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orkspace_debian\afijo-pr\202108\"/>
    </mc:Choice>
  </mc:AlternateContent>
  <bookViews>
    <workbookView xWindow="0" yWindow="0" windowWidth="24000" windowHeight="11025"/>
  </bookViews>
  <sheets>
    <sheet name="Parral 08-202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80" i="1" l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C7" i="1"/>
  <c r="B7" i="1"/>
  <c r="AX292" i="1"/>
  <c r="AD292" i="1"/>
  <c r="AU292" i="1" s="1"/>
  <c r="AV292" i="1" s="1"/>
  <c r="AB292" i="1"/>
  <c r="V292" i="1"/>
  <c r="U292" i="1"/>
  <c r="R292" i="1"/>
  <c r="P292" i="1"/>
  <c r="AB291" i="1"/>
  <c r="V291" i="1"/>
  <c r="U291" i="1"/>
  <c r="R291" i="1"/>
  <c r="P291" i="1"/>
  <c r="AD291" i="1" s="1"/>
  <c r="AU291" i="1" s="1"/>
  <c r="AV291" i="1" s="1"/>
  <c r="AW291" i="1" s="1"/>
  <c r="AB290" i="1"/>
  <c r="V290" i="1"/>
  <c r="U290" i="1"/>
  <c r="R290" i="1"/>
  <c r="P290" i="1"/>
  <c r="AC290" i="1" s="1"/>
  <c r="AB289" i="1"/>
  <c r="V289" i="1"/>
  <c r="U289" i="1"/>
  <c r="R289" i="1"/>
  <c r="P289" i="1"/>
  <c r="AD289" i="1" s="1"/>
  <c r="AB288" i="1"/>
  <c r="V288" i="1"/>
  <c r="U288" i="1"/>
  <c r="R288" i="1"/>
  <c r="P288" i="1"/>
  <c r="AD288" i="1" s="1"/>
  <c r="AU288" i="1" s="1"/>
  <c r="AV288" i="1" s="1"/>
  <c r="AB287" i="1"/>
  <c r="V287" i="1"/>
  <c r="U287" i="1"/>
  <c r="R287" i="1"/>
  <c r="P287" i="1"/>
  <c r="AD287" i="1" s="1"/>
  <c r="AU287" i="1" s="1"/>
  <c r="AV287" i="1" s="1"/>
  <c r="AC286" i="1"/>
  <c r="AB286" i="1"/>
  <c r="V286" i="1"/>
  <c r="U286" i="1"/>
  <c r="R286" i="1"/>
  <c r="P286" i="1"/>
  <c r="AD286" i="1" s="1"/>
  <c r="AU286" i="1" s="1"/>
  <c r="AV286" i="1" s="1"/>
  <c r="AB285" i="1"/>
  <c r="V285" i="1"/>
  <c r="U285" i="1"/>
  <c r="R285" i="1"/>
  <c r="P285" i="1"/>
  <c r="AB284" i="1"/>
  <c r="V284" i="1"/>
  <c r="U284" i="1"/>
  <c r="R284" i="1"/>
  <c r="P284" i="1"/>
  <c r="AD284" i="1" s="1"/>
  <c r="AV283" i="1"/>
  <c r="AD283" i="1"/>
  <c r="AU283" i="1" s="1"/>
  <c r="AC283" i="1"/>
  <c r="AB283" i="1"/>
  <c r="AX283" i="1" s="1"/>
  <c r="V283" i="1"/>
  <c r="U283" i="1"/>
  <c r="R283" i="1"/>
  <c r="P283" i="1"/>
  <c r="AC282" i="1"/>
  <c r="AB282" i="1"/>
  <c r="V282" i="1"/>
  <c r="U282" i="1"/>
  <c r="R282" i="1"/>
  <c r="P282" i="1"/>
  <c r="AD282" i="1" s="1"/>
  <c r="AD281" i="1"/>
  <c r="AX281" i="1" s="1"/>
  <c r="AB281" i="1"/>
  <c r="V281" i="1"/>
  <c r="U281" i="1"/>
  <c r="R281" i="1"/>
  <c r="P281" i="1"/>
  <c r="AU280" i="1"/>
  <c r="AV280" i="1" s="1"/>
  <c r="AB280" i="1"/>
  <c r="AC280" i="1" s="1"/>
  <c r="V280" i="1"/>
  <c r="U280" i="1"/>
  <c r="R280" i="1"/>
  <c r="P280" i="1"/>
  <c r="AI279" i="1"/>
  <c r="AA279" i="1"/>
  <c r="AB279" i="1" s="1"/>
  <c r="AC279" i="1" s="1"/>
  <c r="V279" i="1"/>
  <c r="U279" i="1"/>
  <c r="R279" i="1"/>
  <c r="P279" i="1"/>
  <c r="AD279" i="1" s="1"/>
  <c r="AI278" i="1"/>
  <c r="AB278" i="1"/>
  <c r="AA278" i="1"/>
  <c r="V278" i="1"/>
  <c r="U278" i="1"/>
  <c r="R278" i="1"/>
  <c r="P278" i="1"/>
  <c r="AD278" i="1" s="1"/>
  <c r="AI277" i="1"/>
  <c r="AD277" i="1"/>
  <c r="AJ277" i="1" s="1"/>
  <c r="AK277" i="1" s="1"/>
  <c r="AL277" i="1" s="1"/>
  <c r="AA277" i="1"/>
  <c r="AB277" i="1" s="1"/>
  <c r="AX277" i="1" s="1"/>
  <c r="V277" i="1"/>
  <c r="U277" i="1"/>
  <c r="R277" i="1"/>
  <c r="P277" i="1"/>
  <c r="AI276" i="1"/>
  <c r="AA276" i="1"/>
  <c r="AB276" i="1" s="1"/>
  <c r="V276" i="1"/>
  <c r="U276" i="1"/>
  <c r="R276" i="1"/>
  <c r="P276" i="1"/>
  <c r="AD276" i="1" s="1"/>
  <c r="AJ276" i="1" s="1"/>
  <c r="AK276" i="1" s="1"/>
  <c r="AI275" i="1"/>
  <c r="AB275" i="1"/>
  <c r="AA275" i="1"/>
  <c r="V275" i="1"/>
  <c r="U275" i="1"/>
  <c r="R275" i="1"/>
  <c r="P275" i="1"/>
  <c r="AC275" i="1" s="1"/>
  <c r="AI274" i="1"/>
  <c r="AB274" i="1"/>
  <c r="AX274" i="1" s="1"/>
  <c r="AA274" i="1"/>
  <c r="V274" i="1"/>
  <c r="U274" i="1"/>
  <c r="R274" i="1"/>
  <c r="P274" i="1"/>
  <c r="AD274" i="1" s="1"/>
  <c r="AE273" i="1"/>
  <c r="AA273" i="1"/>
  <c r="AB273" i="1" s="1"/>
  <c r="Z273" i="1"/>
  <c r="R273" i="1"/>
  <c r="M273" i="1"/>
  <c r="P273" i="1" s="1"/>
  <c r="AE272" i="1"/>
  <c r="AA272" i="1"/>
  <c r="AB272" i="1" s="1"/>
  <c r="Z272" i="1"/>
  <c r="R272" i="1"/>
  <c r="M272" i="1"/>
  <c r="P272" i="1" s="1"/>
  <c r="AE271" i="1"/>
  <c r="AA271" i="1"/>
  <c r="AB271" i="1" s="1"/>
  <c r="Z271" i="1"/>
  <c r="R271" i="1"/>
  <c r="M271" i="1"/>
  <c r="P271" i="1" s="1"/>
  <c r="AO270" i="1"/>
  <c r="AE270" i="1"/>
  <c r="AD270" i="1"/>
  <c r="AM270" i="1" s="1"/>
  <c r="AN270" i="1" s="1"/>
  <c r="R270" i="1"/>
  <c r="M270" i="1"/>
  <c r="P270" i="1" s="1"/>
  <c r="AO269" i="1"/>
  <c r="AE269" i="1"/>
  <c r="AD269" i="1"/>
  <c r="AM269" i="1" s="1"/>
  <c r="AN269" i="1" s="1"/>
  <c r="R269" i="1"/>
  <c r="M269" i="1"/>
  <c r="P269" i="1" s="1"/>
  <c r="AM268" i="1"/>
  <c r="AN268" i="1" s="1"/>
  <c r="AD268" i="1"/>
  <c r="AO268" i="1" s="1"/>
  <c r="T268" i="1"/>
  <c r="AE268" i="1" s="1"/>
  <c r="R268" i="1"/>
  <c r="M268" i="1"/>
  <c r="P268" i="1" s="1"/>
  <c r="AE267" i="1"/>
  <c r="T267" i="1"/>
  <c r="AD267" i="1" s="1"/>
  <c r="R267" i="1"/>
  <c r="M267" i="1"/>
  <c r="P267" i="1" s="1"/>
  <c r="AD266" i="1"/>
  <c r="AM266" i="1" s="1"/>
  <c r="AN266" i="1" s="1"/>
  <c r="T266" i="1"/>
  <c r="AE266" i="1" s="1"/>
  <c r="R266" i="1"/>
  <c r="M266" i="1"/>
  <c r="P266" i="1" s="1"/>
  <c r="AE265" i="1"/>
  <c r="AD265" i="1"/>
  <c r="AO265" i="1" s="1"/>
  <c r="T265" i="1"/>
  <c r="R265" i="1"/>
  <c r="M265" i="1"/>
  <c r="P265" i="1" s="1"/>
  <c r="AE264" i="1"/>
  <c r="T264" i="1"/>
  <c r="R264" i="1"/>
  <c r="M264" i="1"/>
  <c r="P264" i="1" s="1"/>
  <c r="T263" i="1"/>
  <c r="R263" i="1"/>
  <c r="P263" i="1"/>
  <c r="M263" i="1"/>
  <c r="T262" i="1"/>
  <c r="R262" i="1"/>
  <c r="M262" i="1"/>
  <c r="P262" i="1" s="1"/>
  <c r="AD261" i="1"/>
  <c r="AM261" i="1" s="1"/>
  <c r="AN261" i="1" s="1"/>
  <c r="T261" i="1"/>
  <c r="AE261" i="1" s="1"/>
  <c r="R261" i="1"/>
  <c r="P261" i="1"/>
  <c r="M261" i="1"/>
  <c r="T260" i="1"/>
  <c r="AD260" i="1" s="1"/>
  <c r="R260" i="1"/>
  <c r="P260" i="1"/>
  <c r="M260" i="1"/>
  <c r="T259" i="1"/>
  <c r="AE259" i="1" s="1"/>
  <c r="R259" i="1"/>
  <c r="M259" i="1"/>
  <c r="P259" i="1" s="1"/>
  <c r="T258" i="1"/>
  <c r="AE258" i="1" s="1"/>
  <c r="R258" i="1"/>
  <c r="M258" i="1"/>
  <c r="P258" i="1" s="1"/>
  <c r="T257" i="1"/>
  <c r="AE257" i="1" s="1"/>
  <c r="R257" i="1"/>
  <c r="M257" i="1"/>
  <c r="P257" i="1" s="1"/>
  <c r="T256" i="1"/>
  <c r="R256" i="1"/>
  <c r="M256" i="1"/>
  <c r="P256" i="1" s="1"/>
  <c r="AE255" i="1"/>
  <c r="T255" i="1"/>
  <c r="R255" i="1"/>
  <c r="M255" i="1"/>
  <c r="P255" i="1" s="1"/>
  <c r="T254" i="1"/>
  <c r="AE254" i="1" s="1"/>
  <c r="R254" i="1"/>
  <c r="P254" i="1"/>
  <c r="M254" i="1"/>
  <c r="T253" i="1"/>
  <c r="AE253" i="1" s="1"/>
  <c r="R253" i="1"/>
  <c r="P253" i="1"/>
  <c r="M253" i="1"/>
  <c r="AE252" i="1"/>
  <c r="T252" i="1"/>
  <c r="AD252" i="1" s="1"/>
  <c r="R252" i="1"/>
  <c r="M252" i="1"/>
  <c r="P252" i="1" s="1"/>
  <c r="AD251" i="1"/>
  <c r="AO251" i="1" s="1"/>
  <c r="T251" i="1"/>
  <c r="R251" i="1"/>
  <c r="M251" i="1"/>
  <c r="P251" i="1" s="1"/>
  <c r="AE250" i="1"/>
  <c r="AD250" i="1"/>
  <c r="AM250" i="1" s="1"/>
  <c r="AN250" i="1" s="1"/>
  <c r="R250" i="1"/>
  <c r="M250" i="1"/>
  <c r="P250" i="1" s="1"/>
  <c r="AE249" i="1"/>
  <c r="AD249" i="1"/>
  <c r="AO249" i="1" s="1"/>
  <c r="R249" i="1"/>
  <c r="M249" i="1"/>
  <c r="P249" i="1" s="1"/>
  <c r="AO248" i="1"/>
  <c r="AM248" i="1"/>
  <c r="AN248" i="1" s="1"/>
  <c r="AE248" i="1"/>
  <c r="AD248" i="1"/>
  <c r="R248" i="1"/>
  <c r="M248" i="1"/>
  <c r="P248" i="1" s="1"/>
  <c r="AE247" i="1"/>
  <c r="AD247" i="1"/>
  <c r="R247" i="1"/>
  <c r="M247" i="1"/>
  <c r="P247" i="1" s="1"/>
  <c r="AE246" i="1"/>
  <c r="AD246" i="1"/>
  <c r="AM246" i="1" s="1"/>
  <c r="AN246" i="1" s="1"/>
  <c r="R246" i="1"/>
  <c r="M246" i="1"/>
  <c r="P246" i="1" s="1"/>
  <c r="AM245" i="1"/>
  <c r="AN245" i="1" s="1"/>
  <c r="AE245" i="1"/>
  <c r="AD245" i="1"/>
  <c r="AO245" i="1" s="1"/>
  <c r="R245" i="1"/>
  <c r="M245" i="1"/>
  <c r="P245" i="1" s="1"/>
  <c r="AE244" i="1"/>
  <c r="AD244" i="1"/>
  <c r="AO244" i="1" s="1"/>
  <c r="R244" i="1"/>
  <c r="M244" i="1"/>
  <c r="P244" i="1" s="1"/>
  <c r="AE243" i="1"/>
  <c r="AD243" i="1"/>
  <c r="AO243" i="1" s="1"/>
  <c r="R243" i="1"/>
  <c r="P243" i="1"/>
  <c r="M243" i="1"/>
  <c r="AO242" i="1"/>
  <c r="AE242" i="1"/>
  <c r="AD242" i="1"/>
  <c r="AM242" i="1" s="1"/>
  <c r="AN242" i="1" s="1"/>
  <c r="R242" i="1"/>
  <c r="M242" i="1"/>
  <c r="P242" i="1" s="1"/>
  <c r="AM241" i="1"/>
  <c r="AN241" i="1" s="1"/>
  <c r="AE241" i="1"/>
  <c r="AD241" i="1"/>
  <c r="AO241" i="1" s="1"/>
  <c r="R241" i="1"/>
  <c r="M241" i="1"/>
  <c r="P241" i="1" s="1"/>
  <c r="AO240" i="1"/>
  <c r="AE240" i="1"/>
  <c r="AD240" i="1"/>
  <c r="AM240" i="1" s="1"/>
  <c r="AN240" i="1" s="1"/>
  <c r="R240" i="1"/>
  <c r="M240" i="1"/>
  <c r="P240" i="1" s="1"/>
  <c r="AE239" i="1"/>
  <c r="AD239" i="1"/>
  <c r="AO239" i="1" s="1"/>
  <c r="R239" i="1"/>
  <c r="M239" i="1"/>
  <c r="P239" i="1" s="1"/>
  <c r="AO238" i="1"/>
  <c r="AE238" i="1"/>
  <c r="AD238" i="1"/>
  <c r="AM238" i="1" s="1"/>
  <c r="AN238" i="1" s="1"/>
  <c r="R238" i="1"/>
  <c r="M238" i="1"/>
  <c r="P238" i="1" s="1"/>
  <c r="AM237" i="1"/>
  <c r="AN237" i="1" s="1"/>
  <c r="AE237" i="1"/>
  <c r="AD237" i="1"/>
  <c r="AO237" i="1" s="1"/>
  <c r="R237" i="1"/>
  <c r="M237" i="1"/>
  <c r="P237" i="1" s="1"/>
  <c r="AM236" i="1"/>
  <c r="AN236" i="1" s="1"/>
  <c r="AE236" i="1"/>
  <c r="AD236" i="1"/>
  <c r="AO236" i="1" s="1"/>
  <c r="R236" i="1"/>
  <c r="M236" i="1"/>
  <c r="P236" i="1" s="1"/>
  <c r="AE235" i="1"/>
  <c r="AD235" i="1"/>
  <c r="AO235" i="1" s="1"/>
  <c r="R235" i="1"/>
  <c r="P235" i="1"/>
  <c r="M235" i="1"/>
  <c r="AE234" i="1"/>
  <c r="AD234" i="1"/>
  <c r="AO234" i="1" s="1"/>
  <c r="R234" i="1"/>
  <c r="M234" i="1"/>
  <c r="P234" i="1" s="1"/>
  <c r="AM233" i="1"/>
  <c r="AN233" i="1" s="1"/>
  <c r="AE233" i="1"/>
  <c r="AD233" i="1"/>
  <c r="AO233" i="1" s="1"/>
  <c r="R233" i="1"/>
  <c r="M233" i="1"/>
  <c r="P233" i="1" s="1"/>
  <c r="AM232" i="1"/>
  <c r="AN232" i="1" s="1"/>
  <c r="AE232" i="1"/>
  <c r="AD232" i="1"/>
  <c r="AO232" i="1" s="1"/>
  <c r="R232" i="1"/>
  <c r="M232" i="1"/>
  <c r="P232" i="1" s="1"/>
  <c r="AM231" i="1"/>
  <c r="AN231" i="1" s="1"/>
  <c r="AE231" i="1"/>
  <c r="AD231" i="1"/>
  <c r="AO231" i="1" s="1"/>
  <c r="R231" i="1"/>
  <c r="M231" i="1"/>
  <c r="P231" i="1" s="1"/>
  <c r="AE230" i="1"/>
  <c r="AD230" i="1"/>
  <c r="AO230" i="1" s="1"/>
  <c r="R230" i="1"/>
  <c r="P230" i="1"/>
  <c r="M230" i="1"/>
  <c r="AE229" i="1"/>
  <c r="AD229" i="1"/>
  <c r="AO229" i="1" s="1"/>
  <c r="R229" i="1"/>
  <c r="M229" i="1"/>
  <c r="P229" i="1" s="1"/>
  <c r="AM228" i="1"/>
  <c r="AN228" i="1" s="1"/>
  <c r="AE228" i="1"/>
  <c r="AD228" i="1"/>
  <c r="AO228" i="1" s="1"/>
  <c r="R228" i="1"/>
  <c r="P228" i="1"/>
  <c r="M228" i="1"/>
  <c r="AE227" i="1"/>
  <c r="AD227" i="1"/>
  <c r="R227" i="1"/>
  <c r="M227" i="1"/>
  <c r="P227" i="1" s="1"/>
  <c r="AE226" i="1"/>
  <c r="AD226" i="1"/>
  <c r="AO226" i="1" s="1"/>
  <c r="R226" i="1"/>
  <c r="P226" i="1"/>
  <c r="M226" i="1"/>
  <c r="AE225" i="1"/>
  <c r="AD225" i="1"/>
  <c r="AO225" i="1" s="1"/>
  <c r="R225" i="1"/>
  <c r="M225" i="1"/>
  <c r="P225" i="1" s="1"/>
  <c r="AM224" i="1"/>
  <c r="AN224" i="1" s="1"/>
  <c r="AE224" i="1"/>
  <c r="AD224" i="1"/>
  <c r="AO224" i="1" s="1"/>
  <c r="R224" i="1"/>
  <c r="P224" i="1"/>
  <c r="M224" i="1"/>
  <c r="AE223" i="1"/>
  <c r="AD223" i="1"/>
  <c r="R223" i="1"/>
  <c r="M223" i="1"/>
  <c r="P223" i="1" s="1"/>
  <c r="AE222" i="1"/>
  <c r="AD222" i="1"/>
  <c r="AO222" i="1" s="1"/>
  <c r="R222" i="1"/>
  <c r="P222" i="1"/>
  <c r="M222" i="1"/>
  <c r="AE221" i="1"/>
  <c r="AD221" i="1"/>
  <c r="AO221" i="1" s="1"/>
  <c r="R221" i="1"/>
  <c r="M221" i="1"/>
  <c r="P221" i="1" s="1"/>
  <c r="AM220" i="1"/>
  <c r="AN220" i="1" s="1"/>
  <c r="AE220" i="1"/>
  <c r="AD220" i="1"/>
  <c r="AO220" i="1" s="1"/>
  <c r="R220" i="1"/>
  <c r="P220" i="1"/>
  <c r="M220" i="1"/>
  <c r="AE219" i="1"/>
  <c r="AD219" i="1"/>
  <c r="R219" i="1"/>
  <c r="M219" i="1"/>
  <c r="P219" i="1" s="1"/>
  <c r="AE218" i="1"/>
  <c r="AD218" i="1"/>
  <c r="AO218" i="1" s="1"/>
  <c r="R218" i="1"/>
  <c r="P218" i="1"/>
  <c r="M218" i="1"/>
  <c r="AE217" i="1"/>
  <c r="AD217" i="1"/>
  <c r="R217" i="1"/>
  <c r="M217" i="1"/>
  <c r="P217" i="1" s="1"/>
  <c r="T216" i="1"/>
  <c r="AE216" i="1" s="1"/>
  <c r="R216" i="1"/>
  <c r="M216" i="1"/>
  <c r="P216" i="1" s="1"/>
  <c r="AD215" i="1"/>
  <c r="T215" i="1"/>
  <c r="R215" i="1"/>
  <c r="M215" i="1"/>
  <c r="P215" i="1" s="1"/>
  <c r="T214" i="1"/>
  <c r="R214" i="1"/>
  <c r="P214" i="1"/>
  <c r="M214" i="1"/>
  <c r="T213" i="1"/>
  <c r="R213" i="1"/>
  <c r="M213" i="1"/>
  <c r="P213" i="1" s="1"/>
  <c r="T212" i="1"/>
  <c r="AD212" i="1" s="1"/>
  <c r="R212" i="1"/>
  <c r="P212" i="1"/>
  <c r="M212" i="1"/>
  <c r="AE211" i="1"/>
  <c r="AD211" i="1"/>
  <c r="AF211" i="1" s="1"/>
  <c r="V211" i="1"/>
  <c r="U211" i="1"/>
  <c r="R211" i="1"/>
  <c r="M211" i="1"/>
  <c r="P211" i="1" s="1"/>
  <c r="AU210" i="1"/>
  <c r="AM210" i="1"/>
  <c r="AE210" i="1"/>
  <c r="AD210" i="1"/>
  <c r="AF210" i="1" s="1"/>
  <c r="V210" i="1"/>
  <c r="U210" i="1"/>
  <c r="R210" i="1"/>
  <c r="M210" i="1"/>
  <c r="P210" i="1" s="1"/>
  <c r="AE209" i="1"/>
  <c r="AD209" i="1"/>
  <c r="AM209" i="1" s="1"/>
  <c r="U209" i="1"/>
  <c r="R209" i="1"/>
  <c r="M209" i="1"/>
  <c r="P209" i="1" s="1"/>
  <c r="AE208" i="1"/>
  <c r="AD208" i="1"/>
  <c r="AU208" i="1" s="1"/>
  <c r="U208" i="1"/>
  <c r="R208" i="1"/>
  <c r="P208" i="1"/>
  <c r="M208" i="1"/>
  <c r="AE207" i="1"/>
  <c r="AD207" i="1"/>
  <c r="AM207" i="1" s="1"/>
  <c r="U207" i="1"/>
  <c r="R207" i="1"/>
  <c r="M207" i="1"/>
  <c r="P207" i="1" s="1"/>
  <c r="AE206" i="1"/>
  <c r="AD206" i="1"/>
  <c r="AM206" i="1" s="1"/>
  <c r="U206" i="1"/>
  <c r="R206" i="1"/>
  <c r="M206" i="1"/>
  <c r="P206" i="1" s="1"/>
  <c r="AU205" i="1"/>
  <c r="AE205" i="1"/>
  <c r="AD205" i="1"/>
  <c r="AM205" i="1" s="1"/>
  <c r="U205" i="1"/>
  <c r="R205" i="1"/>
  <c r="M205" i="1"/>
  <c r="P205" i="1" s="1"/>
  <c r="AM204" i="1"/>
  <c r="AE204" i="1"/>
  <c r="AD204" i="1"/>
  <c r="AU204" i="1" s="1"/>
  <c r="U204" i="1"/>
  <c r="R204" i="1"/>
  <c r="M204" i="1"/>
  <c r="P204" i="1" s="1"/>
  <c r="AE203" i="1"/>
  <c r="AD203" i="1"/>
  <c r="U203" i="1"/>
  <c r="R203" i="1"/>
  <c r="M203" i="1"/>
  <c r="P203" i="1" s="1"/>
  <c r="AE202" i="1"/>
  <c r="AD202" i="1"/>
  <c r="AU202" i="1" s="1"/>
  <c r="U202" i="1"/>
  <c r="R202" i="1"/>
  <c r="M202" i="1"/>
  <c r="P202" i="1" s="1"/>
  <c r="AE201" i="1"/>
  <c r="AD201" i="1"/>
  <c r="AU201" i="1" s="1"/>
  <c r="U201" i="1"/>
  <c r="R201" i="1"/>
  <c r="M201" i="1"/>
  <c r="P201" i="1" s="1"/>
  <c r="AU200" i="1"/>
  <c r="AE200" i="1"/>
  <c r="AD200" i="1"/>
  <c r="AM200" i="1" s="1"/>
  <c r="U200" i="1"/>
  <c r="R200" i="1"/>
  <c r="M200" i="1"/>
  <c r="P200" i="1" s="1"/>
  <c r="AE199" i="1"/>
  <c r="AD199" i="1"/>
  <c r="AU199" i="1" s="1"/>
  <c r="U199" i="1"/>
  <c r="R199" i="1"/>
  <c r="M199" i="1"/>
  <c r="P199" i="1" s="1"/>
  <c r="AE198" i="1"/>
  <c r="AD198" i="1"/>
  <c r="AM198" i="1" s="1"/>
  <c r="U198" i="1"/>
  <c r="R198" i="1"/>
  <c r="P198" i="1"/>
  <c r="M198" i="1"/>
  <c r="AU197" i="1"/>
  <c r="AE197" i="1"/>
  <c r="AD197" i="1"/>
  <c r="AM197" i="1" s="1"/>
  <c r="U197" i="1"/>
  <c r="R197" i="1"/>
  <c r="M197" i="1"/>
  <c r="P197" i="1" s="1"/>
  <c r="AU196" i="1"/>
  <c r="AE196" i="1"/>
  <c r="AD196" i="1"/>
  <c r="AM196" i="1" s="1"/>
  <c r="U196" i="1"/>
  <c r="R196" i="1"/>
  <c r="M196" i="1"/>
  <c r="P196" i="1" s="1"/>
  <c r="AE195" i="1"/>
  <c r="AD195" i="1"/>
  <c r="U195" i="1"/>
  <c r="R195" i="1"/>
  <c r="M195" i="1"/>
  <c r="P195" i="1" s="1"/>
  <c r="AC195" i="1" s="1"/>
  <c r="AE194" i="1"/>
  <c r="AD194" i="1"/>
  <c r="AM194" i="1" s="1"/>
  <c r="R194" i="1"/>
  <c r="M194" i="1"/>
  <c r="P194" i="1" s="1"/>
  <c r="AE193" i="1"/>
  <c r="AD193" i="1"/>
  <c r="AU193" i="1" s="1"/>
  <c r="R193" i="1"/>
  <c r="M193" i="1"/>
  <c r="P193" i="1" s="1"/>
  <c r="AU192" i="1"/>
  <c r="AE192" i="1"/>
  <c r="AD192" i="1"/>
  <c r="AM192" i="1" s="1"/>
  <c r="R192" i="1"/>
  <c r="M192" i="1"/>
  <c r="P192" i="1" s="1"/>
  <c r="AE191" i="1"/>
  <c r="AD191" i="1"/>
  <c r="R191" i="1"/>
  <c r="M191" i="1"/>
  <c r="P191" i="1" s="1"/>
  <c r="AE190" i="1"/>
  <c r="AD190" i="1"/>
  <c r="AM190" i="1" s="1"/>
  <c r="R190" i="1"/>
  <c r="M190" i="1"/>
  <c r="P190" i="1" s="1"/>
  <c r="AE189" i="1"/>
  <c r="AD189" i="1"/>
  <c r="AU189" i="1" s="1"/>
  <c r="R189" i="1"/>
  <c r="M189" i="1"/>
  <c r="P189" i="1" s="1"/>
  <c r="AE188" i="1"/>
  <c r="AD188" i="1"/>
  <c r="AM188" i="1" s="1"/>
  <c r="R188" i="1"/>
  <c r="M188" i="1"/>
  <c r="P188" i="1" s="1"/>
  <c r="AE187" i="1"/>
  <c r="AD187" i="1"/>
  <c r="R187" i="1"/>
  <c r="M187" i="1"/>
  <c r="P187" i="1" s="1"/>
  <c r="AE186" i="1"/>
  <c r="AD186" i="1"/>
  <c r="AM186" i="1" s="1"/>
  <c r="R186" i="1"/>
  <c r="M186" i="1"/>
  <c r="P186" i="1" s="1"/>
  <c r="AE185" i="1"/>
  <c r="AD185" i="1"/>
  <c r="R185" i="1"/>
  <c r="M185" i="1"/>
  <c r="P185" i="1" s="1"/>
  <c r="AU184" i="1"/>
  <c r="AE184" i="1"/>
  <c r="AD184" i="1"/>
  <c r="AM184" i="1" s="1"/>
  <c r="R184" i="1"/>
  <c r="M184" i="1"/>
  <c r="P184" i="1" s="1"/>
  <c r="AE183" i="1"/>
  <c r="AD183" i="1"/>
  <c r="AU183" i="1" s="1"/>
  <c r="R183" i="1"/>
  <c r="P183" i="1"/>
  <c r="M183" i="1"/>
  <c r="AE182" i="1"/>
  <c r="AD182" i="1"/>
  <c r="AM182" i="1" s="1"/>
  <c r="R182" i="1"/>
  <c r="M182" i="1"/>
  <c r="P182" i="1" s="1"/>
  <c r="AU181" i="1"/>
  <c r="AE181" i="1"/>
  <c r="AD181" i="1"/>
  <c r="AM181" i="1" s="1"/>
  <c r="R181" i="1"/>
  <c r="P181" i="1"/>
  <c r="M181" i="1"/>
  <c r="AE180" i="1"/>
  <c r="AD180" i="1"/>
  <c r="R180" i="1"/>
  <c r="M180" i="1"/>
  <c r="P180" i="1" s="1"/>
  <c r="AM179" i="1"/>
  <c r="AE179" i="1"/>
  <c r="AD179" i="1"/>
  <c r="AU179" i="1" s="1"/>
  <c r="R179" i="1"/>
  <c r="M179" i="1"/>
  <c r="P179" i="1" s="1"/>
  <c r="AE178" i="1"/>
  <c r="AD178" i="1"/>
  <c r="AU178" i="1" s="1"/>
  <c r="R178" i="1"/>
  <c r="M178" i="1"/>
  <c r="P178" i="1" s="1"/>
  <c r="AE177" i="1"/>
  <c r="AD177" i="1"/>
  <c r="AM177" i="1" s="1"/>
  <c r="R177" i="1"/>
  <c r="M177" i="1"/>
  <c r="P177" i="1" s="1"/>
  <c r="AE176" i="1"/>
  <c r="AD176" i="1"/>
  <c r="R176" i="1"/>
  <c r="M176" i="1"/>
  <c r="P176" i="1" s="1"/>
  <c r="AU175" i="1"/>
  <c r="AM175" i="1"/>
  <c r="AE175" i="1"/>
  <c r="AD175" i="1"/>
  <c r="R175" i="1"/>
  <c r="M175" i="1"/>
  <c r="P175" i="1" s="1"/>
  <c r="AE174" i="1"/>
  <c r="AD174" i="1"/>
  <c r="AU174" i="1" s="1"/>
  <c r="R174" i="1"/>
  <c r="M174" i="1"/>
  <c r="P174" i="1" s="1"/>
  <c r="AE173" i="1"/>
  <c r="AD173" i="1"/>
  <c r="AM173" i="1" s="1"/>
  <c r="R173" i="1"/>
  <c r="M173" i="1"/>
  <c r="P173" i="1" s="1"/>
  <c r="AE172" i="1"/>
  <c r="AD172" i="1"/>
  <c r="R172" i="1"/>
  <c r="M172" i="1"/>
  <c r="P172" i="1" s="1"/>
  <c r="AE171" i="1"/>
  <c r="AD171" i="1"/>
  <c r="AM171" i="1" s="1"/>
  <c r="R171" i="1"/>
  <c r="M171" i="1"/>
  <c r="P171" i="1" s="1"/>
  <c r="AE170" i="1"/>
  <c r="AD170" i="1"/>
  <c r="AM170" i="1" s="1"/>
  <c r="R170" i="1"/>
  <c r="M170" i="1"/>
  <c r="P170" i="1" s="1"/>
  <c r="AU169" i="1"/>
  <c r="AE169" i="1"/>
  <c r="AD169" i="1"/>
  <c r="AM169" i="1" s="1"/>
  <c r="R169" i="1"/>
  <c r="P169" i="1"/>
  <c r="M169" i="1"/>
  <c r="AE168" i="1"/>
  <c r="AD168" i="1"/>
  <c r="R168" i="1"/>
  <c r="M168" i="1"/>
  <c r="P168" i="1" s="1"/>
  <c r="AM167" i="1"/>
  <c r="AE167" i="1"/>
  <c r="AD167" i="1"/>
  <c r="AU167" i="1" s="1"/>
  <c r="R167" i="1"/>
  <c r="M167" i="1"/>
  <c r="P167" i="1" s="1"/>
  <c r="AU166" i="1"/>
  <c r="AE166" i="1"/>
  <c r="AD166" i="1"/>
  <c r="AM166" i="1" s="1"/>
  <c r="R166" i="1"/>
  <c r="M166" i="1"/>
  <c r="P166" i="1" s="1"/>
  <c r="AE165" i="1"/>
  <c r="AD165" i="1"/>
  <c r="AM165" i="1" s="1"/>
  <c r="R165" i="1"/>
  <c r="P165" i="1"/>
  <c r="M165" i="1"/>
  <c r="AE164" i="1"/>
  <c r="AD164" i="1"/>
  <c r="R164" i="1"/>
  <c r="M164" i="1"/>
  <c r="P164" i="1" s="1"/>
  <c r="AE163" i="1"/>
  <c r="AD163" i="1"/>
  <c r="AU163" i="1" s="1"/>
  <c r="R163" i="1"/>
  <c r="M163" i="1"/>
  <c r="P163" i="1" s="1"/>
  <c r="AE162" i="1"/>
  <c r="AD162" i="1"/>
  <c r="AM162" i="1" s="1"/>
  <c r="R162" i="1"/>
  <c r="M162" i="1"/>
  <c r="P162" i="1" s="1"/>
  <c r="AE161" i="1"/>
  <c r="AD161" i="1"/>
  <c r="AM161" i="1" s="1"/>
  <c r="R161" i="1"/>
  <c r="M161" i="1"/>
  <c r="P161" i="1" s="1"/>
  <c r="AE160" i="1"/>
  <c r="AD160" i="1"/>
  <c r="R160" i="1"/>
  <c r="M160" i="1"/>
  <c r="P160" i="1" s="1"/>
  <c r="AE159" i="1"/>
  <c r="AD159" i="1"/>
  <c r="AU159" i="1" s="1"/>
  <c r="R159" i="1"/>
  <c r="M159" i="1"/>
  <c r="P159" i="1" s="1"/>
  <c r="AE158" i="1"/>
  <c r="AD158" i="1"/>
  <c r="AU158" i="1" s="1"/>
  <c r="R158" i="1"/>
  <c r="M158" i="1"/>
  <c r="P158" i="1" s="1"/>
  <c r="AE157" i="1"/>
  <c r="AD157" i="1"/>
  <c r="AM157" i="1" s="1"/>
  <c r="R157" i="1"/>
  <c r="M157" i="1"/>
  <c r="P157" i="1" s="1"/>
  <c r="AE156" i="1"/>
  <c r="AD156" i="1"/>
  <c r="R156" i="1"/>
  <c r="M156" i="1"/>
  <c r="P156" i="1" s="1"/>
  <c r="AM155" i="1"/>
  <c r="AE155" i="1"/>
  <c r="AD155" i="1"/>
  <c r="AU155" i="1" s="1"/>
  <c r="R155" i="1"/>
  <c r="P155" i="1"/>
  <c r="M155" i="1"/>
  <c r="AM154" i="1"/>
  <c r="AE154" i="1"/>
  <c r="AD154" i="1"/>
  <c r="AU154" i="1" s="1"/>
  <c r="R154" i="1"/>
  <c r="M154" i="1"/>
  <c r="P154" i="1" s="1"/>
  <c r="AE153" i="1"/>
  <c r="AD153" i="1"/>
  <c r="AU153" i="1" s="1"/>
  <c r="R153" i="1"/>
  <c r="M153" i="1"/>
  <c r="P153" i="1" s="1"/>
  <c r="AU152" i="1"/>
  <c r="AE152" i="1"/>
  <c r="AD152" i="1"/>
  <c r="AM152" i="1" s="1"/>
  <c r="R152" i="1"/>
  <c r="P152" i="1"/>
  <c r="M152" i="1"/>
  <c r="AE151" i="1"/>
  <c r="AD151" i="1"/>
  <c r="AU151" i="1" s="1"/>
  <c r="R151" i="1"/>
  <c r="P151" i="1"/>
  <c r="M151" i="1"/>
  <c r="AU150" i="1"/>
  <c r="AM150" i="1"/>
  <c r="AE150" i="1"/>
  <c r="AD150" i="1"/>
  <c r="R150" i="1"/>
  <c r="M150" i="1"/>
  <c r="P150" i="1" s="1"/>
  <c r="AE149" i="1"/>
  <c r="AD149" i="1"/>
  <c r="AU149" i="1" s="1"/>
  <c r="R149" i="1"/>
  <c r="M149" i="1"/>
  <c r="P149" i="1" s="1"/>
  <c r="AE148" i="1"/>
  <c r="AD148" i="1"/>
  <c r="AM148" i="1" s="1"/>
  <c r="R148" i="1"/>
  <c r="P148" i="1"/>
  <c r="M148" i="1"/>
  <c r="AM147" i="1"/>
  <c r="AE147" i="1"/>
  <c r="AD147" i="1"/>
  <c r="AU147" i="1" s="1"/>
  <c r="R147" i="1"/>
  <c r="P147" i="1"/>
  <c r="M147" i="1"/>
  <c r="AU146" i="1"/>
  <c r="AE146" i="1"/>
  <c r="AD146" i="1"/>
  <c r="AM146" i="1" s="1"/>
  <c r="R146" i="1"/>
  <c r="M146" i="1"/>
  <c r="P146" i="1" s="1"/>
  <c r="AE145" i="1"/>
  <c r="AD145" i="1"/>
  <c r="AU145" i="1" s="1"/>
  <c r="R145" i="1"/>
  <c r="M145" i="1"/>
  <c r="P145" i="1" s="1"/>
  <c r="AU144" i="1"/>
  <c r="AE144" i="1"/>
  <c r="AD144" i="1"/>
  <c r="AM144" i="1" s="1"/>
  <c r="R144" i="1"/>
  <c r="P144" i="1"/>
  <c r="M144" i="1"/>
  <c r="AE143" i="1"/>
  <c r="AD143" i="1"/>
  <c r="AM143" i="1" s="1"/>
  <c r="R143" i="1"/>
  <c r="P143" i="1"/>
  <c r="M143" i="1"/>
  <c r="AM142" i="1"/>
  <c r="AE142" i="1"/>
  <c r="AD142" i="1"/>
  <c r="AU142" i="1" s="1"/>
  <c r="R142" i="1"/>
  <c r="M142" i="1"/>
  <c r="P142" i="1" s="1"/>
  <c r="AU141" i="1"/>
  <c r="AE141" i="1"/>
  <c r="AD141" i="1"/>
  <c r="AM141" i="1" s="1"/>
  <c r="R141" i="1"/>
  <c r="M141" i="1"/>
  <c r="P141" i="1" s="1"/>
  <c r="AE140" i="1"/>
  <c r="AD140" i="1"/>
  <c r="AM140" i="1" s="1"/>
  <c r="R140" i="1"/>
  <c r="M140" i="1"/>
  <c r="P140" i="1" s="1"/>
  <c r="AE139" i="1"/>
  <c r="AD139" i="1"/>
  <c r="AM139" i="1" s="1"/>
  <c r="R139" i="1"/>
  <c r="M139" i="1"/>
  <c r="P139" i="1" s="1"/>
  <c r="AE138" i="1"/>
  <c r="AD138" i="1"/>
  <c r="AM138" i="1" s="1"/>
  <c r="R138" i="1"/>
  <c r="M138" i="1"/>
  <c r="P138" i="1" s="1"/>
  <c r="AE137" i="1"/>
  <c r="AD137" i="1"/>
  <c r="AM137" i="1" s="1"/>
  <c r="R137" i="1"/>
  <c r="M137" i="1"/>
  <c r="P137" i="1" s="1"/>
  <c r="AU136" i="1"/>
  <c r="AE136" i="1"/>
  <c r="AD136" i="1"/>
  <c r="AM136" i="1" s="1"/>
  <c r="R136" i="1"/>
  <c r="P136" i="1"/>
  <c r="M136" i="1"/>
  <c r="AE135" i="1"/>
  <c r="AD135" i="1"/>
  <c r="AM135" i="1" s="1"/>
  <c r="R135" i="1"/>
  <c r="M135" i="1"/>
  <c r="P135" i="1" s="1"/>
  <c r="AM134" i="1"/>
  <c r="AE134" i="1"/>
  <c r="AD134" i="1"/>
  <c r="AU134" i="1" s="1"/>
  <c r="R134" i="1"/>
  <c r="M134" i="1"/>
  <c r="P134" i="1" s="1"/>
  <c r="AU133" i="1"/>
  <c r="AE133" i="1"/>
  <c r="AD133" i="1"/>
  <c r="AM133" i="1" s="1"/>
  <c r="R133" i="1"/>
  <c r="M133" i="1"/>
  <c r="P133" i="1" s="1"/>
  <c r="AE132" i="1"/>
  <c r="AD132" i="1"/>
  <c r="AM132" i="1" s="1"/>
  <c r="R132" i="1"/>
  <c r="P132" i="1"/>
  <c r="M132" i="1"/>
  <c r="AE131" i="1"/>
  <c r="AD131" i="1"/>
  <c r="AM131" i="1" s="1"/>
  <c r="R131" i="1"/>
  <c r="M131" i="1"/>
  <c r="P131" i="1" s="1"/>
  <c r="AE130" i="1"/>
  <c r="AD130" i="1"/>
  <c r="AU130" i="1" s="1"/>
  <c r="R130" i="1"/>
  <c r="M130" i="1"/>
  <c r="P130" i="1" s="1"/>
  <c r="AE129" i="1"/>
  <c r="AD129" i="1"/>
  <c r="AM129" i="1" s="1"/>
  <c r="R129" i="1"/>
  <c r="M129" i="1"/>
  <c r="P129" i="1" s="1"/>
  <c r="AE128" i="1"/>
  <c r="AD128" i="1"/>
  <c r="AM128" i="1" s="1"/>
  <c r="R128" i="1"/>
  <c r="M128" i="1"/>
  <c r="P128" i="1" s="1"/>
  <c r="AE127" i="1"/>
  <c r="AD127" i="1"/>
  <c r="R127" i="1"/>
  <c r="M127" i="1"/>
  <c r="P127" i="1" s="1"/>
  <c r="AM126" i="1"/>
  <c r="AE126" i="1"/>
  <c r="AD126" i="1"/>
  <c r="AU126" i="1" s="1"/>
  <c r="R126" i="1"/>
  <c r="M126" i="1"/>
  <c r="P126" i="1" s="1"/>
  <c r="AE125" i="1"/>
  <c r="AD125" i="1"/>
  <c r="R125" i="1"/>
  <c r="M125" i="1"/>
  <c r="P125" i="1" s="1"/>
  <c r="AU124" i="1"/>
  <c r="AE124" i="1"/>
  <c r="AD124" i="1"/>
  <c r="AM124" i="1" s="1"/>
  <c r="R124" i="1"/>
  <c r="P124" i="1"/>
  <c r="M124" i="1"/>
  <c r="AE123" i="1"/>
  <c r="AD123" i="1"/>
  <c r="AU123" i="1" s="1"/>
  <c r="R123" i="1"/>
  <c r="P123" i="1"/>
  <c r="M123" i="1"/>
  <c r="AU122" i="1"/>
  <c r="AM122" i="1"/>
  <c r="AE122" i="1"/>
  <c r="AD122" i="1"/>
  <c r="R122" i="1"/>
  <c r="M122" i="1"/>
  <c r="P122" i="1" s="1"/>
  <c r="AE121" i="1"/>
  <c r="AD121" i="1"/>
  <c r="R121" i="1"/>
  <c r="M121" i="1"/>
  <c r="P121" i="1" s="1"/>
  <c r="AE120" i="1"/>
  <c r="AD120" i="1"/>
  <c r="AM120" i="1" s="1"/>
  <c r="R120" i="1"/>
  <c r="P120" i="1"/>
  <c r="M120" i="1"/>
  <c r="AE119" i="1"/>
  <c r="AD119" i="1"/>
  <c r="AU119" i="1" s="1"/>
  <c r="R119" i="1"/>
  <c r="M119" i="1"/>
  <c r="P119" i="1" s="1"/>
  <c r="AM118" i="1"/>
  <c r="AE118" i="1"/>
  <c r="AD118" i="1"/>
  <c r="AU118" i="1" s="1"/>
  <c r="R118" i="1"/>
  <c r="P118" i="1"/>
  <c r="M118" i="1"/>
  <c r="AE117" i="1"/>
  <c r="AD117" i="1"/>
  <c r="R117" i="1"/>
  <c r="P117" i="1"/>
  <c r="M117" i="1"/>
  <c r="AU116" i="1"/>
  <c r="AE116" i="1"/>
  <c r="AD116" i="1"/>
  <c r="AM116" i="1" s="1"/>
  <c r="R116" i="1"/>
  <c r="M116" i="1"/>
  <c r="P116" i="1" s="1"/>
  <c r="AE115" i="1"/>
  <c r="AD115" i="1"/>
  <c r="AU115" i="1" s="1"/>
  <c r="R115" i="1"/>
  <c r="P115" i="1"/>
  <c r="M115" i="1"/>
  <c r="AI114" i="1"/>
  <c r="AD114" i="1"/>
  <c r="AJ114" i="1" s="1"/>
  <c r="V114" i="1"/>
  <c r="U114" i="1"/>
  <c r="P114" i="1"/>
  <c r="AI113" i="1"/>
  <c r="V113" i="1"/>
  <c r="U113" i="1"/>
  <c r="P113" i="1"/>
  <c r="AD113" i="1" s="1"/>
  <c r="AI112" i="1"/>
  <c r="V112" i="1"/>
  <c r="U112" i="1"/>
  <c r="P112" i="1"/>
  <c r="AD112" i="1" s="1"/>
  <c r="AI111" i="1"/>
  <c r="V111" i="1"/>
  <c r="U111" i="1"/>
  <c r="P111" i="1"/>
  <c r="AD111" i="1" s="1"/>
  <c r="AI110" i="1"/>
  <c r="V110" i="1"/>
  <c r="U110" i="1"/>
  <c r="P110" i="1"/>
  <c r="AD110" i="1" s="1"/>
  <c r="V109" i="1"/>
  <c r="U109" i="1"/>
  <c r="P109" i="1"/>
  <c r="AD109" i="1" s="1"/>
  <c r="M109" i="1"/>
  <c r="AE108" i="1"/>
  <c r="U108" i="1"/>
  <c r="M108" i="1"/>
  <c r="P108" i="1" s="1"/>
  <c r="AD108" i="1" s="1"/>
  <c r="AE107" i="1"/>
  <c r="U107" i="1"/>
  <c r="P107" i="1"/>
  <c r="AD107" i="1" s="1"/>
  <c r="M107" i="1"/>
  <c r="AE106" i="1"/>
  <c r="U106" i="1"/>
  <c r="M106" i="1"/>
  <c r="P106" i="1" s="1"/>
  <c r="AD106" i="1" s="1"/>
  <c r="AE105" i="1"/>
  <c r="U105" i="1"/>
  <c r="M105" i="1"/>
  <c r="P105" i="1" s="1"/>
  <c r="AD105" i="1" s="1"/>
  <c r="AE104" i="1"/>
  <c r="M104" i="1"/>
  <c r="P104" i="1" s="1"/>
  <c r="AE103" i="1"/>
  <c r="M103" i="1"/>
  <c r="P103" i="1" s="1"/>
  <c r="AE102" i="1"/>
  <c r="M102" i="1"/>
  <c r="P102" i="1" s="1"/>
  <c r="AD102" i="1" s="1"/>
  <c r="AE101" i="1"/>
  <c r="M101" i="1"/>
  <c r="P101" i="1" s="1"/>
  <c r="AE100" i="1"/>
  <c r="P100" i="1"/>
  <c r="AD100" i="1" s="1"/>
  <c r="M100" i="1"/>
  <c r="P99" i="1"/>
  <c r="AD99" i="1" s="1"/>
  <c r="AE99" i="1" s="1"/>
  <c r="AE98" i="1"/>
  <c r="M98" i="1"/>
  <c r="P98" i="1" s="1"/>
  <c r="AE97" i="1"/>
  <c r="M97" i="1"/>
  <c r="P97" i="1" s="1"/>
  <c r="AE96" i="1"/>
  <c r="M96" i="1"/>
  <c r="P96" i="1" s="1"/>
  <c r="P95" i="1"/>
  <c r="AD95" i="1" s="1"/>
  <c r="AE95" i="1" s="1"/>
  <c r="AE94" i="1"/>
  <c r="M94" i="1"/>
  <c r="P94" i="1" s="1"/>
  <c r="AE93" i="1"/>
  <c r="M93" i="1"/>
  <c r="P93" i="1" s="1"/>
  <c r="AD93" i="1" s="1"/>
  <c r="AE92" i="1"/>
  <c r="P92" i="1"/>
  <c r="AD92" i="1" s="1"/>
  <c r="M92" i="1"/>
  <c r="AE91" i="1"/>
  <c r="M91" i="1"/>
  <c r="P91" i="1" s="1"/>
  <c r="AD91" i="1" s="1"/>
  <c r="AE90" i="1"/>
  <c r="M90" i="1"/>
  <c r="P90" i="1" s="1"/>
  <c r="AE89" i="1"/>
  <c r="M89" i="1"/>
  <c r="P89" i="1" s="1"/>
  <c r="AE88" i="1"/>
  <c r="P88" i="1"/>
  <c r="AD88" i="1" s="1"/>
  <c r="M88" i="1"/>
  <c r="AE87" i="1"/>
  <c r="M87" i="1"/>
  <c r="P87" i="1" s="1"/>
  <c r="AD87" i="1" s="1"/>
  <c r="AE86" i="1"/>
  <c r="M86" i="1"/>
  <c r="P86" i="1" s="1"/>
  <c r="AE85" i="1"/>
  <c r="P85" i="1"/>
  <c r="AD85" i="1" s="1"/>
  <c r="M85" i="1"/>
  <c r="AE84" i="1"/>
  <c r="M84" i="1"/>
  <c r="P84" i="1" s="1"/>
  <c r="AD84" i="1" s="1"/>
  <c r="AE83" i="1"/>
  <c r="M83" i="1"/>
  <c r="P83" i="1" s="1"/>
  <c r="AD83" i="1" s="1"/>
  <c r="AE82" i="1"/>
  <c r="M82" i="1"/>
  <c r="P82" i="1" s="1"/>
  <c r="AD82" i="1" s="1"/>
  <c r="AE81" i="1"/>
  <c r="M81" i="1"/>
  <c r="P81" i="1" s="1"/>
  <c r="AE80" i="1"/>
  <c r="P80" i="1"/>
  <c r="AD80" i="1" s="1"/>
  <c r="M80" i="1"/>
  <c r="AE79" i="1"/>
  <c r="M79" i="1"/>
  <c r="P79" i="1" s="1"/>
  <c r="AD79" i="1" s="1"/>
  <c r="AE78" i="1"/>
  <c r="M78" i="1"/>
  <c r="P78" i="1" s="1"/>
  <c r="AE77" i="1"/>
  <c r="P77" i="1"/>
  <c r="AD77" i="1" s="1"/>
  <c r="M77" i="1"/>
  <c r="AE76" i="1"/>
  <c r="M76" i="1"/>
  <c r="P76" i="1" s="1"/>
  <c r="AD76" i="1" s="1"/>
  <c r="AE75" i="1"/>
  <c r="M75" i="1"/>
  <c r="P75" i="1" s="1"/>
  <c r="AD75" i="1" s="1"/>
  <c r="AE74" i="1"/>
  <c r="M74" i="1"/>
  <c r="P74" i="1" s="1"/>
  <c r="AD74" i="1" s="1"/>
  <c r="AE73" i="1"/>
  <c r="M73" i="1"/>
  <c r="P73" i="1" s="1"/>
  <c r="AE72" i="1"/>
  <c r="P72" i="1"/>
  <c r="AD72" i="1" s="1"/>
  <c r="M72" i="1"/>
  <c r="AE71" i="1"/>
  <c r="M71" i="1"/>
  <c r="P71" i="1" s="1"/>
  <c r="AD71" i="1" s="1"/>
  <c r="AE70" i="1"/>
  <c r="M70" i="1"/>
  <c r="P70" i="1" s="1"/>
  <c r="AE69" i="1"/>
  <c r="P69" i="1"/>
  <c r="M69" i="1"/>
  <c r="AE68" i="1"/>
  <c r="M68" i="1"/>
  <c r="P68" i="1" s="1"/>
  <c r="AD68" i="1" s="1"/>
  <c r="AE67" i="1"/>
  <c r="M67" i="1"/>
  <c r="P67" i="1" s="1"/>
  <c r="AE66" i="1"/>
  <c r="M66" i="1"/>
  <c r="P66" i="1" s="1"/>
  <c r="AD66" i="1" s="1"/>
  <c r="AE65" i="1"/>
  <c r="P65" i="1"/>
  <c r="AD65" i="1" s="1"/>
  <c r="M65" i="1"/>
  <c r="AE64" i="1"/>
  <c r="M64" i="1"/>
  <c r="P64" i="1" s="1"/>
  <c r="AD64" i="1" s="1"/>
  <c r="AE63" i="1"/>
  <c r="P63" i="1"/>
  <c r="AD63" i="1" s="1"/>
  <c r="M63" i="1"/>
  <c r="AE62" i="1"/>
  <c r="M62" i="1"/>
  <c r="P62" i="1" s="1"/>
  <c r="AD62" i="1" s="1"/>
  <c r="AE61" i="1"/>
  <c r="M61" i="1"/>
  <c r="P61" i="1" s="1"/>
  <c r="AD61" i="1" s="1"/>
  <c r="AE60" i="1"/>
  <c r="M60" i="1"/>
  <c r="P60" i="1" s="1"/>
  <c r="AE59" i="1"/>
  <c r="P59" i="1"/>
  <c r="AD59" i="1" s="1"/>
  <c r="M59" i="1"/>
  <c r="AE58" i="1"/>
  <c r="M58" i="1"/>
  <c r="P58" i="1" s="1"/>
  <c r="AE57" i="1"/>
  <c r="M57" i="1"/>
  <c r="P57" i="1" s="1"/>
  <c r="AD57" i="1" s="1"/>
  <c r="P56" i="1"/>
  <c r="AD56" i="1" s="1"/>
  <c r="AE56" i="1" s="1"/>
  <c r="AE55" i="1"/>
  <c r="M55" i="1"/>
  <c r="P55" i="1" s="1"/>
  <c r="AE54" i="1"/>
  <c r="P54" i="1"/>
  <c r="AD54" i="1" s="1"/>
  <c r="M54" i="1"/>
  <c r="P53" i="1"/>
  <c r="AD53" i="1" s="1"/>
  <c r="AE53" i="1" s="1"/>
  <c r="AE52" i="1"/>
  <c r="P52" i="1"/>
  <c r="AD52" i="1" s="1"/>
  <c r="M52" i="1"/>
  <c r="AE51" i="1"/>
  <c r="M51" i="1"/>
  <c r="P51" i="1" s="1"/>
  <c r="AE50" i="1"/>
  <c r="M50" i="1"/>
  <c r="P50" i="1" s="1"/>
  <c r="AD50" i="1" s="1"/>
  <c r="AE49" i="1"/>
  <c r="P49" i="1"/>
  <c r="AD49" i="1" s="1"/>
  <c r="M49" i="1"/>
  <c r="AE48" i="1"/>
  <c r="M48" i="1"/>
  <c r="P48" i="1" s="1"/>
  <c r="AE47" i="1"/>
  <c r="M47" i="1"/>
  <c r="P47" i="1" s="1"/>
  <c r="AE46" i="1"/>
  <c r="M46" i="1"/>
  <c r="P46" i="1" s="1"/>
  <c r="AD46" i="1" s="1"/>
  <c r="AE45" i="1"/>
  <c r="M45" i="1"/>
  <c r="P45" i="1" s="1"/>
  <c r="AE44" i="1"/>
  <c r="P44" i="1"/>
  <c r="AD44" i="1" s="1"/>
  <c r="M44" i="1"/>
  <c r="AE43" i="1"/>
  <c r="M43" i="1"/>
  <c r="P43" i="1" s="1"/>
  <c r="AD43" i="1" s="1"/>
  <c r="AE42" i="1"/>
  <c r="P42" i="1"/>
  <c r="AD42" i="1" s="1"/>
  <c r="M42" i="1"/>
  <c r="AE41" i="1"/>
  <c r="M41" i="1"/>
  <c r="P41" i="1" s="1"/>
  <c r="AE40" i="1"/>
  <c r="P40" i="1"/>
  <c r="AD40" i="1" s="1"/>
  <c r="M40" i="1"/>
  <c r="AE39" i="1"/>
  <c r="M39" i="1"/>
  <c r="P39" i="1" s="1"/>
  <c r="AD39" i="1" s="1"/>
  <c r="AE38" i="1"/>
  <c r="M38" i="1"/>
  <c r="P38" i="1" s="1"/>
  <c r="AE37" i="1"/>
  <c r="M37" i="1"/>
  <c r="P37" i="1" s="1"/>
  <c r="AD37" i="1" s="1"/>
  <c r="AE36" i="1"/>
  <c r="M36" i="1"/>
  <c r="P36" i="1" s="1"/>
  <c r="AE35" i="1"/>
  <c r="P35" i="1"/>
  <c r="AD35" i="1" s="1"/>
  <c r="M35" i="1"/>
  <c r="AE34" i="1"/>
  <c r="M34" i="1"/>
  <c r="P34" i="1" s="1"/>
  <c r="AD34" i="1" s="1"/>
  <c r="P33" i="1"/>
  <c r="AD33" i="1" s="1"/>
  <c r="AE33" i="1" s="1"/>
  <c r="AE32" i="1"/>
  <c r="M32" i="1"/>
  <c r="P32" i="1" s="1"/>
  <c r="AD32" i="1" s="1"/>
  <c r="AE31" i="1"/>
  <c r="M31" i="1"/>
  <c r="P31" i="1" s="1"/>
  <c r="AE30" i="1"/>
  <c r="M30" i="1"/>
  <c r="P30" i="1" s="1"/>
  <c r="AD30" i="1" s="1"/>
  <c r="AE29" i="1"/>
  <c r="P29" i="1"/>
  <c r="AD29" i="1" s="1"/>
  <c r="AE28" i="1"/>
  <c r="P28" i="1"/>
  <c r="M28" i="1"/>
  <c r="AE27" i="1"/>
  <c r="M27" i="1"/>
  <c r="P27" i="1" s="1"/>
  <c r="AD27" i="1" s="1"/>
  <c r="AE26" i="1"/>
  <c r="M26" i="1"/>
  <c r="P26" i="1" s="1"/>
  <c r="AD26" i="1" s="1"/>
  <c r="AE25" i="1"/>
  <c r="M25" i="1"/>
  <c r="P25" i="1" s="1"/>
  <c r="AE24" i="1"/>
  <c r="M24" i="1"/>
  <c r="P24" i="1" s="1"/>
  <c r="AD24" i="1" s="1"/>
  <c r="AE23" i="1"/>
  <c r="M23" i="1"/>
  <c r="P23" i="1" s="1"/>
  <c r="AD23" i="1" s="1"/>
  <c r="AE22" i="1"/>
  <c r="M22" i="1"/>
  <c r="P22" i="1" s="1"/>
  <c r="AD22" i="1" s="1"/>
  <c r="AE21" i="1"/>
  <c r="M21" i="1"/>
  <c r="P21" i="1" s="1"/>
  <c r="AE20" i="1"/>
  <c r="P20" i="1"/>
  <c r="AD20" i="1" s="1"/>
  <c r="M20" i="1"/>
  <c r="AE19" i="1"/>
  <c r="P19" i="1"/>
  <c r="AD19" i="1" s="1"/>
  <c r="M19" i="1"/>
  <c r="AE18" i="1"/>
  <c r="M18" i="1"/>
  <c r="P18" i="1" s="1"/>
  <c r="AE17" i="1"/>
  <c r="M17" i="1"/>
  <c r="P17" i="1" s="1"/>
  <c r="AE16" i="1"/>
  <c r="M16" i="1"/>
  <c r="P16" i="1" s="1"/>
  <c r="AD16" i="1" s="1"/>
  <c r="AE15" i="1"/>
  <c r="M15" i="1"/>
  <c r="P15" i="1" s="1"/>
  <c r="AE14" i="1"/>
  <c r="P14" i="1"/>
  <c r="M14" i="1"/>
  <c r="AE13" i="1"/>
  <c r="M13" i="1"/>
  <c r="P13" i="1" s="1"/>
  <c r="AE12" i="1"/>
  <c r="P12" i="1"/>
  <c r="AD12" i="1" s="1"/>
  <c r="M12" i="1"/>
  <c r="AE11" i="1"/>
  <c r="M11" i="1"/>
  <c r="P11" i="1" s="1"/>
  <c r="AD11" i="1" s="1"/>
  <c r="AE10" i="1"/>
  <c r="X10" i="1"/>
  <c r="M10" i="1"/>
  <c r="P10" i="1" s="1"/>
  <c r="AE9" i="1"/>
  <c r="P9" i="1"/>
  <c r="AD9" i="1" s="1"/>
  <c r="M9" i="1"/>
  <c r="M6" i="1" s="1"/>
  <c r="P6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D5" i="1"/>
  <c r="C5" i="1"/>
  <c r="D4" i="1"/>
  <c r="C4" i="1"/>
  <c r="D3" i="1"/>
  <c r="X49" i="1" s="1"/>
  <c r="AF49" i="1" s="1"/>
  <c r="C3" i="1"/>
  <c r="D2" i="1"/>
  <c r="C2" i="1"/>
  <c r="AC292" i="1" l="1"/>
  <c r="AW286" i="1"/>
  <c r="AX289" i="1"/>
  <c r="AU289" i="1"/>
  <c r="AV289" i="1" s="1"/>
  <c r="AX287" i="1"/>
  <c r="AM267" i="1"/>
  <c r="AN267" i="1" s="1"/>
  <c r="AO267" i="1"/>
  <c r="AX279" i="1"/>
  <c r="AJ279" i="1"/>
  <c r="AK279" i="1" s="1"/>
  <c r="Y10" i="1"/>
  <c r="Z10" i="1" s="1"/>
  <c r="AA10" i="1" s="1"/>
  <c r="X20" i="1"/>
  <c r="AU138" i="1"/>
  <c r="AM159" i="1"/>
  <c r="AU171" i="1"/>
  <c r="AU177" i="1"/>
  <c r="AU188" i="1"/>
  <c r="AO246" i="1"/>
  <c r="AM249" i="1"/>
  <c r="AN249" i="1" s="1"/>
  <c r="AD258" i="1"/>
  <c r="AD275" i="1"/>
  <c r="AC281" i="1"/>
  <c r="AC285" i="1"/>
  <c r="X13" i="1"/>
  <c r="AU128" i="1"/>
  <c r="AU137" i="1"/>
  <c r="AU161" i="1"/>
  <c r="AU170" i="1"/>
  <c r="AU190" i="1"/>
  <c r="AM208" i="1"/>
  <c r="AU281" i="1"/>
  <c r="AV281" i="1" s="1"/>
  <c r="AX286" i="1"/>
  <c r="AY286" i="1" s="1"/>
  <c r="AZ286" i="1" s="1"/>
  <c r="X21" i="1"/>
  <c r="AX114" i="1"/>
  <c r="AU140" i="1"/>
  <c r="AU173" i="1"/>
  <c r="AM244" i="1"/>
  <c r="AN244" i="1" s="1"/>
  <c r="AO261" i="1"/>
  <c r="AC277" i="1"/>
  <c r="AV277" i="1"/>
  <c r="AW277" i="1" s="1"/>
  <c r="AX288" i="1"/>
  <c r="AY288" i="1" s="1"/>
  <c r="AX291" i="1"/>
  <c r="X16" i="1"/>
  <c r="AF16" i="1" s="1"/>
  <c r="X19" i="1"/>
  <c r="AF19" i="1" s="1"/>
  <c r="AM130" i="1"/>
  <c r="AM163" i="1"/>
  <c r="AE212" i="1"/>
  <c r="AO266" i="1"/>
  <c r="AC287" i="1"/>
  <c r="AC288" i="1"/>
  <c r="AC289" i="1"/>
  <c r="AC291" i="1"/>
  <c r="AU120" i="1"/>
  <c r="AM218" i="1"/>
  <c r="AN218" i="1" s="1"/>
  <c r="AM222" i="1"/>
  <c r="AN222" i="1" s="1"/>
  <c r="AM226" i="1"/>
  <c r="AN226" i="1" s="1"/>
  <c r="AM230" i="1"/>
  <c r="AN230" i="1" s="1"/>
  <c r="AM234" i="1"/>
  <c r="AN234" i="1" s="1"/>
  <c r="AD259" i="1"/>
  <c r="AM265" i="1"/>
  <c r="AN265" i="1" s="1"/>
  <c r="AU275" i="1"/>
  <c r="AD285" i="1"/>
  <c r="X17" i="1"/>
  <c r="AU186" i="1"/>
  <c r="AU194" i="1"/>
  <c r="AO250" i="1"/>
  <c r="AD290" i="1"/>
  <c r="AU129" i="1"/>
  <c r="AU132" i="1"/>
  <c r="AU148" i="1"/>
  <c r="AM151" i="1"/>
  <c r="AU157" i="1"/>
  <c r="AU162" i="1"/>
  <c r="AU165" i="1"/>
  <c r="AM183" i="1"/>
  <c r="AU277" i="1"/>
  <c r="AU279" i="1"/>
  <c r="AD21" i="1"/>
  <c r="AF21" i="1" s="1"/>
  <c r="AD17" i="1"/>
  <c r="R112" i="1"/>
  <c r="AU111" i="1"/>
  <c r="AD13" i="1"/>
  <c r="AD15" i="1"/>
  <c r="AD10" i="1"/>
  <c r="AF10" i="1" s="1"/>
  <c r="AD18" i="1"/>
  <c r="AF20" i="1"/>
  <c r="AD14" i="1"/>
  <c r="AD51" i="1"/>
  <c r="Y261" i="1"/>
  <c r="Y253" i="1"/>
  <c r="Y269" i="1"/>
  <c r="Y263" i="1"/>
  <c r="Y255" i="1"/>
  <c r="Y268" i="1"/>
  <c r="Y260" i="1"/>
  <c r="Y252" i="1"/>
  <c r="Y265" i="1"/>
  <c r="Y262" i="1"/>
  <c r="Y254" i="1"/>
  <c r="Y270" i="1"/>
  <c r="Y264" i="1"/>
  <c r="Y256" i="1"/>
  <c r="Y257" i="1"/>
  <c r="Y248" i="1"/>
  <c r="Y244" i="1"/>
  <c r="Y240" i="1"/>
  <c r="Y267" i="1"/>
  <c r="Y259" i="1"/>
  <c r="Y251" i="1"/>
  <c r="Y247" i="1"/>
  <c r="Y243" i="1"/>
  <c r="Y239" i="1"/>
  <c r="Y266" i="1"/>
  <c r="Y250" i="1"/>
  <c r="Y246" i="1"/>
  <c r="Y249" i="1"/>
  <c r="Y245" i="1"/>
  <c r="Y241" i="1"/>
  <c r="Y237" i="1"/>
  <c r="Y233" i="1"/>
  <c r="Y229" i="1"/>
  <c r="Y225" i="1"/>
  <c r="Y221" i="1"/>
  <c r="Y232" i="1"/>
  <c r="Y242" i="1"/>
  <c r="Y235" i="1"/>
  <c r="Y228" i="1"/>
  <c r="Y224" i="1"/>
  <c r="Y220" i="1"/>
  <c r="Y216" i="1"/>
  <c r="Y213" i="1"/>
  <c r="Y209" i="1"/>
  <c r="Y238" i="1"/>
  <c r="Y234" i="1"/>
  <c r="Y227" i="1"/>
  <c r="Y223" i="1"/>
  <c r="Y219" i="1"/>
  <c r="Y236" i="1"/>
  <c r="Y212" i="1"/>
  <c r="Y258" i="1"/>
  <c r="Y231" i="1"/>
  <c r="Y230" i="1"/>
  <c r="Y226" i="1"/>
  <c r="Y222" i="1"/>
  <c r="Y218" i="1"/>
  <c r="Y200" i="1"/>
  <c r="Y201" i="1"/>
  <c r="Y194" i="1"/>
  <c r="Y190" i="1"/>
  <c r="Y186" i="1"/>
  <c r="Y202" i="1"/>
  <c r="Y195" i="1"/>
  <c r="Y217" i="1"/>
  <c r="Y208" i="1"/>
  <c r="Y203" i="1"/>
  <c r="Y191" i="1"/>
  <c r="Y187" i="1"/>
  <c r="Y183" i="1"/>
  <c r="Y211" i="1"/>
  <c r="Y204" i="1"/>
  <c r="Y196" i="1"/>
  <c r="Y215" i="1"/>
  <c r="Y205" i="1"/>
  <c r="Y197" i="1"/>
  <c r="Y192" i="1"/>
  <c r="Y188" i="1"/>
  <c r="Y210" i="1"/>
  <c r="Y207" i="1"/>
  <c r="Y199" i="1"/>
  <c r="Y193" i="1"/>
  <c r="Y189" i="1"/>
  <c r="Y185" i="1"/>
  <c r="Y214" i="1"/>
  <c r="Y184" i="1"/>
  <c r="Y182" i="1"/>
  <c r="Y178" i="1"/>
  <c r="Y174" i="1"/>
  <c r="Y170" i="1"/>
  <c r="Y166" i="1"/>
  <c r="Y162" i="1"/>
  <c r="Y158" i="1"/>
  <c r="Y198" i="1"/>
  <c r="Y179" i="1"/>
  <c r="Y175" i="1"/>
  <c r="Y171" i="1"/>
  <c r="Y167" i="1"/>
  <c r="Y163" i="1"/>
  <c r="Y159" i="1"/>
  <c r="Y206" i="1"/>
  <c r="Y180" i="1"/>
  <c r="Y176" i="1"/>
  <c r="Y172" i="1"/>
  <c r="Y168" i="1"/>
  <c r="Y181" i="1"/>
  <c r="Y177" i="1"/>
  <c r="Y173" i="1"/>
  <c r="Y169" i="1"/>
  <c r="Y165" i="1"/>
  <c r="Y161" i="1"/>
  <c r="Y157" i="1"/>
  <c r="Y156" i="1"/>
  <c r="Y152" i="1"/>
  <c r="Y148" i="1"/>
  <c r="Y144" i="1"/>
  <c r="Y140" i="1"/>
  <c r="Y136" i="1"/>
  <c r="Y132" i="1"/>
  <c r="Y128" i="1"/>
  <c r="Y153" i="1"/>
  <c r="Y149" i="1"/>
  <c r="Y145" i="1"/>
  <c r="Y141" i="1"/>
  <c r="Y137" i="1"/>
  <c r="Y133" i="1"/>
  <c r="Y129" i="1"/>
  <c r="Y164" i="1"/>
  <c r="Y154" i="1"/>
  <c r="Y150" i="1"/>
  <c r="Y146" i="1"/>
  <c r="Y142" i="1"/>
  <c r="Y138" i="1"/>
  <c r="Y134" i="1"/>
  <c r="Y130" i="1"/>
  <c r="Y160" i="1"/>
  <c r="Y139" i="1"/>
  <c r="Y123" i="1"/>
  <c r="Y119" i="1"/>
  <c r="Y115" i="1"/>
  <c r="Y100" i="1"/>
  <c r="Y151" i="1"/>
  <c r="Y131" i="1"/>
  <c r="Y127" i="1"/>
  <c r="Y124" i="1"/>
  <c r="Y120" i="1"/>
  <c r="Y116" i="1"/>
  <c r="Y101" i="1"/>
  <c r="Y143" i="1"/>
  <c r="Y102" i="1"/>
  <c r="Y125" i="1"/>
  <c r="Y121" i="1"/>
  <c r="Y117" i="1"/>
  <c r="Y103" i="1"/>
  <c r="Y155" i="1"/>
  <c r="Y135" i="1"/>
  <c r="Y108" i="1"/>
  <c r="Y107" i="1"/>
  <c r="Y106" i="1"/>
  <c r="Y105" i="1"/>
  <c r="Y104" i="1"/>
  <c r="Y126" i="1"/>
  <c r="Y122" i="1"/>
  <c r="Y118" i="1"/>
  <c r="Y87" i="1"/>
  <c r="Y79" i="1"/>
  <c r="Y71" i="1"/>
  <c r="Y65" i="1"/>
  <c r="Y95" i="1"/>
  <c r="Y88" i="1"/>
  <c r="Y80" i="1"/>
  <c r="Y72" i="1"/>
  <c r="Y66" i="1"/>
  <c r="Y59" i="1"/>
  <c r="Y96" i="1"/>
  <c r="Y89" i="1"/>
  <c r="Y81" i="1"/>
  <c r="Y73" i="1"/>
  <c r="Y67" i="1"/>
  <c r="Y60" i="1"/>
  <c r="Y97" i="1"/>
  <c r="Y90" i="1"/>
  <c r="Y82" i="1"/>
  <c r="Y74" i="1"/>
  <c r="Y68" i="1"/>
  <c r="Y91" i="1"/>
  <c r="Y83" i="1"/>
  <c r="Y75" i="1"/>
  <c r="Y69" i="1"/>
  <c r="Y62" i="1"/>
  <c r="Y98" i="1"/>
  <c r="Y92" i="1"/>
  <c r="Y84" i="1"/>
  <c r="Y76" i="1"/>
  <c r="Y63" i="1"/>
  <c r="Y147" i="1"/>
  <c r="Y93" i="1"/>
  <c r="Y85" i="1"/>
  <c r="Y77" i="1"/>
  <c r="Y70" i="1"/>
  <c r="Y52" i="1"/>
  <c r="Y44" i="1"/>
  <c r="Y37" i="1"/>
  <c r="Y30" i="1"/>
  <c r="Y57" i="1"/>
  <c r="Y45" i="1"/>
  <c r="Y38" i="1"/>
  <c r="Y31" i="1"/>
  <c r="Y99" i="1"/>
  <c r="Y53" i="1"/>
  <c r="Y46" i="1"/>
  <c r="Y39" i="1"/>
  <c r="Y32" i="1"/>
  <c r="Y19" i="1"/>
  <c r="Y58" i="1"/>
  <c r="Y54" i="1"/>
  <c r="Y47" i="1"/>
  <c r="Y40" i="1"/>
  <c r="Y61" i="1"/>
  <c r="Y55" i="1"/>
  <c r="Y48" i="1"/>
  <c r="Y41" i="1"/>
  <c r="Y33" i="1"/>
  <c r="Y27" i="1"/>
  <c r="Y94" i="1"/>
  <c r="Y49" i="1"/>
  <c r="Y42" i="1"/>
  <c r="Y34" i="1"/>
  <c r="Y28" i="1"/>
  <c r="Y78" i="1"/>
  <c r="Y64" i="1"/>
  <c r="Y51" i="1"/>
  <c r="Y36" i="1"/>
  <c r="Y29" i="1"/>
  <c r="Y23" i="1"/>
  <c r="X15" i="1"/>
  <c r="AF15" i="1" s="1"/>
  <c r="Y16" i="1"/>
  <c r="Y18" i="1"/>
  <c r="Y20" i="1"/>
  <c r="X28" i="1"/>
  <c r="AF28" i="1" s="1"/>
  <c r="AD31" i="1"/>
  <c r="Y35" i="1"/>
  <c r="Y43" i="1"/>
  <c r="AD47" i="1"/>
  <c r="AD90" i="1"/>
  <c r="X14" i="1"/>
  <c r="Y15" i="1"/>
  <c r="X23" i="1"/>
  <c r="AF23" i="1" s="1"/>
  <c r="X34" i="1"/>
  <c r="AF34" i="1" s="1"/>
  <c r="X42" i="1"/>
  <c r="AF42" i="1" s="1"/>
  <c r="AD28" i="1"/>
  <c r="AD38" i="1"/>
  <c r="AD41" i="1"/>
  <c r="Y50" i="1"/>
  <c r="AD97" i="1"/>
  <c r="AX109" i="1"/>
  <c r="AG109" i="1"/>
  <c r="AF109" i="1"/>
  <c r="AE109" i="1"/>
  <c r="AU109" i="1"/>
  <c r="X12" i="1"/>
  <c r="AF12" i="1" s="1"/>
  <c r="Y13" i="1"/>
  <c r="Y9" i="1"/>
  <c r="Y14" i="1"/>
  <c r="X270" i="1"/>
  <c r="AF270" i="1" s="1"/>
  <c r="X264" i="1"/>
  <c r="X256" i="1"/>
  <c r="X269" i="1"/>
  <c r="AF269" i="1" s="1"/>
  <c r="X266" i="1"/>
  <c r="AF266" i="1" s="1"/>
  <c r="X258" i="1"/>
  <c r="AF258" i="1" s="1"/>
  <c r="X263" i="1"/>
  <c r="X255" i="1"/>
  <c r="X268" i="1"/>
  <c r="AF268" i="1" s="1"/>
  <c r="X265" i="1"/>
  <c r="AF265" i="1" s="1"/>
  <c r="X257" i="1"/>
  <c r="X267" i="1"/>
  <c r="AF267" i="1" s="1"/>
  <c r="X259" i="1"/>
  <c r="AF259" i="1" s="1"/>
  <c r="X249" i="1"/>
  <c r="AF249" i="1" s="1"/>
  <c r="X245" i="1"/>
  <c r="AF245" i="1" s="1"/>
  <c r="X241" i="1"/>
  <c r="AF241" i="1" s="1"/>
  <c r="X237" i="1"/>
  <c r="AF237" i="1" s="1"/>
  <c r="X233" i="1"/>
  <c r="AF233" i="1" s="1"/>
  <c r="X262" i="1"/>
  <c r="X252" i="1"/>
  <c r="AF252" i="1" s="1"/>
  <c r="X248" i="1"/>
  <c r="AF248" i="1" s="1"/>
  <c r="X244" i="1"/>
  <c r="AF244" i="1" s="1"/>
  <c r="X240" i="1"/>
  <c r="AF240" i="1" s="1"/>
  <c r="X236" i="1"/>
  <c r="AF236" i="1" s="1"/>
  <c r="X232" i="1"/>
  <c r="AF232" i="1" s="1"/>
  <c r="X251" i="1"/>
  <c r="AF251" i="1" s="1"/>
  <c r="X260" i="1"/>
  <c r="AF260" i="1" s="1"/>
  <c r="X247" i="1"/>
  <c r="AF247" i="1" s="1"/>
  <c r="X243" i="1"/>
  <c r="AF243" i="1" s="1"/>
  <c r="X239" i="1"/>
  <c r="AF239" i="1" s="1"/>
  <c r="X235" i="1"/>
  <c r="AF235" i="1" s="1"/>
  <c r="X231" i="1"/>
  <c r="AF231" i="1" s="1"/>
  <c r="X261" i="1"/>
  <c r="AF261" i="1" s="1"/>
  <c r="X246" i="1"/>
  <c r="AF246" i="1" s="1"/>
  <c r="X254" i="1"/>
  <c r="X229" i="1"/>
  <c r="AF229" i="1" s="1"/>
  <c r="X225" i="1"/>
  <c r="AF225" i="1" s="1"/>
  <c r="X221" i="1"/>
  <c r="AF221" i="1" s="1"/>
  <c r="X217" i="1"/>
  <c r="AF217" i="1" s="1"/>
  <c r="X208" i="1"/>
  <c r="AF208" i="1" s="1"/>
  <c r="X242" i="1"/>
  <c r="AF242" i="1" s="1"/>
  <c r="X228" i="1"/>
  <c r="AF228" i="1" s="1"/>
  <c r="X224" i="1"/>
  <c r="AF224" i="1" s="1"/>
  <c r="X220" i="1"/>
  <c r="AF220" i="1" s="1"/>
  <c r="X238" i="1"/>
  <c r="AF238" i="1" s="1"/>
  <c r="X234" i="1"/>
  <c r="AF234" i="1" s="1"/>
  <c r="X227" i="1"/>
  <c r="AF227" i="1" s="1"/>
  <c r="X223" i="1"/>
  <c r="AF223" i="1" s="1"/>
  <c r="X219" i="1"/>
  <c r="AF219" i="1" s="1"/>
  <c r="X215" i="1"/>
  <c r="AF215" i="1" s="1"/>
  <c r="X212" i="1"/>
  <c r="AF212" i="1" s="1"/>
  <c r="X250" i="1"/>
  <c r="AF250" i="1" s="1"/>
  <c r="X226" i="1"/>
  <c r="AF226" i="1" s="1"/>
  <c r="X207" i="1"/>
  <c r="AF207" i="1" s="1"/>
  <c r="X199" i="1"/>
  <c r="AF199" i="1" s="1"/>
  <c r="X193" i="1"/>
  <c r="AF193" i="1" s="1"/>
  <c r="X189" i="1"/>
  <c r="AF189" i="1" s="1"/>
  <c r="X185" i="1"/>
  <c r="AF185" i="1" s="1"/>
  <c r="X213" i="1"/>
  <c r="X200" i="1"/>
  <c r="AF200" i="1" s="1"/>
  <c r="X222" i="1"/>
  <c r="AF222" i="1" s="1"/>
  <c r="X209" i="1"/>
  <c r="AF209" i="1" s="1"/>
  <c r="X201" i="1"/>
  <c r="AF201" i="1" s="1"/>
  <c r="X194" i="1"/>
  <c r="AF194" i="1" s="1"/>
  <c r="X190" i="1"/>
  <c r="AF190" i="1" s="1"/>
  <c r="X186" i="1"/>
  <c r="AF186" i="1" s="1"/>
  <c r="X202" i="1"/>
  <c r="AF202" i="1" s="1"/>
  <c r="X195" i="1"/>
  <c r="AF195" i="1" s="1"/>
  <c r="X253" i="1"/>
  <c r="X203" i="1"/>
  <c r="AF203" i="1" s="1"/>
  <c r="X191" i="1"/>
  <c r="AF191" i="1" s="1"/>
  <c r="X187" i="1"/>
  <c r="AF187" i="1" s="1"/>
  <c r="X183" i="1"/>
  <c r="AF183" i="1" s="1"/>
  <c r="X204" i="1"/>
  <c r="AF204" i="1" s="1"/>
  <c r="X196" i="1"/>
  <c r="AF196" i="1" s="1"/>
  <c r="X218" i="1"/>
  <c r="AF218" i="1" s="1"/>
  <c r="X216" i="1"/>
  <c r="X214" i="1"/>
  <c r="X206" i="1"/>
  <c r="AF206" i="1" s="1"/>
  <c r="X198" i="1"/>
  <c r="AF198" i="1" s="1"/>
  <c r="X184" i="1"/>
  <c r="AF184" i="1" s="1"/>
  <c r="X182" i="1"/>
  <c r="AF182" i="1" s="1"/>
  <c r="X178" i="1"/>
  <c r="AF178" i="1" s="1"/>
  <c r="X174" i="1"/>
  <c r="AF174" i="1" s="1"/>
  <c r="X170" i="1"/>
  <c r="AF170" i="1" s="1"/>
  <c r="X166" i="1"/>
  <c r="AF166" i="1" s="1"/>
  <c r="X162" i="1"/>
  <c r="AF162" i="1" s="1"/>
  <c r="X158" i="1"/>
  <c r="AF158" i="1" s="1"/>
  <c r="X197" i="1"/>
  <c r="AF197" i="1" s="1"/>
  <c r="X188" i="1"/>
  <c r="AF188" i="1" s="1"/>
  <c r="X179" i="1"/>
  <c r="AF179" i="1" s="1"/>
  <c r="X175" i="1"/>
  <c r="AF175" i="1" s="1"/>
  <c r="X171" i="1"/>
  <c r="AF171" i="1" s="1"/>
  <c r="X167" i="1"/>
  <c r="AF167" i="1" s="1"/>
  <c r="X163" i="1"/>
  <c r="AF163" i="1" s="1"/>
  <c r="X159" i="1"/>
  <c r="AF159" i="1" s="1"/>
  <c r="X205" i="1"/>
  <c r="AF205" i="1" s="1"/>
  <c r="X180" i="1"/>
  <c r="AF180" i="1" s="1"/>
  <c r="X176" i="1"/>
  <c r="AF176" i="1" s="1"/>
  <c r="X172" i="1"/>
  <c r="AF172" i="1" s="1"/>
  <c r="X168" i="1"/>
  <c r="AF168" i="1" s="1"/>
  <c r="X164" i="1"/>
  <c r="AF164" i="1" s="1"/>
  <c r="X160" i="1"/>
  <c r="AF160" i="1" s="1"/>
  <c r="X156" i="1"/>
  <c r="AF156" i="1" s="1"/>
  <c r="X157" i="1"/>
  <c r="AF157" i="1" s="1"/>
  <c r="X152" i="1"/>
  <c r="AF152" i="1" s="1"/>
  <c r="X148" i="1"/>
  <c r="AF148" i="1" s="1"/>
  <c r="X144" i="1"/>
  <c r="AF144" i="1" s="1"/>
  <c r="X140" i="1"/>
  <c r="AF140" i="1" s="1"/>
  <c r="X136" i="1"/>
  <c r="AF136" i="1" s="1"/>
  <c r="X132" i="1"/>
  <c r="AF132" i="1" s="1"/>
  <c r="X181" i="1"/>
  <c r="AF181" i="1" s="1"/>
  <c r="X169" i="1"/>
  <c r="AF169" i="1" s="1"/>
  <c r="X165" i="1"/>
  <c r="AF165" i="1" s="1"/>
  <c r="X153" i="1"/>
  <c r="AF153" i="1" s="1"/>
  <c r="X149" i="1"/>
  <c r="AF149" i="1" s="1"/>
  <c r="X145" i="1"/>
  <c r="AF145" i="1" s="1"/>
  <c r="X141" i="1"/>
  <c r="AF141" i="1" s="1"/>
  <c r="X137" i="1"/>
  <c r="AF137" i="1" s="1"/>
  <c r="X133" i="1"/>
  <c r="AF133" i="1" s="1"/>
  <c r="X129" i="1"/>
  <c r="AF129" i="1" s="1"/>
  <c r="X192" i="1"/>
  <c r="AF192" i="1" s="1"/>
  <c r="X173" i="1"/>
  <c r="AF173" i="1" s="1"/>
  <c r="X230" i="1"/>
  <c r="AF230" i="1" s="1"/>
  <c r="X154" i="1"/>
  <c r="AF154" i="1" s="1"/>
  <c r="X150" i="1"/>
  <c r="AF150" i="1" s="1"/>
  <c r="X146" i="1"/>
  <c r="AF146" i="1" s="1"/>
  <c r="X142" i="1"/>
  <c r="AF142" i="1" s="1"/>
  <c r="X138" i="1"/>
  <c r="AF138" i="1" s="1"/>
  <c r="X134" i="1"/>
  <c r="AF134" i="1" s="1"/>
  <c r="X130" i="1"/>
  <c r="AF130" i="1" s="1"/>
  <c r="X177" i="1"/>
  <c r="AF177" i="1" s="1"/>
  <c r="X155" i="1"/>
  <c r="AF155" i="1" s="1"/>
  <c r="X151" i="1"/>
  <c r="AF151" i="1" s="1"/>
  <c r="X147" i="1"/>
  <c r="AF147" i="1" s="1"/>
  <c r="X143" i="1"/>
  <c r="AF143" i="1" s="1"/>
  <c r="X139" i="1"/>
  <c r="AF139" i="1" s="1"/>
  <c r="X135" i="1"/>
  <c r="AF135" i="1" s="1"/>
  <c r="X131" i="1"/>
  <c r="AF131" i="1" s="1"/>
  <c r="X127" i="1"/>
  <c r="AF127" i="1" s="1"/>
  <c r="X128" i="1"/>
  <c r="AF128" i="1" s="1"/>
  <c r="X123" i="1"/>
  <c r="AF123" i="1" s="1"/>
  <c r="X119" i="1"/>
  <c r="AF119" i="1" s="1"/>
  <c r="X115" i="1"/>
  <c r="AF115" i="1" s="1"/>
  <c r="X100" i="1"/>
  <c r="AF100" i="1" s="1"/>
  <c r="X161" i="1"/>
  <c r="AF161" i="1" s="1"/>
  <c r="X124" i="1"/>
  <c r="AF124" i="1" s="1"/>
  <c r="X120" i="1"/>
  <c r="AF120" i="1" s="1"/>
  <c r="X116" i="1"/>
  <c r="AF116" i="1" s="1"/>
  <c r="X101" i="1"/>
  <c r="X102" i="1"/>
  <c r="AF102" i="1" s="1"/>
  <c r="X125" i="1"/>
  <c r="AF125" i="1" s="1"/>
  <c r="X121" i="1"/>
  <c r="AF121" i="1" s="1"/>
  <c r="X117" i="1"/>
  <c r="AF117" i="1" s="1"/>
  <c r="X103" i="1"/>
  <c r="X108" i="1"/>
  <c r="AF108" i="1" s="1"/>
  <c r="X107" i="1"/>
  <c r="AF107" i="1" s="1"/>
  <c r="X106" i="1"/>
  <c r="AF106" i="1" s="1"/>
  <c r="X105" i="1"/>
  <c r="AF105" i="1" s="1"/>
  <c r="X104" i="1"/>
  <c r="X99" i="1"/>
  <c r="AF99" i="1" s="1"/>
  <c r="X94" i="1"/>
  <c r="X86" i="1"/>
  <c r="X78" i="1"/>
  <c r="X70" i="1"/>
  <c r="X64" i="1"/>
  <c r="AF64" i="1" s="1"/>
  <c r="X87" i="1"/>
  <c r="AF87" i="1" s="1"/>
  <c r="X79" i="1"/>
  <c r="AF79" i="1" s="1"/>
  <c r="X71" i="1"/>
  <c r="AF71" i="1" s="1"/>
  <c r="X65" i="1"/>
  <c r="AF65" i="1" s="1"/>
  <c r="X58" i="1"/>
  <c r="X95" i="1"/>
  <c r="AF95" i="1" s="1"/>
  <c r="X88" i="1"/>
  <c r="AF88" i="1" s="1"/>
  <c r="X80" i="1"/>
  <c r="AF80" i="1" s="1"/>
  <c r="X72" i="1"/>
  <c r="AF72" i="1" s="1"/>
  <c r="X66" i="1"/>
  <c r="AF66" i="1" s="1"/>
  <c r="X59" i="1"/>
  <c r="AF59" i="1" s="1"/>
  <c r="X96" i="1"/>
  <c r="X89" i="1"/>
  <c r="X81" i="1"/>
  <c r="X73" i="1"/>
  <c r="X67" i="1"/>
  <c r="X97" i="1"/>
  <c r="AF97" i="1" s="1"/>
  <c r="X90" i="1"/>
  <c r="X82" i="1"/>
  <c r="AF82" i="1" s="1"/>
  <c r="X74" i="1"/>
  <c r="AF74" i="1" s="1"/>
  <c r="X68" i="1"/>
  <c r="AF68" i="1" s="1"/>
  <c r="X61" i="1"/>
  <c r="AF61" i="1" s="1"/>
  <c r="X91" i="1"/>
  <c r="AF91" i="1" s="1"/>
  <c r="X83" i="1"/>
  <c r="AF83" i="1" s="1"/>
  <c r="X75" i="1"/>
  <c r="AF75" i="1" s="1"/>
  <c r="X69" i="1"/>
  <c r="X62" i="1"/>
  <c r="AF62" i="1" s="1"/>
  <c r="X118" i="1"/>
  <c r="AF118" i="1" s="1"/>
  <c r="X98" i="1"/>
  <c r="X92" i="1"/>
  <c r="AF92" i="1" s="1"/>
  <c r="X84" i="1"/>
  <c r="AF84" i="1" s="1"/>
  <c r="X76" i="1"/>
  <c r="AF76" i="1" s="1"/>
  <c r="X63" i="1"/>
  <c r="AF63" i="1" s="1"/>
  <c r="X51" i="1"/>
  <c r="AF51" i="1" s="1"/>
  <c r="X36" i="1"/>
  <c r="X29" i="1"/>
  <c r="AF29" i="1" s="1"/>
  <c r="X60" i="1"/>
  <c r="X52" i="1"/>
  <c r="AF52" i="1" s="1"/>
  <c r="X44" i="1"/>
  <c r="AF44" i="1" s="1"/>
  <c r="X37" i="1"/>
  <c r="AF37" i="1" s="1"/>
  <c r="X30" i="1"/>
  <c r="AF30" i="1" s="1"/>
  <c r="X126" i="1"/>
  <c r="AF126" i="1" s="1"/>
  <c r="X57" i="1"/>
  <c r="AF57" i="1" s="1"/>
  <c r="X45" i="1"/>
  <c r="X38" i="1"/>
  <c r="X31" i="1"/>
  <c r="X25" i="1"/>
  <c r="X18" i="1"/>
  <c r="X122" i="1"/>
  <c r="AF122" i="1" s="1"/>
  <c r="X93" i="1"/>
  <c r="AF93" i="1" s="1"/>
  <c r="X53" i="1"/>
  <c r="AF53" i="1" s="1"/>
  <c r="X46" i="1"/>
  <c r="AF46" i="1" s="1"/>
  <c r="X39" i="1"/>
  <c r="AF39" i="1" s="1"/>
  <c r="X32" i="1"/>
  <c r="AF32" i="1" s="1"/>
  <c r="X85" i="1"/>
  <c r="AF85" i="1" s="1"/>
  <c r="X54" i="1"/>
  <c r="AF54" i="1" s="1"/>
  <c r="X47" i="1"/>
  <c r="AF47" i="1" s="1"/>
  <c r="X40" i="1"/>
  <c r="AF40" i="1" s="1"/>
  <c r="X26" i="1"/>
  <c r="AF26" i="1" s="1"/>
  <c r="X77" i="1"/>
  <c r="AF77" i="1" s="1"/>
  <c r="X55" i="1"/>
  <c r="X48" i="1"/>
  <c r="X41" i="1"/>
  <c r="X33" i="1"/>
  <c r="AF33" i="1" s="1"/>
  <c r="X27" i="1"/>
  <c r="AF27" i="1" s="1"/>
  <c r="X56" i="1"/>
  <c r="AF56" i="1" s="1"/>
  <c r="X50" i="1"/>
  <c r="AF50" i="1" s="1"/>
  <c r="X43" i="1"/>
  <c r="AF43" i="1" s="1"/>
  <c r="X35" i="1"/>
  <c r="AF35" i="1" s="1"/>
  <c r="X22" i="1"/>
  <c r="AF22" i="1" s="1"/>
  <c r="X11" i="1"/>
  <c r="AF11" i="1" s="1"/>
  <c r="Y12" i="1"/>
  <c r="X24" i="1"/>
  <c r="AF24" i="1" s="1"/>
  <c r="AD25" i="1"/>
  <c r="AD45" i="1"/>
  <c r="AD48" i="1"/>
  <c r="Y56" i="1"/>
  <c r="AD94" i="1"/>
  <c r="AD36" i="1"/>
  <c r="Y86" i="1"/>
  <c r="Y11" i="1"/>
  <c r="Y24" i="1"/>
  <c r="X9" i="1"/>
  <c r="AF9" i="1" s="1"/>
  <c r="Y17" i="1"/>
  <c r="Y21" i="1"/>
  <c r="Y22" i="1"/>
  <c r="Y25" i="1"/>
  <c r="Y26" i="1"/>
  <c r="AD55" i="1"/>
  <c r="AD58" i="1"/>
  <c r="AD69" i="1"/>
  <c r="AD86" i="1"/>
  <c r="AD73" i="1"/>
  <c r="AD81" i="1"/>
  <c r="AD60" i="1"/>
  <c r="AD89" i="1"/>
  <c r="AD96" i="1"/>
  <c r="AJ112" i="1"/>
  <c r="AX112" i="1"/>
  <c r="AD67" i="1"/>
  <c r="AD70" i="1"/>
  <c r="AD78" i="1"/>
  <c r="AU110" i="1"/>
  <c r="AD103" i="1"/>
  <c r="AJ111" i="1"/>
  <c r="AX111" i="1"/>
  <c r="AU121" i="1"/>
  <c r="AM121" i="1"/>
  <c r="AU125" i="1"/>
  <c r="AM125" i="1"/>
  <c r="AU117" i="1"/>
  <c r="AM117" i="1"/>
  <c r="AJ110" i="1"/>
  <c r="AX110" i="1"/>
  <c r="AJ113" i="1"/>
  <c r="AX113" i="1"/>
  <c r="AK114" i="1"/>
  <c r="AL114" i="1" s="1"/>
  <c r="AD101" i="1"/>
  <c r="AD104" i="1"/>
  <c r="AD98" i="1"/>
  <c r="AM115" i="1"/>
  <c r="AM119" i="1"/>
  <c r="AM123" i="1"/>
  <c r="AM127" i="1"/>
  <c r="AU127" i="1"/>
  <c r="AU131" i="1"/>
  <c r="AU135" i="1"/>
  <c r="AU139" i="1"/>
  <c r="AU143" i="1"/>
  <c r="AU156" i="1"/>
  <c r="AM156" i="1"/>
  <c r="AU160" i="1"/>
  <c r="AM160" i="1"/>
  <c r="AU176" i="1"/>
  <c r="AM176" i="1"/>
  <c r="AM145" i="1"/>
  <c r="AM149" i="1"/>
  <c r="AM153" i="1"/>
  <c r="AU164" i="1"/>
  <c r="AM164" i="1"/>
  <c r="AU172" i="1"/>
  <c r="AM172" i="1"/>
  <c r="AU195" i="1"/>
  <c r="AM195" i="1"/>
  <c r="AU168" i="1"/>
  <c r="AM168" i="1"/>
  <c r="AU180" i="1"/>
  <c r="AM180" i="1"/>
  <c r="AU191" i="1"/>
  <c r="AM191" i="1"/>
  <c r="AO212" i="1"/>
  <c r="AM212" i="1"/>
  <c r="AN212" i="1" s="1"/>
  <c r="AM158" i="1"/>
  <c r="AM174" i="1"/>
  <c r="AM178" i="1"/>
  <c r="AU182" i="1"/>
  <c r="AU209" i="1"/>
  <c r="AU203" i="1"/>
  <c r="AM203" i="1"/>
  <c r="AU185" i="1"/>
  <c r="AM185" i="1"/>
  <c r="AU187" i="1"/>
  <c r="AM187" i="1"/>
  <c r="AU198" i="1"/>
  <c r="AU206" i="1"/>
  <c r="AO227" i="1"/>
  <c r="AM227" i="1"/>
  <c r="AN227" i="1" s="1"/>
  <c r="AE213" i="1"/>
  <c r="AM202" i="1"/>
  <c r="AM201" i="1"/>
  <c r="AE214" i="1"/>
  <c r="AO219" i="1"/>
  <c r="AM219" i="1"/>
  <c r="AN219" i="1" s="1"/>
  <c r="AU207" i="1"/>
  <c r="AD213" i="1"/>
  <c r="AM189" i="1"/>
  <c r="AM193" i="1"/>
  <c r="AM199" i="1"/>
  <c r="AO215" i="1"/>
  <c r="AM215" i="1"/>
  <c r="AN215" i="1" s="1"/>
  <c r="AO217" i="1"/>
  <c r="AM217" i="1"/>
  <c r="AN217" i="1" s="1"/>
  <c r="AO223" i="1"/>
  <c r="AM223" i="1"/>
  <c r="AN223" i="1" s="1"/>
  <c r="AU211" i="1"/>
  <c r="AM211" i="1"/>
  <c r="AD214" i="1"/>
  <c r="AE215" i="1"/>
  <c r="AM239" i="1"/>
  <c r="AN239" i="1" s="1"/>
  <c r="AO247" i="1"/>
  <c r="AM247" i="1"/>
  <c r="AN247" i="1" s="1"/>
  <c r="AO252" i="1"/>
  <c r="AM252" i="1"/>
  <c r="AN252" i="1" s="1"/>
  <c r="AD216" i="1"/>
  <c r="AM243" i="1"/>
  <c r="AN243" i="1" s="1"/>
  <c r="AM235" i="1"/>
  <c r="AN235" i="1" s="1"/>
  <c r="AX282" i="1"/>
  <c r="AU282" i="1"/>
  <c r="AV282" i="1" s="1"/>
  <c r="AM221" i="1"/>
  <c r="AN221" i="1" s="1"/>
  <c r="AM225" i="1"/>
  <c r="AN225" i="1" s="1"/>
  <c r="AM229" i="1"/>
  <c r="AN229" i="1" s="1"/>
  <c r="AC276" i="1"/>
  <c r="AX276" i="1"/>
  <c r="AD254" i="1"/>
  <c r="AV279" i="1"/>
  <c r="AL279" i="1"/>
  <c r="AW280" i="1"/>
  <c r="AU284" i="1"/>
  <c r="AV284" i="1" s="1"/>
  <c r="AX284" i="1"/>
  <c r="AM251" i="1"/>
  <c r="AN251" i="1" s="1"/>
  <c r="AD256" i="1"/>
  <c r="AD271" i="1"/>
  <c r="AC271" i="1"/>
  <c r="AD272" i="1"/>
  <c r="AX272" i="1" s="1"/>
  <c r="AC272" i="1"/>
  <c r="AD273" i="1"/>
  <c r="AC273" i="1"/>
  <c r="AJ274" i="1"/>
  <c r="AK274" i="1" s="1"/>
  <c r="AU274" i="1"/>
  <c r="AE251" i="1"/>
  <c r="AX285" i="1"/>
  <c r="AU285" i="1"/>
  <c r="AV285" i="1" s="1"/>
  <c r="AW287" i="1"/>
  <c r="AY287" i="1"/>
  <c r="AZ287" i="1" s="1"/>
  <c r="AL276" i="1"/>
  <c r="AX278" i="1"/>
  <c r="AE256" i="1"/>
  <c r="AD257" i="1"/>
  <c r="AO260" i="1"/>
  <c r="AM260" i="1"/>
  <c r="AN260" i="1" s="1"/>
  <c r="AW288" i="1"/>
  <c r="AX290" i="1"/>
  <c r="AU290" i="1"/>
  <c r="AV290" i="1" s="1"/>
  <c r="AY291" i="1"/>
  <c r="AZ291" i="1" s="1"/>
  <c r="AW292" i="1"/>
  <c r="AY292" i="1"/>
  <c r="AZ292" i="1" s="1"/>
  <c r="AX273" i="1"/>
  <c r="AY283" i="1"/>
  <c r="AZ283" i="1" s="1"/>
  <c r="AW283" i="1"/>
  <c r="AD255" i="1"/>
  <c r="AD264" i="1"/>
  <c r="AJ278" i="1"/>
  <c r="AK278" i="1" s="1"/>
  <c r="AU278" i="1"/>
  <c r="AY281" i="1"/>
  <c r="AZ281" i="1" s="1"/>
  <c r="AW281" i="1"/>
  <c r="AE262" i="1"/>
  <c r="AE260" i="1"/>
  <c r="AD263" i="1"/>
  <c r="AE263" i="1"/>
  <c r="AC284" i="1"/>
  <c r="AD253" i="1"/>
  <c r="AC274" i="1"/>
  <c r="AC278" i="1"/>
  <c r="AX280" i="1"/>
  <c r="AY280" i="1" s="1"/>
  <c r="AZ280" i="1" s="1"/>
  <c r="AU276" i="1"/>
  <c r="AV276" i="1" s="1"/>
  <c r="AD262" i="1"/>
  <c r="AF13" i="1" l="1"/>
  <c r="AF31" i="1"/>
  <c r="AY277" i="1"/>
  <c r="AZ277" i="1" s="1"/>
  <c r="AF18" i="1"/>
  <c r="AF67" i="1"/>
  <c r="AF14" i="1"/>
  <c r="AF17" i="1"/>
  <c r="AF38" i="1"/>
  <c r="AF60" i="1"/>
  <c r="AF98" i="1"/>
  <c r="AF89" i="1"/>
  <c r="AF58" i="1"/>
  <c r="AF86" i="1"/>
  <c r="AF103" i="1"/>
  <c r="AH103" i="1" s="1"/>
  <c r="AF213" i="1"/>
  <c r="AF262" i="1"/>
  <c r="AF257" i="1"/>
  <c r="AX275" i="1"/>
  <c r="AJ275" i="1"/>
  <c r="AK275" i="1" s="1"/>
  <c r="AW289" i="1"/>
  <c r="AY289" i="1"/>
  <c r="AZ289" i="1" s="1"/>
  <c r="AM258" i="1"/>
  <c r="AN258" i="1" s="1"/>
  <c r="AO258" i="1"/>
  <c r="AM259" i="1"/>
  <c r="AN259" i="1" s="1"/>
  <c r="AO259" i="1"/>
  <c r="AY276" i="1"/>
  <c r="AZ276" i="1" s="1"/>
  <c r="AW276" i="1"/>
  <c r="AK112" i="1"/>
  <c r="AL112" i="1" s="1"/>
  <c r="Z40" i="1"/>
  <c r="AA40" i="1" s="1"/>
  <c r="AG40" i="1"/>
  <c r="AH40" i="1" s="1"/>
  <c r="Z88" i="1"/>
  <c r="AA88" i="1" s="1"/>
  <c r="AG88" i="1"/>
  <c r="Z150" i="1"/>
  <c r="AA150" i="1" s="1"/>
  <c r="AB150" i="1" s="1"/>
  <c r="AC150" i="1" s="1"/>
  <c r="AG150" i="1"/>
  <c r="AH150" i="1" s="1"/>
  <c r="AG215" i="1"/>
  <c r="Z215" i="1"/>
  <c r="AA215" i="1" s="1"/>
  <c r="AB215" i="1" s="1"/>
  <c r="AG200" i="1"/>
  <c r="AH200" i="1" s="1"/>
  <c r="Z200" i="1"/>
  <c r="AA200" i="1" s="1"/>
  <c r="AB200" i="1" s="1"/>
  <c r="AC200" i="1" s="1"/>
  <c r="Z250" i="1"/>
  <c r="AA250" i="1" s="1"/>
  <c r="AG250" i="1"/>
  <c r="Z240" i="1"/>
  <c r="AA240" i="1" s="1"/>
  <c r="AG240" i="1"/>
  <c r="AH240" i="1" s="1"/>
  <c r="AO262" i="1"/>
  <c r="AM262" i="1"/>
  <c r="AN262" i="1" s="1"/>
  <c r="AO253" i="1"/>
  <c r="AM253" i="1"/>
  <c r="AN253" i="1" s="1"/>
  <c r="AO264" i="1"/>
  <c r="AM264" i="1"/>
  <c r="AN264" i="1" s="1"/>
  <c r="AG21" i="1"/>
  <c r="AH21" i="1" s="1"/>
  <c r="Z21" i="1"/>
  <c r="AA21" i="1" s="1"/>
  <c r="Z56" i="1"/>
  <c r="AA56" i="1" s="1"/>
  <c r="AG56" i="1"/>
  <c r="AH56" i="1" s="1"/>
  <c r="AF48" i="1"/>
  <c r="AF81" i="1"/>
  <c r="AF78" i="1"/>
  <c r="AH250" i="1"/>
  <c r="Z50" i="1"/>
  <c r="AA50" i="1" s="1"/>
  <c r="AG50" i="1"/>
  <c r="AH50" i="1" s="1"/>
  <c r="AG23" i="1"/>
  <c r="Z23" i="1"/>
  <c r="AA23" i="1" s="1"/>
  <c r="Z42" i="1"/>
  <c r="AA42" i="1" s="1"/>
  <c r="AG42" i="1"/>
  <c r="AH42" i="1" s="1"/>
  <c r="Z61" i="1"/>
  <c r="AA61" i="1" s="1"/>
  <c r="AG61" i="1"/>
  <c r="AH61" i="1" s="1"/>
  <c r="Z46" i="1"/>
  <c r="AA46" i="1" s="1"/>
  <c r="AG46" i="1"/>
  <c r="AH46" i="1" s="1"/>
  <c r="AG37" i="1"/>
  <c r="Z37" i="1"/>
  <c r="AA37" i="1" s="1"/>
  <c r="Z63" i="1"/>
  <c r="AA63" i="1" s="1"/>
  <c r="AB63" i="1" s="1"/>
  <c r="AG63" i="1"/>
  <c r="AH63" i="1" s="1"/>
  <c r="Z83" i="1"/>
  <c r="AA83" i="1" s="1"/>
  <c r="AG83" i="1"/>
  <c r="Z67" i="1"/>
  <c r="AA67" i="1" s="1"/>
  <c r="AG67" i="1"/>
  <c r="AH67" i="1" s="1"/>
  <c r="Z80" i="1"/>
  <c r="AA80" i="1" s="1"/>
  <c r="AG80" i="1"/>
  <c r="Z122" i="1"/>
  <c r="AA122" i="1" s="1"/>
  <c r="AB122" i="1" s="1"/>
  <c r="AC122" i="1" s="1"/>
  <c r="AG122" i="1"/>
  <c r="AH122" i="1" s="1"/>
  <c r="AG155" i="1"/>
  <c r="AH155" i="1" s="1"/>
  <c r="Z155" i="1"/>
  <c r="AA155" i="1" s="1"/>
  <c r="AB155" i="1" s="1"/>
  <c r="AC155" i="1" s="1"/>
  <c r="Z116" i="1"/>
  <c r="AA116" i="1" s="1"/>
  <c r="AB116" i="1" s="1"/>
  <c r="AC116" i="1" s="1"/>
  <c r="AG116" i="1"/>
  <c r="AG119" i="1"/>
  <c r="Z119" i="1"/>
  <c r="AA119" i="1" s="1"/>
  <c r="AB119" i="1" s="1"/>
  <c r="AC119" i="1" s="1"/>
  <c r="Z146" i="1"/>
  <c r="AA146" i="1" s="1"/>
  <c r="AB146" i="1" s="1"/>
  <c r="AC146" i="1" s="1"/>
  <c r="AG146" i="1"/>
  <c r="AH146" i="1" s="1"/>
  <c r="Z145" i="1"/>
  <c r="AA145" i="1" s="1"/>
  <c r="AB145" i="1" s="1"/>
  <c r="AC145" i="1" s="1"/>
  <c r="AG145" i="1"/>
  <c r="AG148" i="1"/>
  <c r="AH148" i="1" s="1"/>
  <c r="Z148" i="1"/>
  <c r="AA148" i="1" s="1"/>
  <c r="AB148" i="1" s="1"/>
  <c r="AC148" i="1" s="1"/>
  <c r="Z177" i="1"/>
  <c r="AA177" i="1" s="1"/>
  <c r="AB177" i="1" s="1"/>
  <c r="AC177" i="1" s="1"/>
  <c r="AG177" i="1"/>
  <c r="AH177" i="1" s="1"/>
  <c r="Z163" i="1"/>
  <c r="AA163" i="1" s="1"/>
  <c r="AB163" i="1" s="1"/>
  <c r="AC163" i="1" s="1"/>
  <c r="AG163" i="1"/>
  <c r="AH163" i="1" s="1"/>
  <c r="AG166" i="1"/>
  <c r="Z166" i="1"/>
  <c r="AA166" i="1" s="1"/>
  <c r="AB166" i="1" s="1"/>
  <c r="AC166" i="1" s="1"/>
  <c r="AG189" i="1"/>
  <c r="AH189" i="1" s="1"/>
  <c r="Z189" i="1"/>
  <c r="AA189" i="1" s="1"/>
  <c r="AB189" i="1" s="1"/>
  <c r="AC189" i="1" s="1"/>
  <c r="Z205" i="1"/>
  <c r="AA205" i="1" s="1"/>
  <c r="AB205" i="1" s="1"/>
  <c r="AC205" i="1" s="1"/>
  <c r="AG205" i="1"/>
  <c r="Z203" i="1"/>
  <c r="AA203" i="1" s="1"/>
  <c r="AB203" i="1" s="1"/>
  <c r="AC203" i="1" s="1"/>
  <c r="AG203" i="1"/>
  <c r="AH203" i="1" s="1"/>
  <c r="Z201" i="1"/>
  <c r="AA201" i="1" s="1"/>
  <c r="AB201" i="1" s="1"/>
  <c r="AC201" i="1" s="1"/>
  <c r="AG201" i="1"/>
  <c r="AG212" i="1"/>
  <c r="AH212" i="1" s="1"/>
  <c r="Z212" i="1"/>
  <c r="AA212" i="1" s="1"/>
  <c r="AG213" i="1"/>
  <c r="Z213" i="1"/>
  <c r="AA213" i="1" s="1"/>
  <c r="AG221" i="1"/>
  <c r="Z221" i="1"/>
  <c r="AA221" i="1" s="1"/>
  <c r="Z246" i="1"/>
  <c r="AA246" i="1" s="1"/>
  <c r="AG246" i="1"/>
  <c r="Z267" i="1"/>
  <c r="AA267" i="1" s="1"/>
  <c r="AG267" i="1"/>
  <c r="AH267" i="1" s="1"/>
  <c r="AG254" i="1"/>
  <c r="Z254" i="1"/>
  <c r="AA254" i="1" s="1"/>
  <c r="Z269" i="1"/>
  <c r="AA269" i="1" s="1"/>
  <c r="AG269" i="1"/>
  <c r="AH269" i="1" s="1"/>
  <c r="Z49" i="1"/>
  <c r="AA49" i="1" s="1"/>
  <c r="AG49" i="1"/>
  <c r="AH49" i="1" s="1"/>
  <c r="Z73" i="1"/>
  <c r="AA73" i="1" s="1"/>
  <c r="AG73" i="1"/>
  <c r="Z149" i="1"/>
  <c r="AA149" i="1" s="1"/>
  <c r="AB149" i="1" s="1"/>
  <c r="AC149" i="1" s="1"/>
  <c r="AG149" i="1"/>
  <c r="AH149" i="1" s="1"/>
  <c r="AG193" i="1"/>
  <c r="AH193" i="1" s="1"/>
  <c r="Z193" i="1"/>
  <c r="AA193" i="1" s="1"/>
  <c r="AB193" i="1" s="1"/>
  <c r="AC193" i="1" s="1"/>
  <c r="Z208" i="1"/>
  <c r="AA208" i="1" s="1"/>
  <c r="AB208" i="1" s="1"/>
  <c r="AC208" i="1" s="1"/>
  <c r="AG208" i="1"/>
  <c r="AH208" i="1" s="1"/>
  <c r="AG225" i="1"/>
  <c r="Z225" i="1"/>
  <c r="AA225" i="1" s="1"/>
  <c r="AF45" i="1"/>
  <c r="AF96" i="1"/>
  <c r="AF94" i="1"/>
  <c r="AH246" i="1"/>
  <c r="AF264" i="1"/>
  <c r="AH109" i="1"/>
  <c r="AG36" i="1"/>
  <c r="Z36" i="1"/>
  <c r="AA36" i="1" s="1"/>
  <c r="Z94" i="1"/>
  <c r="AA94" i="1" s="1"/>
  <c r="AG94" i="1"/>
  <c r="Z47" i="1"/>
  <c r="AA47" i="1" s="1"/>
  <c r="AG47" i="1"/>
  <c r="AH47" i="1" s="1"/>
  <c r="Z99" i="1"/>
  <c r="AA99" i="1" s="1"/>
  <c r="AG99" i="1"/>
  <c r="AH99" i="1" s="1"/>
  <c r="AG52" i="1"/>
  <c r="AH52" i="1" s="1"/>
  <c r="Z52" i="1"/>
  <c r="AA52" i="1" s="1"/>
  <c r="Z84" i="1"/>
  <c r="AA84" i="1" s="1"/>
  <c r="AG84" i="1"/>
  <c r="AH84" i="1" s="1"/>
  <c r="Z68" i="1"/>
  <c r="AA68" i="1" s="1"/>
  <c r="AG68" i="1"/>
  <c r="AH68" i="1" s="1"/>
  <c r="Z81" i="1"/>
  <c r="AA81" i="1" s="1"/>
  <c r="AG81" i="1"/>
  <c r="Z95" i="1"/>
  <c r="AA95" i="1" s="1"/>
  <c r="AG95" i="1"/>
  <c r="AH95" i="1" s="1"/>
  <c r="Z104" i="1"/>
  <c r="AA104" i="1" s="1"/>
  <c r="AG104" i="1"/>
  <c r="Z117" i="1"/>
  <c r="AA117" i="1" s="1"/>
  <c r="AB117" i="1" s="1"/>
  <c r="AC117" i="1" s="1"/>
  <c r="AG117" i="1"/>
  <c r="AH117" i="1" s="1"/>
  <c r="Z124" i="1"/>
  <c r="AA124" i="1" s="1"/>
  <c r="AB124" i="1" s="1"/>
  <c r="AC124" i="1" s="1"/>
  <c r="AG124" i="1"/>
  <c r="AH124" i="1" s="1"/>
  <c r="Z139" i="1"/>
  <c r="AA139" i="1" s="1"/>
  <c r="AB139" i="1" s="1"/>
  <c r="AC139" i="1" s="1"/>
  <c r="AG139" i="1"/>
  <c r="AH139" i="1" s="1"/>
  <c r="Z154" i="1"/>
  <c r="AA154" i="1" s="1"/>
  <c r="AB154" i="1" s="1"/>
  <c r="AC154" i="1" s="1"/>
  <c r="AG154" i="1"/>
  <c r="AH154" i="1" s="1"/>
  <c r="Z153" i="1"/>
  <c r="AA153" i="1" s="1"/>
  <c r="AB153" i="1" s="1"/>
  <c r="AC153" i="1" s="1"/>
  <c r="AG153" i="1"/>
  <c r="Z156" i="1"/>
  <c r="AA156" i="1" s="1"/>
  <c r="AB156" i="1" s="1"/>
  <c r="AC156" i="1" s="1"/>
  <c r="AG156" i="1"/>
  <c r="AH156" i="1" s="1"/>
  <c r="Z168" i="1"/>
  <c r="AA168" i="1" s="1"/>
  <c r="AB168" i="1" s="1"/>
  <c r="AC168" i="1" s="1"/>
  <c r="AG168" i="1"/>
  <c r="Z171" i="1"/>
  <c r="AA171" i="1" s="1"/>
  <c r="AB171" i="1" s="1"/>
  <c r="AC171" i="1" s="1"/>
  <c r="AG171" i="1"/>
  <c r="AH171" i="1" s="1"/>
  <c r="AG174" i="1"/>
  <c r="AH174" i="1" s="1"/>
  <c r="Z174" i="1"/>
  <c r="AA174" i="1" s="1"/>
  <c r="AB174" i="1" s="1"/>
  <c r="AC174" i="1" s="1"/>
  <c r="AG199" i="1"/>
  <c r="AH199" i="1" s="1"/>
  <c r="Z199" i="1"/>
  <c r="AA199" i="1" s="1"/>
  <c r="AB199" i="1" s="1"/>
  <c r="AC199" i="1" s="1"/>
  <c r="Z196" i="1"/>
  <c r="AA196" i="1" s="1"/>
  <c r="AB196" i="1" s="1"/>
  <c r="AC196" i="1" s="1"/>
  <c r="AG196" i="1"/>
  <c r="AH196" i="1" s="1"/>
  <c r="Z217" i="1"/>
  <c r="AA217" i="1" s="1"/>
  <c r="AG217" i="1"/>
  <c r="Z218" i="1"/>
  <c r="AA218" i="1" s="1"/>
  <c r="AG218" i="1"/>
  <c r="AH218" i="1" s="1"/>
  <c r="Z219" i="1"/>
  <c r="AA219" i="1" s="1"/>
  <c r="AG219" i="1"/>
  <c r="AH219" i="1" s="1"/>
  <c r="Z220" i="1"/>
  <c r="AA220" i="1" s="1"/>
  <c r="AG220" i="1"/>
  <c r="AH220" i="1" s="1"/>
  <c r="AG229" i="1"/>
  <c r="AH229" i="1" s="1"/>
  <c r="Z229" i="1"/>
  <c r="AA229" i="1" s="1"/>
  <c r="Z266" i="1"/>
  <c r="AA266" i="1" s="1"/>
  <c r="AG266" i="1"/>
  <c r="AH266" i="1" s="1"/>
  <c r="Z244" i="1"/>
  <c r="AA244" i="1" s="1"/>
  <c r="AG244" i="1"/>
  <c r="AH244" i="1" s="1"/>
  <c r="Z265" i="1"/>
  <c r="AA265" i="1" s="1"/>
  <c r="AG265" i="1"/>
  <c r="AH265" i="1" s="1"/>
  <c r="AG261" i="1"/>
  <c r="Z261" i="1"/>
  <c r="AA261" i="1" s="1"/>
  <c r="AG10" i="1"/>
  <c r="AH10" i="1" s="1"/>
  <c r="AU112" i="1"/>
  <c r="AV112" i="1" s="1"/>
  <c r="R113" i="1"/>
  <c r="AF271" i="1"/>
  <c r="AH271" i="1" s="1"/>
  <c r="AM271" i="1"/>
  <c r="AN271" i="1" s="1"/>
  <c r="AO271" i="1"/>
  <c r="AG271" i="1"/>
  <c r="AU271" i="1"/>
  <c r="AK113" i="1"/>
  <c r="AL113" i="1" s="1"/>
  <c r="AF55" i="1"/>
  <c r="AH153" i="1"/>
  <c r="AG44" i="1"/>
  <c r="AH44" i="1" s="1"/>
  <c r="Z44" i="1"/>
  <c r="AA44" i="1" s="1"/>
  <c r="Z103" i="1"/>
  <c r="AA103" i="1" s="1"/>
  <c r="AG103" i="1"/>
  <c r="AG170" i="1"/>
  <c r="Z170" i="1"/>
  <c r="AA170" i="1" s="1"/>
  <c r="AB170" i="1" s="1"/>
  <c r="AC170" i="1" s="1"/>
  <c r="Z236" i="1"/>
  <c r="AA236" i="1" s="1"/>
  <c r="AG236" i="1"/>
  <c r="AH236" i="1" s="1"/>
  <c r="AG253" i="1"/>
  <c r="Z253" i="1"/>
  <c r="AA253" i="1" s="1"/>
  <c r="AO255" i="1"/>
  <c r="AM255" i="1"/>
  <c r="AN255" i="1" s="1"/>
  <c r="AY285" i="1"/>
  <c r="AZ285" i="1" s="1"/>
  <c r="AW285" i="1"/>
  <c r="AO213" i="1"/>
  <c r="AM213" i="1"/>
  <c r="AN213" i="1" s="1"/>
  <c r="AK110" i="1"/>
  <c r="AL110" i="1" s="1"/>
  <c r="AV110" i="1"/>
  <c r="AK111" i="1"/>
  <c r="AL111" i="1" s="1"/>
  <c r="AV111" i="1"/>
  <c r="Z24" i="1"/>
  <c r="AA24" i="1" s="1"/>
  <c r="AG24" i="1"/>
  <c r="AH24" i="1" s="1"/>
  <c r="AF36" i="1"/>
  <c r="AH36" i="1" s="1"/>
  <c r="AH205" i="1"/>
  <c r="AH261" i="1"/>
  <c r="Z20" i="1"/>
  <c r="AA20" i="1" s="1"/>
  <c r="AG20" i="1"/>
  <c r="AH20" i="1" s="1"/>
  <c r="AG51" i="1"/>
  <c r="Z51" i="1"/>
  <c r="AA51" i="1" s="1"/>
  <c r="AG27" i="1"/>
  <c r="AH27" i="1" s="1"/>
  <c r="Z27" i="1"/>
  <c r="AA27" i="1" s="1"/>
  <c r="Z54" i="1"/>
  <c r="AA54" i="1" s="1"/>
  <c r="AG54" i="1"/>
  <c r="AH54" i="1" s="1"/>
  <c r="Z31" i="1"/>
  <c r="AA31" i="1" s="1"/>
  <c r="AG31" i="1"/>
  <c r="AH31" i="1" s="1"/>
  <c r="Z70" i="1"/>
  <c r="AA70" i="1" s="1"/>
  <c r="AG70" i="1"/>
  <c r="Z92" i="1"/>
  <c r="AA92" i="1" s="1"/>
  <c r="AG92" i="1"/>
  <c r="AH92" i="1" s="1"/>
  <c r="Z74" i="1"/>
  <c r="AA74" i="1" s="1"/>
  <c r="AG74" i="1"/>
  <c r="AH74" i="1" s="1"/>
  <c r="Z89" i="1"/>
  <c r="AA89" i="1" s="1"/>
  <c r="AG89" i="1"/>
  <c r="AH89" i="1" s="1"/>
  <c r="AG65" i="1"/>
  <c r="AH65" i="1" s="1"/>
  <c r="Z65" i="1"/>
  <c r="AA65" i="1" s="1"/>
  <c r="Z105" i="1"/>
  <c r="AA105" i="1" s="1"/>
  <c r="AG105" i="1"/>
  <c r="AH105" i="1" s="1"/>
  <c r="Z121" i="1"/>
  <c r="AA121" i="1" s="1"/>
  <c r="AB121" i="1" s="1"/>
  <c r="AC121" i="1" s="1"/>
  <c r="AG121" i="1"/>
  <c r="AH121" i="1" s="1"/>
  <c r="Z127" i="1"/>
  <c r="AA127" i="1" s="1"/>
  <c r="AB127" i="1" s="1"/>
  <c r="AC127" i="1" s="1"/>
  <c r="AG127" i="1"/>
  <c r="AH127" i="1" s="1"/>
  <c r="Z160" i="1"/>
  <c r="AA160" i="1" s="1"/>
  <c r="AB160" i="1" s="1"/>
  <c r="AC160" i="1" s="1"/>
  <c r="AG160" i="1"/>
  <c r="AH160" i="1" s="1"/>
  <c r="Z164" i="1"/>
  <c r="AA164" i="1" s="1"/>
  <c r="AB164" i="1" s="1"/>
  <c r="AC164" i="1" s="1"/>
  <c r="AG164" i="1"/>
  <c r="AH164" i="1" s="1"/>
  <c r="AG128" i="1"/>
  <c r="AH128" i="1" s="1"/>
  <c r="Z128" i="1"/>
  <c r="AA128" i="1" s="1"/>
  <c r="AB128" i="1" s="1"/>
  <c r="AC128" i="1" s="1"/>
  <c r="Z157" i="1"/>
  <c r="AA157" i="1" s="1"/>
  <c r="AB157" i="1" s="1"/>
  <c r="AC157" i="1" s="1"/>
  <c r="AG157" i="1"/>
  <c r="AH157" i="1" s="1"/>
  <c r="Z172" i="1"/>
  <c r="AA172" i="1" s="1"/>
  <c r="AB172" i="1" s="1"/>
  <c r="AC172" i="1" s="1"/>
  <c r="AG172" i="1"/>
  <c r="AH172" i="1" s="1"/>
  <c r="Z175" i="1"/>
  <c r="AA175" i="1" s="1"/>
  <c r="AB175" i="1" s="1"/>
  <c r="AC175" i="1" s="1"/>
  <c r="AG175" i="1"/>
  <c r="AH175" i="1" s="1"/>
  <c r="AG178" i="1"/>
  <c r="Z178" i="1"/>
  <c r="AA178" i="1" s="1"/>
  <c r="AB178" i="1" s="1"/>
  <c r="AC178" i="1" s="1"/>
  <c r="AG207" i="1"/>
  <c r="Z207" i="1"/>
  <c r="AA207" i="1" s="1"/>
  <c r="AB207" i="1" s="1"/>
  <c r="AC207" i="1" s="1"/>
  <c r="Z204" i="1"/>
  <c r="AA204" i="1" s="1"/>
  <c r="AB204" i="1" s="1"/>
  <c r="AC204" i="1" s="1"/>
  <c r="AG204" i="1"/>
  <c r="AH204" i="1" s="1"/>
  <c r="Z195" i="1"/>
  <c r="AA195" i="1" s="1"/>
  <c r="AG195" i="1"/>
  <c r="AH195" i="1" s="1"/>
  <c r="Z222" i="1"/>
  <c r="AA222" i="1" s="1"/>
  <c r="AG222" i="1"/>
  <c r="AH222" i="1" s="1"/>
  <c r="Z223" i="1"/>
  <c r="AA223" i="1" s="1"/>
  <c r="AG223" i="1"/>
  <c r="Z224" i="1"/>
  <c r="AA224" i="1" s="1"/>
  <c r="AG224" i="1"/>
  <c r="AH224" i="1" s="1"/>
  <c r="AG233" i="1"/>
  <c r="AH233" i="1" s="1"/>
  <c r="Z233" i="1"/>
  <c r="AA233" i="1" s="1"/>
  <c r="Z239" i="1"/>
  <c r="AA239" i="1" s="1"/>
  <c r="AG239" i="1"/>
  <c r="AH239" i="1" s="1"/>
  <c r="Z248" i="1"/>
  <c r="AA248" i="1" s="1"/>
  <c r="AG248" i="1"/>
  <c r="AH248" i="1" s="1"/>
  <c r="AG252" i="1"/>
  <c r="AH252" i="1" s="1"/>
  <c r="Z252" i="1"/>
  <c r="AA252" i="1" s="1"/>
  <c r="AO254" i="1"/>
  <c r="AM254" i="1"/>
  <c r="AN254" i="1" s="1"/>
  <c r="Z126" i="1"/>
  <c r="AA126" i="1" s="1"/>
  <c r="AB126" i="1" s="1"/>
  <c r="AC126" i="1" s="1"/>
  <c r="AG126" i="1"/>
  <c r="AH126" i="1" s="1"/>
  <c r="Z181" i="1"/>
  <c r="AA181" i="1" s="1"/>
  <c r="AB181" i="1" s="1"/>
  <c r="AC181" i="1" s="1"/>
  <c r="AG181" i="1"/>
  <c r="AH181" i="1" s="1"/>
  <c r="Z262" i="1"/>
  <c r="AA262" i="1" s="1"/>
  <c r="AG262" i="1"/>
  <c r="AH262" i="1" s="1"/>
  <c r="AY282" i="1"/>
  <c r="AZ282" i="1" s="1"/>
  <c r="AW282" i="1"/>
  <c r="AO263" i="1"/>
  <c r="AM263" i="1"/>
  <c r="AN263" i="1" s="1"/>
  <c r="AV278" i="1"/>
  <c r="AL278" i="1"/>
  <c r="AY290" i="1"/>
  <c r="AZ290" i="1" s="1"/>
  <c r="AW290" i="1"/>
  <c r="AO216" i="1"/>
  <c r="AM216" i="1"/>
  <c r="AN216" i="1" s="1"/>
  <c r="AH215" i="1"/>
  <c r="AO214" i="1"/>
  <c r="AM214" i="1"/>
  <c r="AN214" i="1" s="1"/>
  <c r="AH51" i="1"/>
  <c r="AF69" i="1"/>
  <c r="AF90" i="1"/>
  <c r="AF104" i="1"/>
  <c r="AH104" i="1" s="1"/>
  <c r="AH223" i="1"/>
  <c r="AF255" i="1"/>
  <c r="Z14" i="1"/>
  <c r="AA14" i="1" s="1"/>
  <c r="AG14" i="1"/>
  <c r="Z13" i="1"/>
  <c r="AA13" i="1" s="1"/>
  <c r="AG13" i="1"/>
  <c r="AH13" i="1" s="1"/>
  <c r="AH23" i="1"/>
  <c r="Z43" i="1"/>
  <c r="AA43" i="1" s="1"/>
  <c r="AG43" i="1"/>
  <c r="AH43" i="1" s="1"/>
  <c r="AG18" i="1"/>
  <c r="AH18" i="1" s="1"/>
  <c r="Z18" i="1"/>
  <c r="AA18" i="1" s="1"/>
  <c r="Z64" i="1"/>
  <c r="AA64" i="1" s="1"/>
  <c r="AG64" i="1"/>
  <c r="AH64" i="1" s="1"/>
  <c r="Z33" i="1"/>
  <c r="AA33" i="1" s="1"/>
  <c r="AG33" i="1"/>
  <c r="AH33" i="1" s="1"/>
  <c r="Z58" i="1"/>
  <c r="AA58" i="1" s="1"/>
  <c r="AG58" i="1"/>
  <c r="AH58" i="1" s="1"/>
  <c r="Z38" i="1"/>
  <c r="AA38" i="1" s="1"/>
  <c r="AG38" i="1"/>
  <c r="Z77" i="1"/>
  <c r="AA77" i="1" s="1"/>
  <c r="AG77" i="1"/>
  <c r="AH77" i="1" s="1"/>
  <c r="Z98" i="1"/>
  <c r="AA98" i="1" s="1"/>
  <c r="AG98" i="1"/>
  <c r="AH98" i="1" s="1"/>
  <c r="Z82" i="1"/>
  <c r="AA82" i="1" s="1"/>
  <c r="AG82" i="1"/>
  <c r="AH82" i="1" s="1"/>
  <c r="Z96" i="1"/>
  <c r="AA96" i="1" s="1"/>
  <c r="AG96" i="1"/>
  <c r="AG71" i="1"/>
  <c r="AH71" i="1" s="1"/>
  <c r="Z71" i="1"/>
  <c r="AA71" i="1" s="1"/>
  <c r="Z106" i="1"/>
  <c r="AA106" i="1" s="1"/>
  <c r="AG106" i="1"/>
  <c r="AH106" i="1" s="1"/>
  <c r="Z125" i="1"/>
  <c r="AA125" i="1" s="1"/>
  <c r="AB125" i="1" s="1"/>
  <c r="AC125" i="1" s="1"/>
  <c r="AG125" i="1"/>
  <c r="AH125" i="1" s="1"/>
  <c r="Z131" i="1"/>
  <c r="AA131" i="1" s="1"/>
  <c r="AB131" i="1" s="1"/>
  <c r="AC131" i="1" s="1"/>
  <c r="AG131" i="1"/>
  <c r="AH131" i="1" s="1"/>
  <c r="Z130" i="1"/>
  <c r="AA130" i="1" s="1"/>
  <c r="AB130" i="1" s="1"/>
  <c r="AC130" i="1" s="1"/>
  <c r="AG130" i="1"/>
  <c r="AH130" i="1" s="1"/>
  <c r="Z129" i="1"/>
  <c r="AA129" i="1" s="1"/>
  <c r="AB129" i="1" s="1"/>
  <c r="AC129" i="1" s="1"/>
  <c r="AG129" i="1"/>
  <c r="AH129" i="1" s="1"/>
  <c r="AG132" i="1"/>
  <c r="AH132" i="1" s="1"/>
  <c r="Z132" i="1"/>
  <c r="AA132" i="1" s="1"/>
  <c r="AB132" i="1" s="1"/>
  <c r="AC132" i="1" s="1"/>
  <c r="Z161" i="1"/>
  <c r="AA161" i="1" s="1"/>
  <c r="AB161" i="1" s="1"/>
  <c r="AC161" i="1" s="1"/>
  <c r="AG161" i="1"/>
  <c r="AH161" i="1" s="1"/>
  <c r="Z176" i="1"/>
  <c r="AA176" i="1" s="1"/>
  <c r="AB176" i="1" s="1"/>
  <c r="AC176" i="1" s="1"/>
  <c r="AG176" i="1"/>
  <c r="AH176" i="1" s="1"/>
  <c r="Z179" i="1"/>
  <c r="AA179" i="1" s="1"/>
  <c r="AB179" i="1" s="1"/>
  <c r="AC179" i="1" s="1"/>
  <c r="AG179" i="1"/>
  <c r="AH179" i="1" s="1"/>
  <c r="AG182" i="1"/>
  <c r="AH182" i="1" s="1"/>
  <c r="Z182" i="1"/>
  <c r="AA182" i="1" s="1"/>
  <c r="AB182" i="1" s="1"/>
  <c r="AC182" i="1" s="1"/>
  <c r="Z210" i="1"/>
  <c r="AA210" i="1" s="1"/>
  <c r="AB210" i="1" s="1"/>
  <c r="AC210" i="1" s="1"/>
  <c r="AG210" i="1"/>
  <c r="AH210" i="1" s="1"/>
  <c r="Z211" i="1"/>
  <c r="AA211" i="1" s="1"/>
  <c r="AB211" i="1" s="1"/>
  <c r="AC211" i="1" s="1"/>
  <c r="AG211" i="1"/>
  <c r="AH211" i="1" s="1"/>
  <c r="Z202" i="1"/>
  <c r="AA202" i="1" s="1"/>
  <c r="AB202" i="1" s="1"/>
  <c r="AC202" i="1" s="1"/>
  <c r="AG202" i="1"/>
  <c r="AH202" i="1" s="1"/>
  <c r="Z226" i="1"/>
  <c r="AA226" i="1" s="1"/>
  <c r="AG226" i="1"/>
  <c r="AH226" i="1" s="1"/>
  <c r="Z227" i="1"/>
  <c r="AA227" i="1" s="1"/>
  <c r="AG227" i="1"/>
  <c r="AH227" i="1" s="1"/>
  <c r="Z228" i="1"/>
  <c r="AA228" i="1" s="1"/>
  <c r="AG228" i="1"/>
  <c r="AH228" i="1" s="1"/>
  <c r="AG237" i="1"/>
  <c r="AH237" i="1" s="1"/>
  <c r="Z237" i="1"/>
  <c r="AA237" i="1" s="1"/>
  <c r="Z243" i="1"/>
  <c r="AA243" i="1" s="1"/>
  <c r="AG243" i="1"/>
  <c r="AH243" i="1" s="1"/>
  <c r="Z257" i="1"/>
  <c r="AA257" i="1" s="1"/>
  <c r="AG257" i="1"/>
  <c r="Z260" i="1"/>
  <c r="AA260" i="1" s="1"/>
  <c r="AG260" i="1"/>
  <c r="AH260" i="1" s="1"/>
  <c r="AH178" i="1"/>
  <c r="Z53" i="1"/>
  <c r="AA53" i="1" s="1"/>
  <c r="AG53" i="1"/>
  <c r="AH53" i="1" s="1"/>
  <c r="AG123" i="1"/>
  <c r="AH123" i="1" s="1"/>
  <c r="Z123" i="1"/>
  <c r="AA123" i="1" s="1"/>
  <c r="AB123" i="1" s="1"/>
  <c r="AC123" i="1" s="1"/>
  <c r="AV274" i="1"/>
  <c r="AL274" i="1"/>
  <c r="AF273" i="1"/>
  <c r="AM273" i="1"/>
  <c r="AN273" i="1" s="1"/>
  <c r="AO273" i="1"/>
  <c r="AG273" i="1"/>
  <c r="AU273" i="1"/>
  <c r="AW284" i="1"/>
  <c r="AY284" i="1"/>
  <c r="AZ284" i="1" s="1"/>
  <c r="Z26" i="1"/>
  <c r="AA26" i="1" s="1"/>
  <c r="AG26" i="1"/>
  <c r="AH26" i="1" s="1"/>
  <c r="Z11" i="1"/>
  <c r="AA11" i="1" s="1"/>
  <c r="AG11" i="1"/>
  <c r="AH11" i="1" s="1"/>
  <c r="AH119" i="1"/>
  <c r="AH201" i="1"/>
  <c r="AH217" i="1"/>
  <c r="AF263" i="1"/>
  <c r="AH263" i="1" s="1"/>
  <c r="Z15" i="1"/>
  <c r="AA15" i="1" s="1"/>
  <c r="AG15" i="1"/>
  <c r="AH15" i="1" s="1"/>
  <c r="Z16" i="1"/>
  <c r="AA16" i="1" s="1"/>
  <c r="AG16" i="1"/>
  <c r="AH16" i="1" s="1"/>
  <c r="Z78" i="1"/>
  <c r="AA78" i="1" s="1"/>
  <c r="AG78" i="1"/>
  <c r="Z41" i="1"/>
  <c r="AA41" i="1" s="1"/>
  <c r="AG41" i="1"/>
  <c r="AG19" i="1"/>
  <c r="AH19" i="1" s="1"/>
  <c r="Z19" i="1"/>
  <c r="AA19" i="1" s="1"/>
  <c r="Z45" i="1"/>
  <c r="AA45" i="1" s="1"/>
  <c r="AG45" i="1"/>
  <c r="Z85" i="1"/>
  <c r="AA85" i="1" s="1"/>
  <c r="AG85" i="1"/>
  <c r="AH85" i="1" s="1"/>
  <c r="AG62" i="1"/>
  <c r="AH62" i="1" s="1"/>
  <c r="Z62" i="1"/>
  <c r="AA62" i="1" s="1"/>
  <c r="Z90" i="1"/>
  <c r="AA90" i="1" s="1"/>
  <c r="AG90" i="1"/>
  <c r="AG59" i="1"/>
  <c r="AH59" i="1" s="1"/>
  <c r="Z59" i="1"/>
  <c r="AA59" i="1" s="1"/>
  <c r="AG79" i="1"/>
  <c r="AH79" i="1" s="1"/>
  <c r="Z79" i="1"/>
  <c r="AA79" i="1" s="1"/>
  <c r="Z107" i="1"/>
  <c r="AA107" i="1" s="1"/>
  <c r="AG107" i="1"/>
  <c r="AH107" i="1" s="1"/>
  <c r="Z102" i="1"/>
  <c r="AA102" i="1" s="1"/>
  <c r="AG102" i="1"/>
  <c r="AH102" i="1" s="1"/>
  <c r="Z151" i="1"/>
  <c r="AA151" i="1" s="1"/>
  <c r="AB151" i="1" s="1"/>
  <c r="AC151" i="1" s="1"/>
  <c r="AG151" i="1"/>
  <c r="AH151" i="1" s="1"/>
  <c r="Z134" i="1"/>
  <c r="AA134" i="1" s="1"/>
  <c r="AB134" i="1" s="1"/>
  <c r="AC134" i="1" s="1"/>
  <c r="AG134" i="1"/>
  <c r="AH134" i="1" s="1"/>
  <c r="Z133" i="1"/>
  <c r="AA133" i="1" s="1"/>
  <c r="AB133" i="1" s="1"/>
  <c r="AC133" i="1" s="1"/>
  <c r="AG133" i="1"/>
  <c r="AH133" i="1" s="1"/>
  <c r="AG136" i="1"/>
  <c r="AH136" i="1" s="1"/>
  <c r="Z136" i="1"/>
  <c r="AA136" i="1" s="1"/>
  <c r="AB136" i="1" s="1"/>
  <c r="AC136" i="1" s="1"/>
  <c r="Z165" i="1"/>
  <c r="AA165" i="1" s="1"/>
  <c r="AB165" i="1" s="1"/>
  <c r="AC165" i="1" s="1"/>
  <c r="AG165" i="1"/>
  <c r="AH165" i="1" s="1"/>
  <c r="Z180" i="1"/>
  <c r="AA180" i="1" s="1"/>
  <c r="AB180" i="1" s="1"/>
  <c r="AC180" i="1" s="1"/>
  <c r="AG180" i="1"/>
  <c r="AH180" i="1" s="1"/>
  <c r="Z198" i="1"/>
  <c r="AA198" i="1" s="1"/>
  <c r="AB198" i="1" s="1"/>
  <c r="AC198" i="1" s="1"/>
  <c r="AG198" i="1"/>
  <c r="AH198" i="1" s="1"/>
  <c r="Z184" i="1"/>
  <c r="AA184" i="1" s="1"/>
  <c r="AB184" i="1" s="1"/>
  <c r="AC184" i="1" s="1"/>
  <c r="AG184" i="1"/>
  <c r="AH184" i="1" s="1"/>
  <c r="Z188" i="1"/>
  <c r="AA188" i="1" s="1"/>
  <c r="AB188" i="1" s="1"/>
  <c r="AC188" i="1" s="1"/>
  <c r="AG188" i="1"/>
  <c r="AH188" i="1" s="1"/>
  <c r="AG183" i="1"/>
  <c r="AH183" i="1" s="1"/>
  <c r="Z183" i="1"/>
  <c r="AA183" i="1" s="1"/>
  <c r="AB183" i="1" s="1"/>
  <c r="AC183" i="1" s="1"/>
  <c r="Z186" i="1"/>
  <c r="AA186" i="1" s="1"/>
  <c r="AB186" i="1" s="1"/>
  <c r="AC186" i="1" s="1"/>
  <c r="AG186" i="1"/>
  <c r="AH186" i="1" s="1"/>
  <c r="Z230" i="1"/>
  <c r="AA230" i="1" s="1"/>
  <c r="AG230" i="1"/>
  <c r="AH230" i="1" s="1"/>
  <c r="Z234" i="1"/>
  <c r="AA234" i="1" s="1"/>
  <c r="AG234" i="1"/>
  <c r="AH234" i="1" s="1"/>
  <c r="Z235" i="1"/>
  <c r="AA235" i="1" s="1"/>
  <c r="AG235" i="1"/>
  <c r="AH235" i="1" s="1"/>
  <c r="AG241" i="1"/>
  <c r="AH241" i="1" s="1"/>
  <c r="Z241" i="1"/>
  <c r="AA241" i="1" s="1"/>
  <c r="Z247" i="1"/>
  <c r="AA247" i="1" s="1"/>
  <c r="AG247" i="1"/>
  <c r="AH247" i="1" s="1"/>
  <c r="AG256" i="1"/>
  <c r="Z256" i="1"/>
  <c r="AA256" i="1" s="1"/>
  <c r="Z268" i="1"/>
  <c r="AA268" i="1" s="1"/>
  <c r="AG268" i="1"/>
  <c r="AH268" i="1" s="1"/>
  <c r="AO256" i="1"/>
  <c r="AM256" i="1"/>
  <c r="AN256" i="1" s="1"/>
  <c r="AF254" i="1"/>
  <c r="AH254" i="1" s="1"/>
  <c r="Z76" i="1"/>
  <c r="AA76" i="1" s="1"/>
  <c r="AG76" i="1"/>
  <c r="AH76" i="1" s="1"/>
  <c r="Z120" i="1"/>
  <c r="AA120" i="1" s="1"/>
  <c r="AB120" i="1" s="1"/>
  <c r="AC120" i="1" s="1"/>
  <c r="AG120" i="1"/>
  <c r="AH120" i="1" s="1"/>
  <c r="Z167" i="1"/>
  <c r="AA167" i="1" s="1"/>
  <c r="AB167" i="1" s="1"/>
  <c r="AC167" i="1" s="1"/>
  <c r="AG167" i="1"/>
  <c r="AH167" i="1" s="1"/>
  <c r="Z216" i="1"/>
  <c r="AA216" i="1" s="1"/>
  <c r="AG216" i="1"/>
  <c r="AX271" i="1"/>
  <c r="AG25" i="1"/>
  <c r="Z25" i="1"/>
  <c r="AA25" i="1" s="1"/>
  <c r="AB25" i="1" s="1"/>
  <c r="Z86" i="1"/>
  <c r="AA86" i="1" s="1"/>
  <c r="AG86" i="1"/>
  <c r="AH86" i="1" s="1"/>
  <c r="Z12" i="1"/>
  <c r="AA12" i="1" s="1"/>
  <c r="AG12" i="1"/>
  <c r="AH12" i="1" s="1"/>
  <c r="AH37" i="1"/>
  <c r="AH83" i="1"/>
  <c r="AH80" i="1"/>
  <c r="AF101" i="1"/>
  <c r="AH166" i="1"/>
  <c r="AF214" i="1"/>
  <c r="AH207" i="1"/>
  <c r="AH221" i="1"/>
  <c r="AG9" i="1"/>
  <c r="AH9" i="1" s="1"/>
  <c r="Z9" i="1"/>
  <c r="AA9" i="1" s="1"/>
  <c r="Z35" i="1"/>
  <c r="AA35" i="1" s="1"/>
  <c r="AG35" i="1"/>
  <c r="AH35" i="1" s="1"/>
  <c r="Z28" i="1"/>
  <c r="AA28" i="1" s="1"/>
  <c r="AG28" i="1"/>
  <c r="AH28" i="1" s="1"/>
  <c r="Z48" i="1"/>
  <c r="AA48" i="1" s="1"/>
  <c r="AG48" i="1"/>
  <c r="Z32" i="1"/>
  <c r="AA32" i="1" s="1"/>
  <c r="AG32" i="1"/>
  <c r="AH32" i="1" s="1"/>
  <c r="Z57" i="1"/>
  <c r="AA57" i="1" s="1"/>
  <c r="AG57" i="1"/>
  <c r="AH57" i="1" s="1"/>
  <c r="Z93" i="1"/>
  <c r="AA93" i="1" s="1"/>
  <c r="AG93" i="1"/>
  <c r="AH93" i="1" s="1"/>
  <c r="Z69" i="1"/>
  <c r="AA69" i="1" s="1"/>
  <c r="AB69" i="1" s="1"/>
  <c r="AG69" i="1"/>
  <c r="Z97" i="1"/>
  <c r="AA97" i="1" s="1"/>
  <c r="AG97" i="1"/>
  <c r="AH97" i="1" s="1"/>
  <c r="Z66" i="1"/>
  <c r="AA66" i="1" s="1"/>
  <c r="AG66" i="1"/>
  <c r="AH66" i="1" s="1"/>
  <c r="AG87" i="1"/>
  <c r="AH87" i="1" s="1"/>
  <c r="Z87" i="1"/>
  <c r="AA87" i="1" s="1"/>
  <c r="Z108" i="1"/>
  <c r="AA108" i="1" s="1"/>
  <c r="AG108" i="1"/>
  <c r="AH108" i="1" s="1"/>
  <c r="Z143" i="1"/>
  <c r="AA143" i="1" s="1"/>
  <c r="AB143" i="1" s="1"/>
  <c r="AC143" i="1" s="1"/>
  <c r="AG143" i="1"/>
  <c r="AH143" i="1" s="1"/>
  <c r="AG100" i="1"/>
  <c r="AH100" i="1" s="1"/>
  <c r="Z100" i="1"/>
  <c r="AA100" i="1" s="1"/>
  <c r="Z138" i="1"/>
  <c r="AA138" i="1" s="1"/>
  <c r="AB138" i="1" s="1"/>
  <c r="AC138" i="1" s="1"/>
  <c r="AG138" i="1"/>
  <c r="AH138" i="1" s="1"/>
  <c r="Z137" i="1"/>
  <c r="AA137" i="1" s="1"/>
  <c r="AB137" i="1" s="1"/>
  <c r="AC137" i="1" s="1"/>
  <c r="AG137" i="1"/>
  <c r="AH137" i="1" s="1"/>
  <c r="AG140" i="1"/>
  <c r="AH140" i="1" s="1"/>
  <c r="Z140" i="1"/>
  <c r="AA140" i="1" s="1"/>
  <c r="AB140" i="1" s="1"/>
  <c r="AC140" i="1" s="1"/>
  <c r="Z169" i="1"/>
  <c r="AA169" i="1" s="1"/>
  <c r="AB169" i="1" s="1"/>
  <c r="AC169" i="1" s="1"/>
  <c r="AG169" i="1"/>
  <c r="AH169" i="1" s="1"/>
  <c r="Z206" i="1"/>
  <c r="AA206" i="1" s="1"/>
  <c r="AB206" i="1" s="1"/>
  <c r="AC206" i="1" s="1"/>
  <c r="AG206" i="1"/>
  <c r="AH206" i="1" s="1"/>
  <c r="AG158" i="1"/>
  <c r="AH158" i="1" s="1"/>
  <c r="Z158" i="1"/>
  <c r="AA158" i="1" s="1"/>
  <c r="AB158" i="1" s="1"/>
  <c r="AC158" i="1" s="1"/>
  <c r="Z214" i="1"/>
  <c r="AA214" i="1" s="1"/>
  <c r="AG214" i="1"/>
  <c r="Z192" i="1"/>
  <c r="AA192" i="1" s="1"/>
  <c r="AB192" i="1" s="1"/>
  <c r="AC192" i="1" s="1"/>
  <c r="AG192" i="1"/>
  <c r="AH192" i="1" s="1"/>
  <c r="Z187" i="1"/>
  <c r="AA187" i="1" s="1"/>
  <c r="AB187" i="1" s="1"/>
  <c r="AC187" i="1" s="1"/>
  <c r="AG187" i="1"/>
  <c r="AH187" i="1" s="1"/>
  <c r="Z190" i="1"/>
  <c r="AA190" i="1" s="1"/>
  <c r="AB190" i="1" s="1"/>
  <c r="AC190" i="1" s="1"/>
  <c r="AG190" i="1"/>
  <c r="AH190" i="1" s="1"/>
  <c r="Z231" i="1"/>
  <c r="AA231" i="1" s="1"/>
  <c r="AG231" i="1"/>
  <c r="AH231" i="1" s="1"/>
  <c r="Z238" i="1"/>
  <c r="AA238" i="1" s="1"/>
  <c r="AG238" i="1"/>
  <c r="AH238" i="1" s="1"/>
  <c r="Z242" i="1"/>
  <c r="AA242" i="1" s="1"/>
  <c r="AG242" i="1"/>
  <c r="AH242" i="1" s="1"/>
  <c r="AG245" i="1"/>
  <c r="AH245" i="1" s="1"/>
  <c r="Z245" i="1"/>
  <c r="AA245" i="1" s="1"/>
  <c r="Z251" i="1"/>
  <c r="AA251" i="1" s="1"/>
  <c r="AG251" i="1"/>
  <c r="AH251" i="1" s="1"/>
  <c r="AG264" i="1"/>
  <c r="Z264" i="1"/>
  <c r="AA264" i="1" s="1"/>
  <c r="AG255" i="1"/>
  <c r="Z255" i="1"/>
  <c r="AA255" i="1" s="1"/>
  <c r="AW279" i="1"/>
  <c r="AY279" i="1"/>
  <c r="AZ279" i="1" s="1"/>
  <c r="AG17" i="1"/>
  <c r="Z17" i="1"/>
  <c r="AA17" i="1" s="1"/>
  <c r="AF256" i="1"/>
  <c r="AH256" i="1" s="1"/>
  <c r="AG29" i="1"/>
  <c r="AH29" i="1" s="1"/>
  <c r="Z29" i="1"/>
  <c r="AA29" i="1" s="1"/>
  <c r="Z91" i="1"/>
  <c r="AA91" i="1" s="1"/>
  <c r="AG91" i="1"/>
  <c r="AH91" i="1" s="1"/>
  <c r="AG152" i="1"/>
  <c r="AH152" i="1" s="1"/>
  <c r="Z152" i="1"/>
  <c r="AA152" i="1" s="1"/>
  <c r="AB152" i="1" s="1"/>
  <c r="AC152" i="1" s="1"/>
  <c r="AU10" i="1"/>
  <c r="AB10" i="1"/>
  <c r="AO257" i="1"/>
  <c r="AM257" i="1"/>
  <c r="AN257" i="1" s="1"/>
  <c r="AF272" i="1"/>
  <c r="AH272" i="1" s="1"/>
  <c r="AM272" i="1"/>
  <c r="AN272" i="1" s="1"/>
  <c r="AO272" i="1"/>
  <c r="AG272" i="1"/>
  <c r="AU272" i="1"/>
  <c r="AH213" i="1"/>
  <c r="Z22" i="1"/>
  <c r="AA22" i="1" s="1"/>
  <c r="AG22" i="1"/>
  <c r="AH22" i="1" s="1"/>
  <c r="AF41" i="1"/>
  <c r="AF25" i="1"/>
  <c r="AF73" i="1"/>
  <c r="AH88" i="1"/>
  <c r="AF70" i="1"/>
  <c r="AH116" i="1"/>
  <c r="AH145" i="1"/>
  <c r="AH168" i="1"/>
  <c r="AH170" i="1"/>
  <c r="AF216" i="1"/>
  <c r="AH216" i="1" s="1"/>
  <c r="AF253" i="1"/>
  <c r="AH253" i="1" s="1"/>
  <c r="AH225" i="1"/>
  <c r="Z34" i="1"/>
  <c r="AA34" i="1" s="1"/>
  <c r="AG34" i="1"/>
  <c r="AH34" i="1" s="1"/>
  <c r="Z55" i="1"/>
  <c r="AA55" i="1" s="1"/>
  <c r="AG55" i="1"/>
  <c r="Z39" i="1"/>
  <c r="AA39" i="1" s="1"/>
  <c r="AG39" i="1"/>
  <c r="AH39" i="1" s="1"/>
  <c r="AG30" i="1"/>
  <c r="AH30" i="1" s="1"/>
  <c r="Z30" i="1"/>
  <c r="AA30" i="1" s="1"/>
  <c r="Z147" i="1"/>
  <c r="AA147" i="1" s="1"/>
  <c r="AB147" i="1" s="1"/>
  <c r="AC147" i="1" s="1"/>
  <c r="AG147" i="1"/>
  <c r="AH147" i="1" s="1"/>
  <c r="Z75" i="1"/>
  <c r="AA75" i="1" s="1"/>
  <c r="AG75" i="1"/>
  <c r="AH75" i="1" s="1"/>
  <c r="Z60" i="1"/>
  <c r="AA60" i="1" s="1"/>
  <c r="AG60" i="1"/>
  <c r="Z72" i="1"/>
  <c r="AA72" i="1" s="1"/>
  <c r="AG72" i="1"/>
  <c r="AH72" i="1" s="1"/>
  <c r="Z118" i="1"/>
  <c r="AA118" i="1" s="1"/>
  <c r="AB118" i="1" s="1"/>
  <c r="AC118" i="1" s="1"/>
  <c r="AG118" i="1"/>
  <c r="AH118" i="1" s="1"/>
  <c r="Z135" i="1"/>
  <c r="AA135" i="1" s="1"/>
  <c r="AB135" i="1" s="1"/>
  <c r="AC135" i="1" s="1"/>
  <c r="AG135" i="1"/>
  <c r="AH135" i="1" s="1"/>
  <c r="Z101" i="1"/>
  <c r="AA101" i="1" s="1"/>
  <c r="AG101" i="1"/>
  <c r="AG115" i="1"/>
  <c r="AH115" i="1" s="1"/>
  <c r="Z115" i="1"/>
  <c r="AA115" i="1" s="1"/>
  <c r="AB115" i="1" s="1"/>
  <c r="AC115" i="1" s="1"/>
  <c r="Z142" i="1"/>
  <c r="AA142" i="1" s="1"/>
  <c r="AB142" i="1" s="1"/>
  <c r="AC142" i="1" s="1"/>
  <c r="AG142" i="1"/>
  <c r="AH142" i="1" s="1"/>
  <c r="Z141" i="1"/>
  <c r="AA141" i="1" s="1"/>
  <c r="AB141" i="1" s="1"/>
  <c r="AC141" i="1" s="1"/>
  <c r="AG141" i="1"/>
  <c r="AH141" i="1" s="1"/>
  <c r="AG144" i="1"/>
  <c r="AH144" i="1" s="1"/>
  <c r="Z144" i="1"/>
  <c r="AA144" i="1" s="1"/>
  <c r="AB144" i="1" s="1"/>
  <c r="AC144" i="1" s="1"/>
  <c r="Z173" i="1"/>
  <c r="AA173" i="1" s="1"/>
  <c r="AB173" i="1" s="1"/>
  <c r="AC173" i="1" s="1"/>
  <c r="AG173" i="1"/>
  <c r="AH173" i="1" s="1"/>
  <c r="Z159" i="1"/>
  <c r="AA159" i="1" s="1"/>
  <c r="AB159" i="1" s="1"/>
  <c r="AC159" i="1" s="1"/>
  <c r="AG159" i="1"/>
  <c r="AH159" i="1" s="1"/>
  <c r="AG162" i="1"/>
  <c r="AH162" i="1" s="1"/>
  <c r="Z162" i="1"/>
  <c r="AA162" i="1" s="1"/>
  <c r="AB162" i="1" s="1"/>
  <c r="AC162" i="1" s="1"/>
  <c r="AG185" i="1"/>
  <c r="AH185" i="1" s="1"/>
  <c r="Z185" i="1"/>
  <c r="AA185" i="1" s="1"/>
  <c r="AB185" i="1" s="1"/>
  <c r="AC185" i="1" s="1"/>
  <c r="Z197" i="1"/>
  <c r="AA197" i="1" s="1"/>
  <c r="AB197" i="1" s="1"/>
  <c r="AC197" i="1" s="1"/>
  <c r="AG197" i="1"/>
  <c r="AH197" i="1" s="1"/>
  <c r="Z191" i="1"/>
  <c r="AA191" i="1" s="1"/>
  <c r="AB191" i="1" s="1"/>
  <c r="AC191" i="1" s="1"/>
  <c r="AG191" i="1"/>
  <c r="AH191" i="1" s="1"/>
  <c r="Z194" i="1"/>
  <c r="AA194" i="1" s="1"/>
  <c r="AB194" i="1" s="1"/>
  <c r="AC194" i="1" s="1"/>
  <c r="AG194" i="1"/>
  <c r="AH194" i="1" s="1"/>
  <c r="Z258" i="1"/>
  <c r="AA258" i="1" s="1"/>
  <c r="AG258" i="1"/>
  <c r="AH258" i="1" s="1"/>
  <c r="AG209" i="1"/>
  <c r="AH209" i="1" s="1"/>
  <c r="Z209" i="1"/>
  <c r="AA209" i="1" s="1"/>
  <c r="AB209" i="1" s="1"/>
  <c r="AC209" i="1" s="1"/>
  <c r="Z232" i="1"/>
  <c r="AA232" i="1" s="1"/>
  <c r="AG232" i="1"/>
  <c r="AH232" i="1" s="1"/>
  <c r="AG249" i="1"/>
  <c r="AH249" i="1" s="1"/>
  <c r="Z249" i="1"/>
  <c r="AA249" i="1" s="1"/>
  <c r="Z259" i="1"/>
  <c r="AA259" i="1" s="1"/>
  <c r="AG259" i="1"/>
  <c r="AH259" i="1" s="1"/>
  <c r="AG270" i="1"/>
  <c r="AH270" i="1" s="1"/>
  <c r="Z270" i="1"/>
  <c r="AA270" i="1" s="1"/>
  <c r="AG263" i="1"/>
  <c r="Z263" i="1"/>
  <c r="AA263" i="1" s="1"/>
  <c r="AH70" i="1" l="1"/>
  <c r="AH17" i="1"/>
  <c r="AH25" i="1"/>
  <c r="AH14" i="1"/>
  <c r="AH69" i="1"/>
  <c r="AI69" i="1" s="1"/>
  <c r="AH73" i="1"/>
  <c r="AH60" i="1"/>
  <c r="AI60" i="1" s="1"/>
  <c r="AH214" i="1"/>
  <c r="AH257" i="1"/>
  <c r="AH38" i="1"/>
  <c r="AV275" i="1"/>
  <c r="AL275" i="1"/>
  <c r="AI22" i="1"/>
  <c r="AI194" i="1"/>
  <c r="AJ194" i="1" s="1"/>
  <c r="AK194" i="1" s="1"/>
  <c r="AI190" i="1"/>
  <c r="AJ190" i="1" s="1"/>
  <c r="AK190" i="1" s="1"/>
  <c r="AI137" i="1"/>
  <c r="AJ137" i="1" s="1"/>
  <c r="AK137" i="1" s="1"/>
  <c r="AI184" i="1"/>
  <c r="AJ184" i="1" s="1"/>
  <c r="AK184" i="1" s="1"/>
  <c r="AI249" i="1"/>
  <c r="AI191" i="1"/>
  <c r="AJ191" i="1" s="1"/>
  <c r="AK191" i="1"/>
  <c r="AI34" i="1"/>
  <c r="AI242" i="1"/>
  <c r="AI187" i="1"/>
  <c r="AJ187" i="1" s="1"/>
  <c r="AK187" i="1" s="1"/>
  <c r="AI28" i="1"/>
  <c r="AI12" i="1"/>
  <c r="AI186" i="1"/>
  <c r="AJ186" i="1" s="1"/>
  <c r="AK186" i="1" s="1"/>
  <c r="AI198" i="1"/>
  <c r="AJ198" i="1" s="1"/>
  <c r="AK198" i="1" s="1"/>
  <c r="AI133" i="1"/>
  <c r="AJ133" i="1" s="1"/>
  <c r="AK133" i="1" s="1"/>
  <c r="AI263" i="1"/>
  <c r="AI179" i="1"/>
  <c r="AJ179" i="1" s="1"/>
  <c r="AK179" i="1" s="1"/>
  <c r="AI129" i="1"/>
  <c r="AJ129" i="1" s="1"/>
  <c r="AK129" i="1" s="1"/>
  <c r="AI98" i="1"/>
  <c r="AI33" i="1"/>
  <c r="AI219" i="1"/>
  <c r="AI156" i="1"/>
  <c r="AJ156" i="1" s="1"/>
  <c r="AK156" i="1" s="1"/>
  <c r="AI124" i="1"/>
  <c r="AJ124" i="1" s="1"/>
  <c r="AK124" i="1" s="1"/>
  <c r="AI67" i="1"/>
  <c r="AI50" i="1"/>
  <c r="AI241" i="1"/>
  <c r="AI26" i="1"/>
  <c r="AI13" i="1"/>
  <c r="AI224" i="1"/>
  <c r="AI172" i="1"/>
  <c r="AJ172" i="1" s="1"/>
  <c r="AK172" i="1" s="1"/>
  <c r="AI212" i="1"/>
  <c r="AK148" i="1"/>
  <c r="AI148" i="1"/>
  <c r="AJ148" i="1" s="1"/>
  <c r="AI197" i="1"/>
  <c r="AJ197" i="1" s="1"/>
  <c r="AK197" i="1" s="1"/>
  <c r="AI173" i="1"/>
  <c r="AJ173" i="1" s="1"/>
  <c r="AK173" i="1" s="1"/>
  <c r="AI72" i="1"/>
  <c r="AI29" i="1"/>
  <c r="AI238" i="1"/>
  <c r="AI57" i="1"/>
  <c r="AI35" i="1"/>
  <c r="AI86" i="1"/>
  <c r="AI268" i="1"/>
  <c r="AI180" i="1"/>
  <c r="AJ180" i="1" s="1"/>
  <c r="AK180" i="1" s="1"/>
  <c r="AI260" i="1"/>
  <c r="AI176" i="1"/>
  <c r="AJ176" i="1" s="1"/>
  <c r="AK176" i="1" s="1"/>
  <c r="AI130" i="1"/>
  <c r="AJ130" i="1" s="1"/>
  <c r="AK130" i="1" s="1"/>
  <c r="AI65" i="1"/>
  <c r="AI24" i="1"/>
  <c r="AY112" i="1"/>
  <c r="AZ112" i="1" s="1"/>
  <c r="AW112" i="1"/>
  <c r="AI117" i="1"/>
  <c r="AJ117" i="1" s="1"/>
  <c r="AK117" i="1" s="1"/>
  <c r="AI21" i="1"/>
  <c r="AK115" i="1"/>
  <c r="AI115" i="1"/>
  <c r="AJ115" i="1" s="1"/>
  <c r="AI120" i="1"/>
  <c r="AJ120" i="1" s="1"/>
  <c r="AK120" i="1" s="1"/>
  <c r="AI79" i="1"/>
  <c r="AI71" i="1"/>
  <c r="AI89" i="1"/>
  <c r="AI31" i="1"/>
  <c r="AI10" i="1"/>
  <c r="AK174" i="1"/>
  <c r="AI174" i="1"/>
  <c r="AJ174" i="1" s="1"/>
  <c r="AI270" i="1"/>
  <c r="AI251" i="1"/>
  <c r="AI214" i="1"/>
  <c r="AI32" i="1"/>
  <c r="AI188" i="1"/>
  <c r="AJ188" i="1" s="1"/>
  <c r="AK188" i="1" s="1"/>
  <c r="AI257" i="1"/>
  <c r="AI227" i="1"/>
  <c r="AI131" i="1"/>
  <c r="AJ131" i="1" s="1"/>
  <c r="AK131" i="1" s="1"/>
  <c r="AI38" i="1"/>
  <c r="AI269" i="1"/>
  <c r="AI203" i="1"/>
  <c r="AJ203" i="1" s="1"/>
  <c r="AK203" i="1" s="1"/>
  <c r="AI42" i="1"/>
  <c r="AI87" i="1"/>
  <c r="AI62" i="1"/>
  <c r="AI262" i="1"/>
  <c r="AI30" i="1"/>
  <c r="AI256" i="1"/>
  <c r="AI100" i="1"/>
  <c r="AI39" i="1"/>
  <c r="AK185" i="1"/>
  <c r="AI185" i="1"/>
  <c r="AJ185" i="1" s="1"/>
  <c r="AI17" i="1"/>
  <c r="AI76" i="1"/>
  <c r="AI59" i="1"/>
  <c r="AI123" i="1"/>
  <c r="AJ123" i="1" s="1"/>
  <c r="AK123" i="1" s="1"/>
  <c r="AI121" i="1"/>
  <c r="AJ121" i="1" s="1"/>
  <c r="AK121" i="1" s="1"/>
  <c r="AI229" i="1"/>
  <c r="AI193" i="1"/>
  <c r="AJ193" i="1" s="1"/>
  <c r="AK193" i="1" s="1"/>
  <c r="AI75" i="1"/>
  <c r="AI9" i="1"/>
  <c r="AI15" i="1"/>
  <c r="AK125" i="1"/>
  <c r="AI125" i="1"/>
  <c r="AJ125" i="1" s="1"/>
  <c r="AI82" i="1"/>
  <c r="AI43" i="1"/>
  <c r="AI149" i="1"/>
  <c r="AJ149" i="1" s="1"/>
  <c r="AK149" i="1" s="1"/>
  <c r="AI141" i="1"/>
  <c r="AJ141" i="1" s="1"/>
  <c r="AK141" i="1" s="1"/>
  <c r="AI162" i="1"/>
  <c r="AJ162" i="1" s="1"/>
  <c r="AK162" i="1" s="1"/>
  <c r="AI245" i="1"/>
  <c r="AI182" i="1"/>
  <c r="AJ182" i="1" s="1"/>
  <c r="AK182" i="1" s="1"/>
  <c r="AI195" i="1"/>
  <c r="AJ195" i="1" s="1"/>
  <c r="AK195" i="1"/>
  <c r="AI52" i="1"/>
  <c r="AI40" i="1"/>
  <c r="AB75" i="1"/>
  <c r="AU75" i="1"/>
  <c r="AI166" i="1"/>
  <c r="AJ166" i="1" s="1"/>
  <c r="AK166" i="1" s="1"/>
  <c r="AI107" i="1"/>
  <c r="AI27" i="1"/>
  <c r="AI158" i="1"/>
  <c r="AJ158" i="1" s="1"/>
  <c r="AK158" i="1" s="1"/>
  <c r="AI233" i="1"/>
  <c r="AK271" i="1"/>
  <c r="AI271" i="1"/>
  <c r="AJ271" i="1" s="1"/>
  <c r="AI146" i="1"/>
  <c r="AJ146" i="1" s="1"/>
  <c r="AK146" i="1" s="1"/>
  <c r="AI68" i="1"/>
  <c r="AI259" i="1"/>
  <c r="AB259" i="1"/>
  <c r="AU259" i="1"/>
  <c r="AB249" i="1"/>
  <c r="AU249" i="1"/>
  <c r="AI135" i="1"/>
  <c r="AJ135" i="1" s="1"/>
  <c r="AK135" i="1" s="1"/>
  <c r="AI170" i="1"/>
  <c r="AJ170" i="1" s="1"/>
  <c r="AK170" i="1" s="1"/>
  <c r="AI44" i="1"/>
  <c r="AB238" i="1"/>
  <c r="AU238" i="1"/>
  <c r="AU66" i="1"/>
  <c r="AB66" i="1"/>
  <c r="AU57" i="1"/>
  <c r="AB57" i="1"/>
  <c r="AU35" i="1"/>
  <c r="AB35" i="1"/>
  <c r="AI18" i="1"/>
  <c r="AI254" i="1"/>
  <c r="AB247" i="1"/>
  <c r="AU247" i="1"/>
  <c r="AB230" i="1"/>
  <c r="AU230" i="1"/>
  <c r="AI136" i="1"/>
  <c r="AJ136" i="1" s="1"/>
  <c r="AK136" i="1" s="1"/>
  <c r="AB102" i="1"/>
  <c r="AU102" i="1"/>
  <c r="AB90" i="1"/>
  <c r="AU90" i="1"/>
  <c r="AI19" i="1"/>
  <c r="AU15" i="1"/>
  <c r="AB15" i="1"/>
  <c r="AB260" i="1"/>
  <c r="AU260" i="1"/>
  <c r="AU228" i="1"/>
  <c r="AB228" i="1"/>
  <c r="AU77" i="1"/>
  <c r="AB77" i="1"/>
  <c r="AU64" i="1"/>
  <c r="AB64" i="1"/>
  <c r="AH90" i="1"/>
  <c r="AB233" i="1"/>
  <c r="AU233" i="1"/>
  <c r="AI175" i="1"/>
  <c r="AJ175" i="1" s="1"/>
  <c r="AK175" i="1"/>
  <c r="AI164" i="1"/>
  <c r="AJ164" i="1" s="1"/>
  <c r="AK164" i="1" s="1"/>
  <c r="AI105" i="1"/>
  <c r="AI92" i="1"/>
  <c r="AB27" i="1"/>
  <c r="AU27" i="1"/>
  <c r="AU236" i="1"/>
  <c r="AB236" i="1"/>
  <c r="AI153" i="1"/>
  <c r="AJ153" i="1" s="1"/>
  <c r="AK153" i="1" s="1"/>
  <c r="AU265" i="1"/>
  <c r="AB265" i="1"/>
  <c r="AU220" i="1"/>
  <c r="AB220" i="1"/>
  <c r="AU95" i="1"/>
  <c r="AB95" i="1"/>
  <c r="AI46" i="1"/>
  <c r="AB246" i="1"/>
  <c r="AU246" i="1"/>
  <c r="AI155" i="1"/>
  <c r="AJ155" i="1" s="1"/>
  <c r="AK155" i="1" s="1"/>
  <c r="AB83" i="1"/>
  <c r="AU83" i="1"/>
  <c r="AU61" i="1"/>
  <c r="AB61" i="1"/>
  <c r="AH78" i="1"/>
  <c r="AB21" i="1"/>
  <c r="AU21" i="1"/>
  <c r="AI143" i="1"/>
  <c r="AJ143" i="1" s="1"/>
  <c r="AK143" i="1" s="1"/>
  <c r="AB14" i="1"/>
  <c r="AU14" i="1"/>
  <c r="AI99" i="1"/>
  <c r="AI202" i="1"/>
  <c r="AJ202" i="1" s="1"/>
  <c r="AK202" i="1" s="1"/>
  <c r="AB263" i="1"/>
  <c r="AU263" i="1"/>
  <c r="AI232" i="1"/>
  <c r="AI159" i="1"/>
  <c r="AJ159" i="1" s="1"/>
  <c r="AK159" i="1" s="1"/>
  <c r="AI142" i="1"/>
  <c r="AJ142" i="1" s="1"/>
  <c r="AK142" i="1" s="1"/>
  <c r="AI118" i="1"/>
  <c r="AJ118" i="1" s="1"/>
  <c r="AK118" i="1" s="1"/>
  <c r="AI147" i="1"/>
  <c r="AJ147" i="1" s="1"/>
  <c r="AK147" i="1" s="1"/>
  <c r="AI145" i="1"/>
  <c r="AJ145" i="1" s="1"/>
  <c r="AK145" i="1" s="1"/>
  <c r="AH41" i="1"/>
  <c r="AU251" i="1"/>
  <c r="AB251" i="1"/>
  <c r="AB231" i="1"/>
  <c r="AU231" i="1"/>
  <c r="AU214" i="1"/>
  <c r="AB214" i="1"/>
  <c r="AI140" i="1"/>
  <c r="AJ140" i="1" s="1"/>
  <c r="AK140" i="1" s="1"/>
  <c r="AB97" i="1"/>
  <c r="AU97" i="1"/>
  <c r="AU32" i="1"/>
  <c r="AB32" i="1"/>
  <c r="AU9" i="1"/>
  <c r="AB9" i="1"/>
  <c r="AB12" i="1"/>
  <c r="AU12" i="1"/>
  <c r="AI167" i="1"/>
  <c r="AJ167" i="1" s="1"/>
  <c r="AK167" i="1"/>
  <c r="AU107" i="1"/>
  <c r="AB107" i="1"/>
  <c r="AB41" i="1"/>
  <c r="AU41" i="1"/>
  <c r="AI53" i="1"/>
  <c r="AU257" i="1"/>
  <c r="AB257" i="1"/>
  <c r="AB227" i="1"/>
  <c r="AU227" i="1"/>
  <c r="AU96" i="1"/>
  <c r="AB96" i="1"/>
  <c r="AU38" i="1"/>
  <c r="AB38" i="1"/>
  <c r="AH255" i="1"/>
  <c r="AI51" i="1"/>
  <c r="AK181" i="1"/>
  <c r="AI181" i="1"/>
  <c r="AJ181" i="1" s="1"/>
  <c r="AB252" i="1"/>
  <c r="AU252" i="1"/>
  <c r="AI204" i="1"/>
  <c r="AJ204" i="1" s="1"/>
  <c r="AK204" i="1" s="1"/>
  <c r="AI160" i="1"/>
  <c r="AJ160" i="1" s="1"/>
  <c r="AK160" i="1" s="1"/>
  <c r="AU65" i="1"/>
  <c r="AB65" i="1"/>
  <c r="AU51" i="1"/>
  <c r="AB51" i="1"/>
  <c r="AI261" i="1"/>
  <c r="AB24" i="1"/>
  <c r="AU24" i="1"/>
  <c r="AH55" i="1"/>
  <c r="AU113" i="1"/>
  <c r="AV113" i="1" s="1"/>
  <c r="R114" i="1"/>
  <c r="AU114" i="1" s="1"/>
  <c r="AV114" i="1" s="1"/>
  <c r="AU244" i="1"/>
  <c r="AB244" i="1"/>
  <c r="AB219" i="1"/>
  <c r="AU219" i="1"/>
  <c r="AU81" i="1"/>
  <c r="AB81" i="1"/>
  <c r="AU99" i="1"/>
  <c r="AB99" i="1"/>
  <c r="AH264" i="1"/>
  <c r="AU269" i="1"/>
  <c r="AB269" i="1"/>
  <c r="AX63" i="1"/>
  <c r="AC63" i="1"/>
  <c r="AU42" i="1"/>
  <c r="AB42" i="1"/>
  <c r="AI250" i="1"/>
  <c r="AX215" i="1"/>
  <c r="AC215" i="1"/>
  <c r="AB55" i="1"/>
  <c r="AU55" i="1"/>
  <c r="AI14" i="1"/>
  <c r="AI206" i="1"/>
  <c r="AJ206" i="1" s="1"/>
  <c r="AK206" i="1" s="1"/>
  <c r="AB262" i="1"/>
  <c r="AU262" i="1"/>
  <c r="AU92" i="1"/>
  <c r="AB92" i="1"/>
  <c r="AI192" i="1"/>
  <c r="AJ192" i="1" s="1"/>
  <c r="AK192" i="1" s="1"/>
  <c r="AI122" i="1"/>
  <c r="AJ122" i="1" s="1"/>
  <c r="AK122" i="1" s="1"/>
  <c r="AI220" i="1"/>
  <c r="AU232" i="1"/>
  <c r="AB232" i="1"/>
  <c r="AU34" i="1"/>
  <c r="AB34" i="1"/>
  <c r="AI116" i="1"/>
  <c r="AJ116" i="1" s="1"/>
  <c r="AK116" i="1" s="1"/>
  <c r="AI11" i="1"/>
  <c r="AI272" i="1"/>
  <c r="AJ272" i="1" s="1"/>
  <c r="AK272" i="1" s="1"/>
  <c r="AB91" i="1"/>
  <c r="AU91" i="1"/>
  <c r="AB245" i="1"/>
  <c r="AU245" i="1"/>
  <c r="AI108" i="1"/>
  <c r="AI235" i="1"/>
  <c r="AI134" i="1"/>
  <c r="AJ134" i="1" s="1"/>
  <c r="AK134" i="1" s="1"/>
  <c r="AU79" i="1"/>
  <c r="AB79" i="1"/>
  <c r="AI85" i="1"/>
  <c r="AU11" i="1"/>
  <c r="AB11" i="1"/>
  <c r="AU53" i="1"/>
  <c r="AB53" i="1"/>
  <c r="AI243" i="1"/>
  <c r="AI226" i="1"/>
  <c r="AY278" i="1"/>
  <c r="AZ278" i="1" s="1"/>
  <c r="AW278" i="1"/>
  <c r="AI252" i="1"/>
  <c r="AU224" i="1"/>
  <c r="AB224" i="1"/>
  <c r="AU70" i="1"/>
  <c r="AB70" i="1"/>
  <c r="AY111" i="1"/>
  <c r="AZ111" i="1" s="1"/>
  <c r="AW111" i="1"/>
  <c r="AI266" i="1"/>
  <c r="AI218" i="1"/>
  <c r="AI246" i="1"/>
  <c r="AH94" i="1"/>
  <c r="AB254" i="1"/>
  <c r="AU254" i="1"/>
  <c r="AU213" i="1"/>
  <c r="AB213" i="1"/>
  <c r="AI177" i="1"/>
  <c r="AJ177" i="1" s="1"/>
  <c r="AK177" i="1" s="1"/>
  <c r="AU37" i="1"/>
  <c r="AB37" i="1"/>
  <c r="AU23" i="1"/>
  <c r="AB23" i="1"/>
  <c r="AI152" i="1"/>
  <c r="AJ152" i="1" s="1"/>
  <c r="AK152" i="1" s="1"/>
  <c r="AB40" i="1"/>
  <c r="AU40" i="1"/>
  <c r="AU30" i="1"/>
  <c r="AB30" i="1"/>
  <c r="AI225" i="1"/>
  <c r="AI70" i="1"/>
  <c r="AU29" i="1"/>
  <c r="AB29" i="1"/>
  <c r="AU108" i="1"/>
  <c r="AB108" i="1"/>
  <c r="AX69" i="1"/>
  <c r="AC69" i="1"/>
  <c r="AB48" i="1"/>
  <c r="AU48" i="1"/>
  <c r="AH101" i="1"/>
  <c r="AU86" i="1"/>
  <c r="AB86" i="1"/>
  <c r="AB268" i="1"/>
  <c r="AU268" i="1"/>
  <c r="AB235" i="1"/>
  <c r="AU235" i="1"/>
  <c r="AI183" i="1"/>
  <c r="AJ183" i="1" s="1"/>
  <c r="AK183" i="1" s="1"/>
  <c r="AU85" i="1"/>
  <c r="AB85" i="1"/>
  <c r="AU78" i="1"/>
  <c r="AB78" i="1"/>
  <c r="AI217" i="1"/>
  <c r="AI119" i="1"/>
  <c r="AJ119" i="1" s="1"/>
  <c r="AK119" i="1" s="1"/>
  <c r="AH273" i="1"/>
  <c r="AI178" i="1"/>
  <c r="AJ178" i="1" s="1"/>
  <c r="AK178" i="1" s="1"/>
  <c r="AB243" i="1"/>
  <c r="AU243" i="1"/>
  <c r="AB226" i="1"/>
  <c r="AU226" i="1"/>
  <c r="AI132" i="1"/>
  <c r="AJ132" i="1" s="1"/>
  <c r="AK132" i="1" s="1"/>
  <c r="AB82" i="1"/>
  <c r="AU82" i="1"/>
  <c r="AB58" i="1"/>
  <c r="AU58" i="1"/>
  <c r="AU43" i="1"/>
  <c r="AB43" i="1"/>
  <c r="AI223" i="1"/>
  <c r="AI126" i="1"/>
  <c r="AJ126" i="1" s="1"/>
  <c r="AK126" i="1" s="1"/>
  <c r="AI248" i="1"/>
  <c r="AI157" i="1"/>
  <c r="AJ157" i="1" s="1"/>
  <c r="AK157" i="1" s="1"/>
  <c r="AI127" i="1"/>
  <c r="AJ127" i="1" s="1"/>
  <c r="AK127" i="1" s="1"/>
  <c r="AI20" i="1"/>
  <c r="AB103" i="1"/>
  <c r="AU103" i="1"/>
  <c r="AU266" i="1"/>
  <c r="AB266" i="1"/>
  <c r="AU218" i="1"/>
  <c r="AB218" i="1"/>
  <c r="AB68" i="1"/>
  <c r="AU68" i="1"/>
  <c r="AB47" i="1"/>
  <c r="AU47" i="1"/>
  <c r="AB225" i="1"/>
  <c r="AU225" i="1"/>
  <c r="AU80" i="1"/>
  <c r="AB80" i="1"/>
  <c r="AI240" i="1"/>
  <c r="AI150" i="1"/>
  <c r="AJ150" i="1" s="1"/>
  <c r="AK150" i="1" s="1"/>
  <c r="AI168" i="1"/>
  <c r="AJ168" i="1" s="1"/>
  <c r="AK168" i="1" s="1"/>
  <c r="AU17" i="1"/>
  <c r="AB17" i="1"/>
  <c r="AB241" i="1"/>
  <c r="AU241" i="1"/>
  <c r="AI161" i="1"/>
  <c r="AJ161" i="1" s="1"/>
  <c r="AK161" i="1" s="1"/>
  <c r="AI237" i="1"/>
  <c r="AI244" i="1"/>
  <c r="AI109" i="1"/>
  <c r="AI163" i="1"/>
  <c r="AJ163" i="1" s="1"/>
  <c r="AK163" i="1"/>
  <c r="AI200" i="1"/>
  <c r="AJ200" i="1" s="1"/>
  <c r="AK200" i="1" s="1"/>
  <c r="AB270" i="1"/>
  <c r="AU270" i="1"/>
  <c r="AI209" i="1"/>
  <c r="AJ209" i="1" s="1"/>
  <c r="AK209" i="1" s="1"/>
  <c r="AU72" i="1"/>
  <c r="AB72" i="1"/>
  <c r="AI88" i="1"/>
  <c r="AU22" i="1"/>
  <c r="AB22" i="1"/>
  <c r="AB255" i="1"/>
  <c r="AU255" i="1"/>
  <c r="AI138" i="1"/>
  <c r="AJ138" i="1" s="1"/>
  <c r="AK138" i="1" s="1"/>
  <c r="AU87" i="1"/>
  <c r="AB87" i="1"/>
  <c r="AI93" i="1"/>
  <c r="AI221" i="1"/>
  <c r="AI80" i="1"/>
  <c r="AX25" i="1"/>
  <c r="AC25" i="1"/>
  <c r="AB256" i="1"/>
  <c r="AU256" i="1"/>
  <c r="AI234" i="1"/>
  <c r="AI165" i="1"/>
  <c r="AJ165" i="1" s="1"/>
  <c r="AK165" i="1" s="1"/>
  <c r="AI151" i="1"/>
  <c r="AJ151" i="1" s="1"/>
  <c r="AK151" i="1" s="1"/>
  <c r="AB59" i="1"/>
  <c r="AU59" i="1"/>
  <c r="AI16" i="1"/>
  <c r="AU26" i="1"/>
  <c r="AB26" i="1"/>
  <c r="AI103" i="1"/>
  <c r="AB237" i="1"/>
  <c r="AU237" i="1"/>
  <c r="AI106" i="1"/>
  <c r="AI23" i="1"/>
  <c r="AI215" i="1"/>
  <c r="AJ215" i="1" s="1"/>
  <c r="AK215" i="1" s="1"/>
  <c r="AU248" i="1"/>
  <c r="AB248" i="1"/>
  <c r="AB223" i="1"/>
  <c r="AU223" i="1"/>
  <c r="AU89" i="1"/>
  <c r="AB89" i="1"/>
  <c r="AU31" i="1"/>
  <c r="AB31" i="1"/>
  <c r="AU20" i="1"/>
  <c r="AB20" i="1"/>
  <c r="AI189" i="1"/>
  <c r="AJ189" i="1" s="1"/>
  <c r="AK189" i="1" s="1"/>
  <c r="AY110" i="1"/>
  <c r="AZ110" i="1" s="1"/>
  <c r="AW110" i="1"/>
  <c r="AB253" i="1"/>
  <c r="AU253" i="1"/>
  <c r="AU44" i="1"/>
  <c r="AB44" i="1"/>
  <c r="AB261" i="1"/>
  <c r="AU261" i="1"/>
  <c r="AB229" i="1"/>
  <c r="AU229" i="1"/>
  <c r="AI171" i="1"/>
  <c r="AJ171" i="1" s="1"/>
  <c r="AK171" i="1" s="1"/>
  <c r="AI154" i="1"/>
  <c r="AJ154" i="1" s="1"/>
  <c r="AK154" i="1" s="1"/>
  <c r="AI84" i="1"/>
  <c r="AH96" i="1"/>
  <c r="AU73" i="1"/>
  <c r="AB73" i="1"/>
  <c r="AI267" i="1"/>
  <c r="AB212" i="1"/>
  <c r="AU212" i="1"/>
  <c r="AH48" i="1"/>
  <c r="AU240" i="1"/>
  <c r="AB240" i="1"/>
  <c r="AI25" i="1"/>
  <c r="AI97" i="1"/>
  <c r="AI210" i="1"/>
  <c r="AJ210" i="1" s="1"/>
  <c r="AK210" i="1" s="1"/>
  <c r="AU105" i="1"/>
  <c r="AB105" i="1"/>
  <c r="AI47" i="1"/>
  <c r="AI258" i="1"/>
  <c r="AI253" i="1"/>
  <c r="AI73" i="1"/>
  <c r="AI213" i="1"/>
  <c r="AX10" i="1"/>
  <c r="AC10" i="1"/>
  <c r="AB242" i="1"/>
  <c r="AU242" i="1"/>
  <c r="AU93" i="1"/>
  <c r="AB93" i="1"/>
  <c r="AU28" i="1"/>
  <c r="AB28" i="1"/>
  <c r="AI207" i="1"/>
  <c r="AJ207" i="1" s="1"/>
  <c r="AK207" i="1"/>
  <c r="AI83" i="1"/>
  <c r="AB234" i="1"/>
  <c r="AU234" i="1"/>
  <c r="AU45" i="1"/>
  <c r="AB45" i="1"/>
  <c r="AU16" i="1"/>
  <c r="AB16" i="1"/>
  <c r="AI199" i="1"/>
  <c r="AJ199" i="1" s="1"/>
  <c r="AK199" i="1" s="1"/>
  <c r="AU106" i="1"/>
  <c r="AB106" i="1"/>
  <c r="AU98" i="1"/>
  <c r="AB98" i="1"/>
  <c r="AB33" i="1"/>
  <c r="AU33" i="1"/>
  <c r="AI104" i="1"/>
  <c r="AI239" i="1"/>
  <c r="AI222" i="1"/>
  <c r="AI74" i="1"/>
  <c r="AI54" i="1"/>
  <c r="AB217" i="1"/>
  <c r="AU217" i="1"/>
  <c r="AU104" i="1"/>
  <c r="AB104" i="1"/>
  <c r="AU84" i="1"/>
  <c r="AB84" i="1"/>
  <c r="AU94" i="1"/>
  <c r="AB94" i="1"/>
  <c r="AI208" i="1"/>
  <c r="AJ208" i="1" s="1"/>
  <c r="AK208" i="1" s="1"/>
  <c r="AI49" i="1"/>
  <c r="AB267" i="1"/>
  <c r="AU267" i="1"/>
  <c r="AU67" i="1"/>
  <c r="AB67" i="1"/>
  <c r="AU46" i="1"/>
  <c r="AB46" i="1"/>
  <c r="AU50" i="1"/>
  <c r="AB50" i="1"/>
  <c r="AI231" i="1"/>
  <c r="AU216" i="1"/>
  <c r="AB216" i="1"/>
  <c r="AB62" i="1"/>
  <c r="AU62" i="1"/>
  <c r="AB18" i="1"/>
  <c r="AU18" i="1"/>
  <c r="AI205" i="1"/>
  <c r="AJ205" i="1" s="1"/>
  <c r="AK205" i="1" s="1"/>
  <c r="AI58" i="1"/>
  <c r="AB221" i="1"/>
  <c r="AU221" i="1"/>
  <c r="AI63" i="1"/>
  <c r="AH81" i="1"/>
  <c r="AI56" i="1"/>
  <c r="AU258" i="1"/>
  <c r="AB258" i="1"/>
  <c r="AI144" i="1"/>
  <c r="AJ144" i="1" s="1"/>
  <c r="AK144" i="1" s="1"/>
  <c r="AU101" i="1"/>
  <c r="AB101" i="1"/>
  <c r="AU60" i="1"/>
  <c r="AB60" i="1"/>
  <c r="AU39" i="1"/>
  <c r="AB39" i="1"/>
  <c r="AI216" i="1"/>
  <c r="AI91" i="1"/>
  <c r="AB264" i="1"/>
  <c r="AU264" i="1"/>
  <c r="AI169" i="1"/>
  <c r="AJ169" i="1" s="1"/>
  <c r="AK169" i="1" s="1"/>
  <c r="AU100" i="1"/>
  <c r="AB100" i="1"/>
  <c r="AI66" i="1"/>
  <c r="AI37" i="1"/>
  <c r="AU76" i="1"/>
  <c r="AB76" i="1"/>
  <c r="AI247" i="1"/>
  <c r="AI230" i="1"/>
  <c r="AI102" i="1"/>
  <c r="AB19" i="1"/>
  <c r="AU19" i="1"/>
  <c r="AI201" i="1"/>
  <c r="AJ201" i="1" s="1"/>
  <c r="AK201" i="1" s="1"/>
  <c r="AY274" i="1"/>
  <c r="AZ274" i="1" s="1"/>
  <c r="AW274" i="1"/>
  <c r="AI228" i="1"/>
  <c r="AI211" i="1"/>
  <c r="AJ211" i="1" s="1"/>
  <c r="AK211" i="1" s="1"/>
  <c r="AU71" i="1"/>
  <c r="AB71" i="1"/>
  <c r="AI77" i="1"/>
  <c r="AI64" i="1"/>
  <c r="AB13" i="1"/>
  <c r="AU13" i="1"/>
  <c r="AB239" i="1"/>
  <c r="AU239" i="1"/>
  <c r="AB222" i="1"/>
  <c r="AU222" i="1"/>
  <c r="AI128" i="1"/>
  <c r="AJ128" i="1" s="1"/>
  <c r="AK128" i="1" s="1"/>
  <c r="AB74" i="1"/>
  <c r="AU74" i="1"/>
  <c r="AB54" i="1"/>
  <c r="AU54" i="1"/>
  <c r="AI36" i="1"/>
  <c r="AI236" i="1"/>
  <c r="AI265" i="1"/>
  <c r="AI196" i="1"/>
  <c r="AJ196" i="1" s="1"/>
  <c r="AK196" i="1" s="1"/>
  <c r="AI139" i="1"/>
  <c r="AJ139" i="1" s="1"/>
  <c r="AK139" i="1" s="1"/>
  <c r="AI95" i="1"/>
  <c r="AU52" i="1"/>
  <c r="AB52" i="1"/>
  <c r="AU36" i="1"/>
  <c r="AB36" i="1"/>
  <c r="AH45" i="1"/>
  <c r="AU49" i="1"/>
  <c r="AB49" i="1"/>
  <c r="AI61" i="1"/>
  <c r="AU56" i="1"/>
  <c r="AB56" i="1"/>
  <c r="AB250" i="1"/>
  <c r="AU250" i="1"/>
  <c r="AU88" i="1"/>
  <c r="AB88" i="1"/>
  <c r="AW275" i="1" l="1"/>
  <c r="AY275" i="1"/>
  <c r="AZ275" i="1" s="1"/>
  <c r="AL157" i="1"/>
  <c r="AV157" i="1"/>
  <c r="AW157" i="1" s="1"/>
  <c r="AL206" i="1"/>
  <c r="AV206" i="1"/>
  <c r="AW206" i="1" s="1"/>
  <c r="AV160" i="1"/>
  <c r="AW160" i="1" s="1"/>
  <c r="AL160" i="1"/>
  <c r="AV140" i="1"/>
  <c r="AW140" i="1" s="1"/>
  <c r="AL140" i="1"/>
  <c r="AV145" i="1"/>
  <c r="AW145" i="1" s="1"/>
  <c r="AL145" i="1"/>
  <c r="AL164" i="1"/>
  <c r="AV164" i="1"/>
  <c r="AW164" i="1" s="1"/>
  <c r="AL139" i="1"/>
  <c r="AV139" i="1"/>
  <c r="AW139" i="1" s="1"/>
  <c r="AV134" i="1"/>
  <c r="AW134" i="1" s="1"/>
  <c r="AL134" i="1"/>
  <c r="AL147" i="1"/>
  <c r="AV147" i="1"/>
  <c r="AW147" i="1" s="1"/>
  <c r="AV153" i="1"/>
  <c r="AW153" i="1" s="1"/>
  <c r="AL153" i="1"/>
  <c r="AV158" i="1"/>
  <c r="AW158" i="1" s="1"/>
  <c r="AL158" i="1"/>
  <c r="AV130" i="1"/>
  <c r="AW130" i="1" s="1"/>
  <c r="AL130" i="1"/>
  <c r="AV183" i="1"/>
  <c r="AW183" i="1" s="1"/>
  <c r="AL183" i="1"/>
  <c r="AL122" i="1"/>
  <c r="AV122" i="1"/>
  <c r="AW122" i="1" s="1"/>
  <c r="AV202" i="1"/>
  <c r="AW202" i="1" s="1"/>
  <c r="AL202" i="1"/>
  <c r="AV149" i="1"/>
  <c r="AW149" i="1" s="1"/>
  <c r="AL149" i="1"/>
  <c r="AL193" i="1"/>
  <c r="AV193" i="1"/>
  <c r="AW193" i="1" s="1"/>
  <c r="AL188" i="1"/>
  <c r="AV188" i="1"/>
  <c r="AW188" i="1" s="1"/>
  <c r="AV176" i="1"/>
  <c r="AW176" i="1" s="1"/>
  <c r="AL176" i="1"/>
  <c r="AV129" i="1"/>
  <c r="AW129" i="1" s="1"/>
  <c r="AL129" i="1"/>
  <c r="AL184" i="1"/>
  <c r="AV184" i="1"/>
  <c r="AW184" i="1" s="1"/>
  <c r="AV171" i="1"/>
  <c r="AW171" i="1" s="1"/>
  <c r="AL171" i="1"/>
  <c r="AV209" i="1"/>
  <c r="AW209" i="1" s="1"/>
  <c r="AL209" i="1"/>
  <c r="AV168" i="1"/>
  <c r="AW168" i="1" s="1"/>
  <c r="AL168" i="1"/>
  <c r="AL192" i="1"/>
  <c r="AV192" i="1"/>
  <c r="AW192" i="1" s="1"/>
  <c r="AV179" i="1"/>
  <c r="AW179" i="1" s="1"/>
  <c r="AL179" i="1"/>
  <c r="AV144" i="1"/>
  <c r="AW144" i="1" s="1"/>
  <c r="AL144" i="1"/>
  <c r="AL210" i="1"/>
  <c r="AV210" i="1"/>
  <c r="AW210" i="1" s="1"/>
  <c r="AV119" i="1"/>
  <c r="AW119" i="1" s="1"/>
  <c r="AL119" i="1"/>
  <c r="AV203" i="1"/>
  <c r="AW203" i="1" s="1"/>
  <c r="AL203" i="1"/>
  <c r="AV187" i="1"/>
  <c r="AW187" i="1" s="1"/>
  <c r="AL187" i="1"/>
  <c r="AL205" i="1"/>
  <c r="AV205" i="1"/>
  <c r="AW205" i="1" s="1"/>
  <c r="AL151" i="1"/>
  <c r="AV151" i="1"/>
  <c r="AW151" i="1" s="1"/>
  <c r="AV136" i="1"/>
  <c r="AW136" i="1" s="1"/>
  <c r="AL136" i="1"/>
  <c r="AV170" i="1"/>
  <c r="AW170" i="1" s="1"/>
  <c r="AL170" i="1"/>
  <c r="AV146" i="1"/>
  <c r="AW146" i="1" s="1"/>
  <c r="AL146" i="1"/>
  <c r="AV133" i="1"/>
  <c r="AW133" i="1" s="1"/>
  <c r="AL133" i="1"/>
  <c r="AV190" i="1"/>
  <c r="AW190" i="1" s="1"/>
  <c r="AL190" i="1"/>
  <c r="AL208" i="1"/>
  <c r="AV208" i="1"/>
  <c r="AW208" i="1" s="1"/>
  <c r="AL189" i="1"/>
  <c r="AV189" i="1"/>
  <c r="AW189" i="1" s="1"/>
  <c r="AV200" i="1"/>
  <c r="AW200" i="1" s="1"/>
  <c r="AL200" i="1"/>
  <c r="AL177" i="1"/>
  <c r="AV177" i="1"/>
  <c r="AW177" i="1" s="1"/>
  <c r="AV159" i="1"/>
  <c r="AW159" i="1" s="1"/>
  <c r="AL159" i="1"/>
  <c r="AL143" i="1"/>
  <c r="AV143" i="1"/>
  <c r="AW143" i="1" s="1"/>
  <c r="AL135" i="1"/>
  <c r="AV135" i="1"/>
  <c r="AW135" i="1" s="1"/>
  <c r="AV123" i="1"/>
  <c r="AW123" i="1" s="1"/>
  <c r="AL123" i="1"/>
  <c r="AV194" i="1"/>
  <c r="AW194" i="1" s="1"/>
  <c r="AL194" i="1"/>
  <c r="AV211" i="1"/>
  <c r="AW211" i="1" s="1"/>
  <c r="AL211" i="1"/>
  <c r="AV162" i="1"/>
  <c r="AW162" i="1" s="1"/>
  <c r="AL162" i="1"/>
  <c r="AL131" i="1"/>
  <c r="AV131" i="1"/>
  <c r="AW131" i="1" s="1"/>
  <c r="AV120" i="1"/>
  <c r="AW120" i="1" s="1"/>
  <c r="AL120" i="1"/>
  <c r="AL197" i="1"/>
  <c r="AV197" i="1"/>
  <c r="AW197" i="1" s="1"/>
  <c r="AC33" i="1"/>
  <c r="AX33" i="1"/>
  <c r="AX80" i="1"/>
  <c r="AC80" i="1"/>
  <c r="AX85" i="1"/>
  <c r="AC85" i="1"/>
  <c r="AX88" i="1"/>
  <c r="AC88" i="1"/>
  <c r="AT61" i="1"/>
  <c r="AJ61" i="1"/>
  <c r="AT95" i="1"/>
  <c r="AJ95" i="1"/>
  <c r="AX71" i="1"/>
  <c r="AC71" i="1"/>
  <c r="AT66" i="1"/>
  <c r="AJ66" i="1"/>
  <c r="AX264" i="1"/>
  <c r="AC264" i="1"/>
  <c r="AX60" i="1"/>
  <c r="AC60" i="1"/>
  <c r="AT56" i="1"/>
  <c r="AJ56" i="1"/>
  <c r="AX221" i="1"/>
  <c r="AC221" i="1"/>
  <c r="AJ221" i="1" s="1"/>
  <c r="AK221" i="1" s="1"/>
  <c r="AX46" i="1"/>
  <c r="AC46" i="1"/>
  <c r="AJ74" i="1"/>
  <c r="AT74" i="1"/>
  <c r="AX16" i="1"/>
  <c r="AC16" i="1"/>
  <c r="AX242" i="1"/>
  <c r="AC242" i="1"/>
  <c r="AX73" i="1"/>
  <c r="AC73" i="1"/>
  <c r="AX31" i="1"/>
  <c r="AC31" i="1"/>
  <c r="AX241" i="1"/>
  <c r="AC241" i="1"/>
  <c r="AX68" i="1"/>
  <c r="AC68" i="1"/>
  <c r="AT20" i="1"/>
  <c r="AJ20" i="1"/>
  <c r="AX268" i="1"/>
  <c r="AC268" i="1"/>
  <c r="AJ268" i="1" s="1"/>
  <c r="AK268" i="1" s="1"/>
  <c r="AX108" i="1"/>
  <c r="AC108" i="1"/>
  <c r="AX254" i="1"/>
  <c r="AC254" i="1"/>
  <c r="AX11" i="1"/>
  <c r="AC11" i="1"/>
  <c r="AI264" i="1"/>
  <c r="AX51" i="1"/>
  <c r="AC51" i="1"/>
  <c r="AX38" i="1"/>
  <c r="AC38" i="1"/>
  <c r="AX97" i="1"/>
  <c r="AC97" i="1"/>
  <c r="AX64" i="1"/>
  <c r="AC64" i="1"/>
  <c r="AX15" i="1"/>
  <c r="AC15" i="1"/>
  <c r="AX102" i="1"/>
  <c r="AC102" i="1"/>
  <c r="AX66" i="1"/>
  <c r="AC66" i="1"/>
  <c r="AT107" i="1"/>
  <c r="AJ107" i="1"/>
  <c r="AJ40" i="1"/>
  <c r="AT40" i="1"/>
  <c r="AT43" i="1"/>
  <c r="AJ43" i="1"/>
  <c r="AT42" i="1"/>
  <c r="AJ42" i="1"/>
  <c r="AT60" i="1"/>
  <c r="AJ60" i="1"/>
  <c r="AT71" i="1"/>
  <c r="AJ71" i="1"/>
  <c r="AT57" i="1"/>
  <c r="AJ57" i="1"/>
  <c r="AJ13" i="1"/>
  <c r="AT13" i="1"/>
  <c r="AX49" i="1"/>
  <c r="AC49" i="1"/>
  <c r="AX240" i="1"/>
  <c r="AC240" i="1"/>
  <c r="AJ240" i="1" s="1"/>
  <c r="AK240" i="1" s="1"/>
  <c r="AX72" i="1"/>
  <c r="AC72" i="1"/>
  <c r="AT91" i="1"/>
  <c r="AJ91" i="1"/>
  <c r="AX101" i="1"/>
  <c r="AC101" i="1"/>
  <c r="AJ58" i="1"/>
  <c r="AT58" i="1"/>
  <c r="AX216" i="1"/>
  <c r="AC216" i="1"/>
  <c r="AJ216" i="1" s="1"/>
  <c r="AK216" i="1" s="1"/>
  <c r="AX67" i="1"/>
  <c r="AC67" i="1"/>
  <c r="AX217" i="1"/>
  <c r="AC217" i="1"/>
  <c r="AJ217" i="1" s="1"/>
  <c r="AK217" i="1" s="1"/>
  <c r="AX98" i="1"/>
  <c r="AC98" i="1"/>
  <c r="AX45" i="1"/>
  <c r="AC45" i="1"/>
  <c r="AI96" i="1"/>
  <c r="AX89" i="1"/>
  <c r="AC89" i="1"/>
  <c r="AJ23" i="1"/>
  <c r="AT23" i="1"/>
  <c r="AI273" i="1"/>
  <c r="AJ273" i="1" s="1"/>
  <c r="AK273" i="1" s="1"/>
  <c r="AX29" i="1"/>
  <c r="AC29" i="1"/>
  <c r="AX70" i="1"/>
  <c r="AC70" i="1"/>
  <c r="AT85" i="1"/>
  <c r="AJ85" i="1"/>
  <c r="AT14" i="1"/>
  <c r="AJ14" i="1"/>
  <c r="AX42" i="1"/>
  <c r="AC42" i="1"/>
  <c r="AY113" i="1"/>
  <c r="AZ113" i="1" s="1"/>
  <c r="AW113" i="1"/>
  <c r="AX65" i="1"/>
  <c r="AC65" i="1"/>
  <c r="AX96" i="1"/>
  <c r="AC96" i="1"/>
  <c r="AJ53" i="1"/>
  <c r="AT53" i="1"/>
  <c r="AX12" i="1"/>
  <c r="AC12" i="1"/>
  <c r="AX21" i="1"/>
  <c r="AC21" i="1"/>
  <c r="AX27" i="1"/>
  <c r="AC27" i="1"/>
  <c r="AX77" i="1"/>
  <c r="AC77" i="1"/>
  <c r="AT59" i="1"/>
  <c r="AJ59" i="1"/>
  <c r="AT31" i="1"/>
  <c r="AJ31" i="1"/>
  <c r="AJ21" i="1"/>
  <c r="AT21" i="1"/>
  <c r="AX62" i="1"/>
  <c r="AC62" i="1"/>
  <c r="AX218" i="1"/>
  <c r="AC218" i="1"/>
  <c r="AJ218" i="1" s="1"/>
  <c r="AK218" i="1" s="1"/>
  <c r="AX82" i="1"/>
  <c r="AC82" i="1"/>
  <c r="AX37" i="1"/>
  <c r="AC37" i="1"/>
  <c r="AX220" i="1"/>
  <c r="AC220" i="1"/>
  <c r="AT15" i="1"/>
  <c r="AJ15" i="1"/>
  <c r="AX250" i="1"/>
  <c r="AC250" i="1"/>
  <c r="AJ250" i="1" s="1"/>
  <c r="AK250" i="1" s="1"/>
  <c r="AI45" i="1"/>
  <c r="AT36" i="1"/>
  <c r="AJ36" i="1"/>
  <c r="AV128" i="1"/>
  <c r="AW128" i="1" s="1"/>
  <c r="AL128" i="1"/>
  <c r="AJ64" i="1"/>
  <c r="AT64" i="1"/>
  <c r="AX19" i="1"/>
  <c r="AC19" i="1"/>
  <c r="AX76" i="1"/>
  <c r="AC76" i="1"/>
  <c r="AX100" i="1"/>
  <c r="AC100" i="1"/>
  <c r="AI81" i="1"/>
  <c r="AX94" i="1"/>
  <c r="AC94" i="1"/>
  <c r="AX28" i="1"/>
  <c r="AC28" i="1"/>
  <c r="AI48" i="1"/>
  <c r="AX229" i="1"/>
  <c r="AC229" i="1"/>
  <c r="AJ229" i="1" s="1"/>
  <c r="AK229" i="1" s="1"/>
  <c r="AT103" i="1"/>
  <c r="AJ103" i="1"/>
  <c r="AX59" i="1"/>
  <c r="AC59" i="1"/>
  <c r="AX256" i="1"/>
  <c r="AC256" i="1"/>
  <c r="AJ256" i="1" s="1"/>
  <c r="AK256" i="1" s="1"/>
  <c r="AT93" i="1"/>
  <c r="AJ93" i="1"/>
  <c r="AX255" i="1"/>
  <c r="AC255" i="1"/>
  <c r="AT69" i="1"/>
  <c r="AJ69" i="1"/>
  <c r="AX266" i="1"/>
  <c r="AC266" i="1"/>
  <c r="AV127" i="1"/>
  <c r="AW127" i="1" s="1"/>
  <c r="AL127" i="1"/>
  <c r="AV132" i="1"/>
  <c r="AW132" i="1" s="1"/>
  <c r="AL132" i="1"/>
  <c r="AI101" i="1"/>
  <c r="AL272" i="1"/>
  <c r="AV272" i="1"/>
  <c r="AX232" i="1"/>
  <c r="AC232" i="1"/>
  <c r="AX92" i="1"/>
  <c r="AC92" i="1"/>
  <c r="AX81" i="1"/>
  <c r="AC81" i="1"/>
  <c r="AI55" i="1"/>
  <c r="AL181" i="1"/>
  <c r="AV181" i="1"/>
  <c r="AW181" i="1" s="1"/>
  <c r="AX9" i="1"/>
  <c r="AC9" i="1"/>
  <c r="AX214" i="1"/>
  <c r="AC214" i="1"/>
  <c r="AJ99" i="1"/>
  <c r="AT99" i="1"/>
  <c r="AI78" i="1"/>
  <c r="AX246" i="1"/>
  <c r="AC246" i="1"/>
  <c r="AJ246" i="1" s="1"/>
  <c r="AK246" i="1" s="1"/>
  <c r="AX265" i="1"/>
  <c r="AC265" i="1"/>
  <c r="AV175" i="1"/>
  <c r="AW175" i="1" s="1"/>
  <c r="AL175" i="1"/>
  <c r="AJ18" i="1"/>
  <c r="AT18" i="1"/>
  <c r="AX238" i="1"/>
  <c r="AC238" i="1"/>
  <c r="AJ238" i="1" s="1"/>
  <c r="AK238" i="1" s="1"/>
  <c r="AJ68" i="1"/>
  <c r="AT68" i="1"/>
  <c r="AV166" i="1"/>
  <c r="AW166" i="1" s="1"/>
  <c r="AL166" i="1"/>
  <c r="AJ9" i="1"/>
  <c r="AT9" i="1"/>
  <c r="AV185" i="1"/>
  <c r="AW185" i="1" s="1"/>
  <c r="AL185" i="1"/>
  <c r="AJ62" i="1"/>
  <c r="AT62" i="1"/>
  <c r="AJ32" i="1"/>
  <c r="AT32" i="1"/>
  <c r="AT79" i="1"/>
  <c r="AJ79" i="1"/>
  <c r="AL173" i="1"/>
  <c r="AV173" i="1"/>
  <c r="AW173" i="1" s="1"/>
  <c r="AV172" i="1"/>
  <c r="AW172" i="1" s="1"/>
  <c r="AL172" i="1"/>
  <c r="AT26" i="1"/>
  <c r="AJ26" i="1"/>
  <c r="AT67" i="1"/>
  <c r="AJ67" i="1"/>
  <c r="AT33" i="1"/>
  <c r="AJ33" i="1"/>
  <c r="AV186" i="1"/>
  <c r="AW186" i="1" s="1"/>
  <c r="AL186" i="1"/>
  <c r="AJ249" i="1"/>
  <c r="AK249" i="1" s="1"/>
  <c r="AX253" i="1"/>
  <c r="AC253" i="1"/>
  <c r="AX30" i="1"/>
  <c r="AC30" i="1"/>
  <c r="AX99" i="1"/>
  <c r="AC99" i="1"/>
  <c r="AI41" i="1"/>
  <c r="AT86" i="1"/>
  <c r="AJ86" i="1"/>
  <c r="AL198" i="1"/>
  <c r="AV198" i="1"/>
  <c r="AW198" i="1" s="1"/>
  <c r="AX56" i="1"/>
  <c r="AC56" i="1"/>
  <c r="AX36" i="1"/>
  <c r="AC36" i="1"/>
  <c r="AT63" i="1"/>
  <c r="AJ63" i="1"/>
  <c r="AX106" i="1"/>
  <c r="AC106" i="1"/>
  <c r="AU300" i="1"/>
  <c r="AT84" i="1"/>
  <c r="AJ84" i="1"/>
  <c r="AX22" i="1"/>
  <c r="AC22" i="1"/>
  <c r="AX225" i="1"/>
  <c r="AC225" i="1"/>
  <c r="AX43" i="1"/>
  <c r="AC43" i="1"/>
  <c r="AT70" i="1"/>
  <c r="AJ70" i="1"/>
  <c r="AX40" i="1"/>
  <c r="AC40" i="1"/>
  <c r="AX224" i="1"/>
  <c r="AC224" i="1"/>
  <c r="AT108" i="1"/>
  <c r="AJ108" i="1"/>
  <c r="AT11" i="1"/>
  <c r="AJ11" i="1"/>
  <c r="AT51" i="1"/>
  <c r="AJ51" i="1"/>
  <c r="AX41" i="1"/>
  <c r="AC41" i="1"/>
  <c r="AX61" i="1"/>
  <c r="AC61" i="1"/>
  <c r="AT92" i="1"/>
  <c r="AJ92" i="1"/>
  <c r="AX228" i="1"/>
  <c r="AC228" i="1"/>
  <c r="AJ228" i="1" s="1"/>
  <c r="AK228" i="1" s="1"/>
  <c r="AJ19" i="1"/>
  <c r="AT19" i="1"/>
  <c r="AX230" i="1"/>
  <c r="AC230" i="1"/>
  <c r="AX35" i="1"/>
  <c r="AC35" i="1"/>
  <c r="AT44" i="1"/>
  <c r="AJ44" i="1"/>
  <c r="AX249" i="1"/>
  <c r="AC249" i="1"/>
  <c r="AV195" i="1"/>
  <c r="AW195" i="1" s="1"/>
  <c r="AL195" i="1"/>
  <c r="AV141" i="1"/>
  <c r="AW141" i="1" s="1"/>
  <c r="AL141" i="1"/>
  <c r="AT30" i="1"/>
  <c r="AJ30" i="1"/>
  <c r="AT87" i="1"/>
  <c r="AJ87" i="1"/>
  <c r="AJ214" i="1"/>
  <c r="AK214" i="1" s="1"/>
  <c r="AT65" i="1"/>
  <c r="AJ65" i="1"/>
  <c r="AT35" i="1"/>
  <c r="AJ35" i="1"/>
  <c r="AT29" i="1"/>
  <c r="AJ29" i="1"/>
  <c r="AJ241" i="1"/>
  <c r="AK241" i="1" s="1"/>
  <c r="AV124" i="1"/>
  <c r="AW124" i="1" s="1"/>
  <c r="AL124" i="1"/>
  <c r="AJ242" i="1"/>
  <c r="AK242" i="1" s="1"/>
  <c r="AX13" i="1"/>
  <c r="AC13" i="1"/>
  <c r="AV207" i="1"/>
  <c r="AW207" i="1" s="1"/>
  <c r="AL207" i="1"/>
  <c r="AV138" i="1"/>
  <c r="AW138" i="1" s="1"/>
  <c r="AL138" i="1"/>
  <c r="AL126" i="1"/>
  <c r="AV126" i="1"/>
  <c r="AW126" i="1" s="1"/>
  <c r="AX34" i="1"/>
  <c r="AC34" i="1"/>
  <c r="AX252" i="1"/>
  <c r="AC252" i="1"/>
  <c r="AV142" i="1"/>
  <c r="AW142" i="1" s="1"/>
  <c r="AL142" i="1"/>
  <c r="AT52" i="1"/>
  <c r="AJ52" i="1"/>
  <c r="AV115" i="1"/>
  <c r="AL115" i="1"/>
  <c r="AV191" i="1"/>
  <c r="AW191" i="1" s="1"/>
  <c r="AL191" i="1"/>
  <c r="AX222" i="1"/>
  <c r="AC222" i="1"/>
  <c r="AJ222" i="1" s="1"/>
  <c r="AK222" i="1" s="1"/>
  <c r="AT77" i="1"/>
  <c r="AJ77" i="1"/>
  <c r="AT37" i="1"/>
  <c r="AJ37" i="1"/>
  <c r="AX267" i="1"/>
  <c r="AC267" i="1"/>
  <c r="AJ267" i="1" s="1"/>
  <c r="AK267" i="1" s="1"/>
  <c r="AX84" i="1"/>
  <c r="AC84" i="1"/>
  <c r="AJ54" i="1"/>
  <c r="AT54" i="1"/>
  <c r="AC234" i="1"/>
  <c r="AJ234" i="1" s="1"/>
  <c r="AK234" i="1" s="1"/>
  <c r="AX234" i="1"/>
  <c r="AX93" i="1"/>
  <c r="AC93" i="1"/>
  <c r="AJ97" i="1"/>
  <c r="AT97" i="1"/>
  <c r="AX212" i="1"/>
  <c r="AC212" i="1"/>
  <c r="AJ212" i="1" s="1"/>
  <c r="AK212" i="1" s="1"/>
  <c r="AX261" i="1"/>
  <c r="AC261" i="1"/>
  <c r="AJ261" i="1" s="1"/>
  <c r="AK261" i="1" s="1"/>
  <c r="AX223" i="1"/>
  <c r="AC223" i="1"/>
  <c r="AJ223" i="1" s="1"/>
  <c r="AK223" i="1" s="1"/>
  <c r="AX26" i="1"/>
  <c r="AC26" i="1"/>
  <c r="AT109" i="1"/>
  <c r="AJ109" i="1"/>
  <c r="AX226" i="1"/>
  <c r="AC226" i="1"/>
  <c r="AJ226" i="1" s="1"/>
  <c r="AK226" i="1" s="1"/>
  <c r="AX48" i="1"/>
  <c r="AC48" i="1"/>
  <c r="AX213" i="1"/>
  <c r="AC213" i="1"/>
  <c r="AJ213" i="1" s="1"/>
  <c r="AK213" i="1" s="1"/>
  <c r="AX79" i="1"/>
  <c r="AC79" i="1"/>
  <c r="AX55" i="1"/>
  <c r="AC55" i="1"/>
  <c r="AX24" i="1"/>
  <c r="AC24" i="1"/>
  <c r="AX227" i="1"/>
  <c r="AC227" i="1"/>
  <c r="AJ227" i="1" s="1"/>
  <c r="AK227" i="1" s="1"/>
  <c r="AX107" i="1"/>
  <c r="AC107" i="1"/>
  <c r="AX32" i="1"/>
  <c r="AC32" i="1"/>
  <c r="AJ232" i="1"/>
  <c r="AK232" i="1" s="1"/>
  <c r="AX75" i="1"/>
  <c r="AC75" i="1"/>
  <c r="AJ82" i="1"/>
  <c r="AT82" i="1"/>
  <c r="AT76" i="1"/>
  <c r="AJ76" i="1"/>
  <c r="AJ224" i="1"/>
  <c r="AK224" i="1" s="1"/>
  <c r="AT98" i="1"/>
  <c r="AJ98" i="1"/>
  <c r="AX74" i="1"/>
  <c r="AC74" i="1"/>
  <c r="AX237" i="1"/>
  <c r="AC237" i="1"/>
  <c r="AJ237" i="1" s="1"/>
  <c r="AK237" i="1" s="1"/>
  <c r="AV163" i="1"/>
  <c r="AW163" i="1" s="1"/>
  <c r="AL163" i="1"/>
  <c r="AV178" i="1"/>
  <c r="AW178" i="1" s="1"/>
  <c r="AL178" i="1"/>
  <c r="AI94" i="1"/>
  <c r="AX91" i="1"/>
  <c r="AC91" i="1"/>
  <c r="AL155" i="1"/>
  <c r="AV155" i="1"/>
  <c r="AW155" i="1" s="1"/>
  <c r="AT24" i="1"/>
  <c r="AJ24" i="1"/>
  <c r="AX52" i="1"/>
  <c r="AC52" i="1"/>
  <c r="AV196" i="1"/>
  <c r="AW196" i="1" s="1"/>
  <c r="AL196" i="1"/>
  <c r="AJ102" i="1"/>
  <c r="AT102" i="1"/>
  <c r="AL169" i="1"/>
  <c r="AV169" i="1"/>
  <c r="AW169" i="1" s="1"/>
  <c r="AX39" i="1"/>
  <c r="AC39" i="1"/>
  <c r="AX258" i="1"/>
  <c r="AC258" i="1"/>
  <c r="AJ258" i="1" s="1"/>
  <c r="AK258" i="1" s="1"/>
  <c r="AX50" i="1"/>
  <c r="AC50" i="1"/>
  <c r="AT104" i="1"/>
  <c r="AJ104" i="1"/>
  <c r="AJ47" i="1"/>
  <c r="AT47" i="1"/>
  <c r="AT25" i="1"/>
  <c r="AJ25" i="1"/>
  <c r="AX44" i="1"/>
  <c r="AC44" i="1"/>
  <c r="AX20" i="1"/>
  <c r="AC20" i="1"/>
  <c r="AX248" i="1"/>
  <c r="AC248" i="1"/>
  <c r="AJ248" i="1" s="1"/>
  <c r="AK248" i="1" s="1"/>
  <c r="AT106" i="1"/>
  <c r="AJ106" i="1"/>
  <c r="AT80" i="1"/>
  <c r="AJ80" i="1"/>
  <c r="AX87" i="1"/>
  <c r="AC87" i="1"/>
  <c r="AT88" i="1"/>
  <c r="AJ88" i="1"/>
  <c r="AX270" i="1"/>
  <c r="AC270" i="1"/>
  <c r="AJ270" i="1" s="1"/>
  <c r="AK270" i="1" s="1"/>
  <c r="AL161" i="1"/>
  <c r="AV161" i="1"/>
  <c r="AW161" i="1" s="1"/>
  <c r="AV150" i="1"/>
  <c r="AW150" i="1" s="1"/>
  <c r="AL150" i="1"/>
  <c r="AX47" i="1"/>
  <c r="AC47" i="1"/>
  <c r="AX103" i="1"/>
  <c r="AC103" i="1"/>
  <c r="AX235" i="1"/>
  <c r="AC235" i="1"/>
  <c r="AJ235" i="1" s="1"/>
  <c r="AK235" i="1" s="1"/>
  <c r="AV152" i="1"/>
  <c r="AW152" i="1" s="1"/>
  <c r="AL152" i="1"/>
  <c r="AJ266" i="1"/>
  <c r="AK266" i="1" s="1"/>
  <c r="AJ252" i="1"/>
  <c r="AK252" i="1" s="1"/>
  <c r="AX53" i="1"/>
  <c r="AC53" i="1"/>
  <c r="AJ220" i="1"/>
  <c r="AK220" i="1" s="1"/>
  <c r="AX262" i="1"/>
  <c r="AC262" i="1"/>
  <c r="AJ262" i="1" s="1"/>
  <c r="AK262" i="1" s="1"/>
  <c r="AX269" i="1"/>
  <c r="AC269" i="1"/>
  <c r="AJ269" i="1" s="1"/>
  <c r="AK269" i="1" s="1"/>
  <c r="AX219" i="1"/>
  <c r="AC219" i="1"/>
  <c r="AJ219" i="1" s="1"/>
  <c r="AK219" i="1" s="1"/>
  <c r="AX257" i="1"/>
  <c r="AC257" i="1"/>
  <c r="AJ257" i="1" s="1"/>
  <c r="AK257" i="1" s="1"/>
  <c r="AX231" i="1"/>
  <c r="AC231" i="1"/>
  <c r="AJ231" i="1" s="1"/>
  <c r="AK231" i="1" s="1"/>
  <c r="AX14" i="1"/>
  <c r="AC14" i="1"/>
  <c r="AJ46" i="1"/>
  <c r="AT46" i="1"/>
  <c r="AC233" i="1"/>
  <c r="AJ233" i="1" s="1"/>
  <c r="AK233" i="1" s="1"/>
  <c r="AX233" i="1"/>
  <c r="AX90" i="1"/>
  <c r="AC90" i="1"/>
  <c r="AX247" i="1"/>
  <c r="AC247" i="1"/>
  <c r="AJ247" i="1" s="1"/>
  <c r="AK247" i="1" s="1"/>
  <c r="AX57" i="1"/>
  <c r="AC57" i="1"/>
  <c r="AX259" i="1"/>
  <c r="AC259" i="1"/>
  <c r="AJ27" i="1"/>
  <c r="AT27" i="1"/>
  <c r="AV121" i="1"/>
  <c r="AW121" i="1" s="1"/>
  <c r="AL121" i="1"/>
  <c r="AJ39" i="1"/>
  <c r="AT39" i="1"/>
  <c r="AT38" i="1"/>
  <c r="AJ38" i="1"/>
  <c r="AV174" i="1"/>
  <c r="AW174" i="1" s="1"/>
  <c r="AL174" i="1"/>
  <c r="AV117" i="1"/>
  <c r="AW117" i="1" s="1"/>
  <c r="AL117" i="1"/>
  <c r="AV180" i="1"/>
  <c r="AW180" i="1" s="1"/>
  <c r="AL180" i="1"/>
  <c r="AT50" i="1"/>
  <c r="AJ50" i="1"/>
  <c r="AT12" i="1"/>
  <c r="AJ12" i="1"/>
  <c r="AT22" i="1"/>
  <c r="AJ22" i="1"/>
  <c r="AV201" i="1"/>
  <c r="AW201" i="1" s="1"/>
  <c r="AL201" i="1"/>
  <c r="AJ253" i="1"/>
  <c r="AK253" i="1" s="1"/>
  <c r="AV215" i="1"/>
  <c r="AL215" i="1"/>
  <c r="AX17" i="1"/>
  <c r="AC17" i="1"/>
  <c r="AX86" i="1"/>
  <c r="AC86" i="1"/>
  <c r="AW114" i="1"/>
  <c r="AY114" i="1"/>
  <c r="AZ114" i="1" s="1"/>
  <c r="AJ265" i="1"/>
  <c r="AK265" i="1" s="1"/>
  <c r="AX54" i="1"/>
  <c r="AC54" i="1"/>
  <c r="AX239" i="1"/>
  <c r="AC239" i="1"/>
  <c r="AJ239" i="1" s="1"/>
  <c r="AK239" i="1" s="1"/>
  <c r="AZ300" i="1"/>
  <c r="AJ230" i="1"/>
  <c r="AK230" i="1" s="1"/>
  <c r="AX18" i="1"/>
  <c r="AC18" i="1"/>
  <c r="AT49" i="1"/>
  <c r="AJ49" i="1"/>
  <c r="AX104" i="1"/>
  <c r="AC104" i="1"/>
  <c r="AL199" i="1"/>
  <c r="AV199" i="1"/>
  <c r="AW199" i="1" s="1"/>
  <c r="AT83" i="1"/>
  <c r="AJ83" i="1"/>
  <c r="AT73" i="1"/>
  <c r="AJ73" i="1"/>
  <c r="AX105" i="1"/>
  <c r="AC105" i="1"/>
  <c r="AV154" i="1"/>
  <c r="AW154" i="1" s="1"/>
  <c r="AL154" i="1"/>
  <c r="AT16" i="1"/>
  <c r="AJ16" i="1"/>
  <c r="AL165" i="1"/>
  <c r="AV165" i="1"/>
  <c r="AW165" i="1" s="1"/>
  <c r="AX58" i="1"/>
  <c r="AC58" i="1"/>
  <c r="AX243" i="1"/>
  <c r="AC243" i="1"/>
  <c r="AJ243" i="1" s="1"/>
  <c r="AK243" i="1" s="1"/>
  <c r="AX78" i="1"/>
  <c r="AC78" i="1"/>
  <c r="AJ225" i="1"/>
  <c r="AK225" i="1" s="1"/>
  <c r="AX23" i="1"/>
  <c r="AC23" i="1"/>
  <c r="AX245" i="1"/>
  <c r="AC245" i="1"/>
  <c r="AJ245" i="1" s="1"/>
  <c r="AK245" i="1" s="1"/>
  <c r="AV116" i="1"/>
  <c r="AW116" i="1" s="1"/>
  <c r="AL116" i="1"/>
  <c r="AX244" i="1"/>
  <c r="AC244" i="1"/>
  <c r="AJ244" i="1" s="1"/>
  <c r="AK244" i="1" s="1"/>
  <c r="AV204" i="1"/>
  <c r="AW204" i="1" s="1"/>
  <c r="AL204" i="1"/>
  <c r="AI255" i="1"/>
  <c r="AV167" i="1"/>
  <c r="AW167" i="1" s="1"/>
  <c r="AL167" i="1"/>
  <c r="AX251" i="1"/>
  <c r="AC251" i="1"/>
  <c r="AJ251" i="1" s="1"/>
  <c r="AK251" i="1" s="1"/>
  <c r="AL118" i="1"/>
  <c r="AV118" i="1"/>
  <c r="AW118" i="1" s="1"/>
  <c r="AX263" i="1"/>
  <c r="AC263" i="1"/>
  <c r="AJ263" i="1" s="1"/>
  <c r="AK263" i="1" s="1"/>
  <c r="AX83" i="1"/>
  <c r="AC83" i="1"/>
  <c r="AX95" i="1"/>
  <c r="AC95" i="1"/>
  <c r="AX236" i="1"/>
  <c r="AC236" i="1"/>
  <c r="AJ236" i="1" s="1"/>
  <c r="AK236" i="1" s="1"/>
  <c r="AT105" i="1"/>
  <c r="AJ105" i="1"/>
  <c r="AI90" i="1"/>
  <c r="AX260" i="1"/>
  <c r="AC260" i="1"/>
  <c r="AJ260" i="1" s="1"/>
  <c r="AK260" i="1" s="1"/>
  <c r="AJ254" i="1"/>
  <c r="AK254" i="1" s="1"/>
  <c r="AJ259" i="1"/>
  <c r="AK259" i="1" s="1"/>
  <c r="AL271" i="1"/>
  <c r="AV271" i="1"/>
  <c r="AV182" i="1"/>
  <c r="AW182" i="1" s="1"/>
  <c r="AL182" i="1"/>
  <c r="AV125" i="1"/>
  <c r="AW125" i="1" s="1"/>
  <c r="AL125" i="1"/>
  <c r="AT75" i="1"/>
  <c r="AJ75" i="1"/>
  <c r="AJ17" i="1"/>
  <c r="AT17" i="1"/>
  <c r="AT100" i="1"/>
  <c r="AJ100" i="1"/>
  <c r="AT10" i="1"/>
  <c r="AJ10" i="1"/>
  <c r="AT89" i="1"/>
  <c r="AJ89" i="1"/>
  <c r="AT72" i="1"/>
  <c r="AJ72" i="1"/>
  <c r="AV148" i="1"/>
  <c r="AW148" i="1" s="1"/>
  <c r="AL148" i="1"/>
  <c r="AV156" i="1"/>
  <c r="AW156" i="1" s="1"/>
  <c r="AL156" i="1"/>
  <c r="AT28" i="1"/>
  <c r="AJ28" i="1"/>
  <c r="AT34" i="1"/>
  <c r="AJ34" i="1"/>
  <c r="AV137" i="1"/>
  <c r="AW137" i="1" s="1"/>
  <c r="AL137" i="1"/>
  <c r="AV227" i="1" l="1"/>
  <c r="AL227" i="1"/>
  <c r="AV243" i="1"/>
  <c r="AL243" i="1"/>
  <c r="AL234" i="1"/>
  <c r="AV234" i="1"/>
  <c r="AL245" i="1"/>
  <c r="AV245" i="1"/>
  <c r="AV219" i="1"/>
  <c r="AL219" i="1"/>
  <c r="AV258" i="1"/>
  <c r="AL258" i="1"/>
  <c r="AV239" i="1"/>
  <c r="AL239" i="1"/>
  <c r="AV247" i="1"/>
  <c r="AL247" i="1"/>
  <c r="AL250" i="1"/>
  <c r="AV250" i="1"/>
  <c r="AL269" i="1"/>
  <c r="AV269" i="1"/>
  <c r="AV213" i="1"/>
  <c r="AL213" i="1"/>
  <c r="AL236" i="1"/>
  <c r="AV236" i="1"/>
  <c r="AL231" i="1"/>
  <c r="AV231" i="1"/>
  <c r="AL222" i="1"/>
  <c r="AV222" i="1"/>
  <c r="AL218" i="1"/>
  <c r="AV218" i="1"/>
  <c r="AL240" i="1"/>
  <c r="AV240" i="1"/>
  <c r="AL248" i="1"/>
  <c r="AV248" i="1"/>
  <c r="AV223" i="1"/>
  <c r="AL223" i="1"/>
  <c r="AL238" i="1"/>
  <c r="AV238" i="1"/>
  <c r="AV217" i="1"/>
  <c r="AL217" i="1"/>
  <c r="AV268" i="1"/>
  <c r="AL268" i="1"/>
  <c r="AV267" i="1"/>
  <c r="AL267" i="1"/>
  <c r="AV251" i="1"/>
  <c r="AL251" i="1"/>
  <c r="AV260" i="1"/>
  <c r="AL260" i="1"/>
  <c r="AL226" i="1"/>
  <c r="AV226" i="1"/>
  <c r="AL237" i="1"/>
  <c r="AV237" i="1"/>
  <c r="AL270" i="1"/>
  <c r="AV270" i="1"/>
  <c r="AL212" i="1"/>
  <c r="AV212" i="1"/>
  <c r="AM65" i="1"/>
  <c r="AN65" i="1" s="1"/>
  <c r="AP65" i="1" s="1"/>
  <c r="AQ65" i="1" s="1"/>
  <c r="AR65" i="1" s="1"/>
  <c r="AS65" i="1" s="1"/>
  <c r="AV65" i="1"/>
  <c r="AK65" i="1"/>
  <c r="AL65" i="1" s="1"/>
  <c r="AN9" i="1"/>
  <c r="AP9" i="1" s="1"/>
  <c r="AQ9" i="1" s="1"/>
  <c r="AR9" i="1" s="1"/>
  <c r="AS9" i="1" s="1"/>
  <c r="AM9" i="1"/>
  <c r="AV9" i="1"/>
  <c r="AK9" i="1"/>
  <c r="AL9" i="1" s="1"/>
  <c r="AM103" i="1"/>
  <c r="AN103" i="1" s="1"/>
  <c r="AP103" i="1" s="1"/>
  <c r="AQ103" i="1" s="1"/>
  <c r="AR103" i="1" s="1"/>
  <c r="AS103" i="1" s="1"/>
  <c r="AK103" i="1"/>
  <c r="AL103" i="1" s="1"/>
  <c r="AV103" i="1"/>
  <c r="AY271" i="1"/>
  <c r="AW271" i="1"/>
  <c r="AJ90" i="1"/>
  <c r="AT90" i="1"/>
  <c r="AL230" i="1"/>
  <c r="AV230" i="1"/>
  <c r="AM28" i="1"/>
  <c r="AN28" i="1" s="1"/>
  <c r="AP28" i="1" s="1"/>
  <c r="AQ28" i="1" s="1"/>
  <c r="AR28" i="1" s="1"/>
  <c r="AS28" i="1" s="1"/>
  <c r="AK28" i="1"/>
  <c r="AL28" i="1" s="1"/>
  <c r="AV28" i="1"/>
  <c r="AM89" i="1"/>
  <c r="AN89" i="1" s="1"/>
  <c r="AP89" i="1" s="1"/>
  <c r="AQ89" i="1" s="1"/>
  <c r="AR89" i="1" s="1"/>
  <c r="AS89" i="1" s="1"/>
  <c r="AV89" i="1"/>
  <c r="AK89" i="1"/>
  <c r="AL89" i="1" s="1"/>
  <c r="AM17" i="1"/>
  <c r="AN17" i="1" s="1"/>
  <c r="AP17" i="1" s="1"/>
  <c r="AQ17" i="1" s="1"/>
  <c r="AR17" i="1" s="1"/>
  <c r="AS17" i="1" s="1"/>
  <c r="AK17" i="1"/>
  <c r="AL17" i="1" s="1"/>
  <c r="AV17" i="1"/>
  <c r="AN105" i="1"/>
  <c r="AP105" i="1" s="1"/>
  <c r="AQ105" i="1" s="1"/>
  <c r="AR105" i="1" s="1"/>
  <c r="AS105" i="1" s="1"/>
  <c r="AM105" i="1"/>
  <c r="AV105" i="1"/>
  <c r="AK105" i="1"/>
  <c r="AL105" i="1" s="1"/>
  <c r="AJ255" i="1"/>
  <c r="AK255" i="1" s="1"/>
  <c r="AL261" i="1"/>
  <c r="AV261" i="1"/>
  <c r="AM80" i="1"/>
  <c r="AN80" i="1" s="1"/>
  <c r="AP80" i="1" s="1"/>
  <c r="AQ80" i="1" s="1"/>
  <c r="AR80" i="1" s="1"/>
  <c r="AS80" i="1" s="1"/>
  <c r="AK80" i="1"/>
  <c r="AL80" i="1" s="1"/>
  <c r="AV80" i="1"/>
  <c r="AM98" i="1"/>
  <c r="AN98" i="1" s="1"/>
  <c r="AP98" i="1" s="1"/>
  <c r="AQ98" i="1" s="1"/>
  <c r="AR98" i="1" s="1"/>
  <c r="AS98" i="1" s="1"/>
  <c r="AV98" i="1"/>
  <c r="AK98" i="1"/>
  <c r="AL98" i="1" s="1"/>
  <c r="AX300" i="1"/>
  <c r="AM54" i="1"/>
  <c r="AN54" i="1" s="1"/>
  <c r="AP54" i="1" s="1"/>
  <c r="AQ54" i="1" s="1"/>
  <c r="AR54" i="1" s="1"/>
  <c r="AS54" i="1" s="1"/>
  <c r="AV54" i="1"/>
  <c r="AK54" i="1"/>
  <c r="AL54" i="1" s="1"/>
  <c r="AM77" i="1"/>
  <c r="AN77" i="1"/>
  <c r="AP77" i="1" s="1"/>
  <c r="AQ77" i="1" s="1"/>
  <c r="AR77" i="1" s="1"/>
  <c r="AS77" i="1" s="1"/>
  <c r="AK77" i="1"/>
  <c r="AL77" i="1" s="1"/>
  <c r="AV77" i="1"/>
  <c r="AM52" i="1"/>
  <c r="AN52" i="1" s="1"/>
  <c r="AP52" i="1" s="1"/>
  <c r="AQ52" i="1" s="1"/>
  <c r="AR52" i="1" s="1"/>
  <c r="AS52" i="1" s="1"/>
  <c r="AV52" i="1"/>
  <c r="AK52" i="1"/>
  <c r="AL52" i="1" s="1"/>
  <c r="AL242" i="1"/>
  <c r="AV242" i="1"/>
  <c r="AT78" i="1"/>
  <c r="AJ78" i="1"/>
  <c r="AT101" i="1"/>
  <c r="AJ101" i="1"/>
  <c r="AM21" i="1"/>
  <c r="AN21" i="1" s="1"/>
  <c r="AP21" i="1" s="1"/>
  <c r="AQ21" i="1" s="1"/>
  <c r="AR21" i="1" s="1"/>
  <c r="AS21" i="1" s="1"/>
  <c r="AV21" i="1"/>
  <c r="AK21" i="1"/>
  <c r="AL21" i="1" s="1"/>
  <c r="AN14" i="1"/>
  <c r="AP14" i="1" s="1"/>
  <c r="AQ14" i="1" s="1"/>
  <c r="AR14" i="1" s="1"/>
  <c r="AS14" i="1" s="1"/>
  <c r="AM14" i="1"/>
  <c r="AK14" i="1"/>
  <c r="AL14" i="1" s="1"/>
  <c r="AV14" i="1"/>
  <c r="AM58" i="1"/>
  <c r="AN58" i="1" s="1"/>
  <c r="AP58" i="1" s="1"/>
  <c r="AQ58" i="1" s="1"/>
  <c r="AR58" i="1" s="1"/>
  <c r="AS58" i="1" s="1"/>
  <c r="AK58" i="1"/>
  <c r="AL58" i="1" s="1"/>
  <c r="AV58" i="1"/>
  <c r="AM42" i="1"/>
  <c r="AN42" i="1" s="1"/>
  <c r="AP42" i="1" s="1"/>
  <c r="AQ42" i="1" s="1"/>
  <c r="AR42" i="1" s="1"/>
  <c r="AS42" i="1" s="1"/>
  <c r="AV42" i="1"/>
  <c r="AK42" i="1"/>
  <c r="AL42" i="1" s="1"/>
  <c r="AJ264" i="1"/>
  <c r="AK264" i="1" s="1"/>
  <c r="AM66" i="1"/>
  <c r="AN66" i="1" s="1"/>
  <c r="AP66" i="1" s="1"/>
  <c r="AQ66" i="1" s="1"/>
  <c r="AR66" i="1" s="1"/>
  <c r="AS66" i="1" s="1"/>
  <c r="AV66" i="1"/>
  <c r="AK66" i="1"/>
  <c r="AL66" i="1" s="1"/>
  <c r="AL244" i="1"/>
  <c r="AV244" i="1"/>
  <c r="AM32" i="1"/>
  <c r="AN32" i="1" s="1"/>
  <c r="AP32" i="1" s="1"/>
  <c r="AQ32" i="1" s="1"/>
  <c r="AR32" i="1" s="1"/>
  <c r="AS32" i="1" s="1"/>
  <c r="AK32" i="1"/>
  <c r="AL32" i="1" s="1"/>
  <c r="AV32" i="1"/>
  <c r="AM10" i="1"/>
  <c r="AN10" i="1" s="1"/>
  <c r="AP10" i="1" s="1"/>
  <c r="AQ10" i="1" s="1"/>
  <c r="AR10" i="1" s="1"/>
  <c r="AS10" i="1" s="1"/>
  <c r="AV10" i="1"/>
  <c r="AK10" i="1"/>
  <c r="AL10" i="1" s="1"/>
  <c r="AV254" i="1"/>
  <c r="AL254" i="1"/>
  <c r="AV252" i="1"/>
  <c r="AL252" i="1"/>
  <c r="AM106" i="1"/>
  <c r="AN106" i="1" s="1"/>
  <c r="AP106" i="1" s="1"/>
  <c r="AQ106" i="1" s="1"/>
  <c r="AR106" i="1" s="1"/>
  <c r="AS106" i="1" s="1"/>
  <c r="AK106" i="1"/>
  <c r="AL106" i="1" s="1"/>
  <c r="AV106" i="1"/>
  <c r="AM102" i="1"/>
  <c r="AN102" i="1" s="1"/>
  <c r="AP102" i="1" s="1"/>
  <c r="AQ102" i="1" s="1"/>
  <c r="AR102" i="1" s="1"/>
  <c r="AS102" i="1" s="1"/>
  <c r="AV102" i="1"/>
  <c r="AK102" i="1"/>
  <c r="AL102" i="1" s="1"/>
  <c r="AV224" i="1"/>
  <c r="AL224" i="1"/>
  <c r="AL232" i="1"/>
  <c r="AV232" i="1"/>
  <c r="AM97" i="1"/>
  <c r="AN97" i="1" s="1"/>
  <c r="AP97" i="1" s="1"/>
  <c r="AQ97" i="1" s="1"/>
  <c r="AR97" i="1" s="1"/>
  <c r="AS97" i="1" s="1"/>
  <c r="AV97" i="1"/>
  <c r="AK97" i="1"/>
  <c r="AL97" i="1" s="1"/>
  <c r="AM70" i="1"/>
  <c r="AN70" i="1" s="1"/>
  <c r="AP70" i="1" s="1"/>
  <c r="AQ70" i="1" s="1"/>
  <c r="AR70" i="1" s="1"/>
  <c r="AS70" i="1" s="1"/>
  <c r="AV70" i="1"/>
  <c r="AK70" i="1"/>
  <c r="AL70" i="1" s="1"/>
  <c r="AM84" i="1"/>
  <c r="AN84" i="1" s="1"/>
  <c r="AP84" i="1" s="1"/>
  <c r="AQ84" i="1" s="1"/>
  <c r="AR84" i="1" s="1"/>
  <c r="AS84" i="1" s="1"/>
  <c r="AK84" i="1"/>
  <c r="AL84" i="1" s="1"/>
  <c r="AV84" i="1"/>
  <c r="AM86" i="1"/>
  <c r="AN86" i="1" s="1"/>
  <c r="AP86" i="1" s="1"/>
  <c r="AQ86" i="1" s="1"/>
  <c r="AR86" i="1" s="1"/>
  <c r="AS86" i="1" s="1"/>
  <c r="AV86" i="1"/>
  <c r="AK86" i="1"/>
  <c r="AL86" i="1" s="1"/>
  <c r="AM33" i="1"/>
  <c r="AN33" i="1" s="1"/>
  <c r="AP33" i="1" s="1"/>
  <c r="AQ33" i="1" s="1"/>
  <c r="AR33" i="1" s="1"/>
  <c r="AS33" i="1" s="1"/>
  <c r="AK33" i="1"/>
  <c r="AL33" i="1" s="1"/>
  <c r="AV33" i="1"/>
  <c r="AM36" i="1"/>
  <c r="AN36" i="1" s="1"/>
  <c r="AP36" i="1" s="1"/>
  <c r="AQ36" i="1" s="1"/>
  <c r="AR36" i="1" s="1"/>
  <c r="AS36" i="1" s="1"/>
  <c r="AV36" i="1"/>
  <c r="AK36" i="1"/>
  <c r="AL36" i="1" s="1"/>
  <c r="AM85" i="1"/>
  <c r="AN85" i="1" s="1"/>
  <c r="AP85" i="1" s="1"/>
  <c r="AQ85" i="1" s="1"/>
  <c r="AR85" i="1" s="1"/>
  <c r="AS85" i="1" s="1"/>
  <c r="AV85" i="1"/>
  <c r="AK85" i="1"/>
  <c r="AL85" i="1" s="1"/>
  <c r="AM43" i="1"/>
  <c r="AN43" i="1"/>
  <c r="AP43" i="1" s="1"/>
  <c r="AQ43" i="1" s="1"/>
  <c r="AR43" i="1" s="1"/>
  <c r="AS43" i="1" s="1"/>
  <c r="AK43" i="1"/>
  <c r="AL43" i="1" s="1"/>
  <c r="AV43" i="1"/>
  <c r="AY43" i="1" s="1"/>
  <c r="AZ43" i="1" s="1"/>
  <c r="AM56" i="1"/>
  <c r="AN56" i="1" s="1"/>
  <c r="AP56" i="1" s="1"/>
  <c r="AQ56" i="1" s="1"/>
  <c r="AR56" i="1" s="1"/>
  <c r="AS56" i="1" s="1"/>
  <c r="AV56" i="1"/>
  <c r="AY56" i="1" s="1"/>
  <c r="AZ56" i="1" s="1"/>
  <c r="AK56" i="1"/>
  <c r="AL56" i="1" s="1"/>
  <c r="AM39" i="1"/>
  <c r="AN39" i="1" s="1"/>
  <c r="AP39" i="1" s="1"/>
  <c r="AQ39" i="1" s="1"/>
  <c r="AR39" i="1" s="1"/>
  <c r="AS39" i="1" s="1"/>
  <c r="AV39" i="1"/>
  <c r="AK39" i="1"/>
  <c r="AL39" i="1" s="1"/>
  <c r="AM18" i="1"/>
  <c r="AN18" i="1" s="1"/>
  <c r="AP18" i="1" s="1"/>
  <c r="AQ18" i="1" s="1"/>
  <c r="AR18" i="1" s="1"/>
  <c r="AS18" i="1" s="1"/>
  <c r="AK18" i="1"/>
  <c r="AL18" i="1" s="1"/>
  <c r="AV18" i="1"/>
  <c r="AM49" i="1"/>
  <c r="AN49" i="1"/>
  <c r="AP49" i="1" s="1"/>
  <c r="AQ49" i="1" s="1"/>
  <c r="AR49" i="1" s="1"/>
  <c r="AS49" i="1" s="1"/>
  <c r="AV49" i="1"/>
  <c r="AK49" i="1"/>
  <c r="AL49" i="1" s="1"/>
  <c r="AL266" i="1"/>
  <c r="AV266" i="1"/>
  <c r="AN25" i="1"/>
  <c r="AP25" i="1" s="1"/>
  <c r="AQ25" i="1" s="1"/>
  <c r="AR25" i="1" s="1"/>
  <c r="AS25" i="1" s="1"/>
  <c r="AM25" i="1"/>
  <c r="AK25" i="1"/>
  <c r="AL25" i="1" s="1"/>
  <c r="AV25" i="1"/>
  <c r="AV257" i="1"/>
  <c r="AL257" i="1"/>
  <c r="AV214" i="1"/>
  <c r="AL214" i="1"/>
  <c r="AN108" i="1"/>
  <c r="AP108" i="1" s="1"/>
  <c r="AQ108" i="1" s="1"/>
  <c r="AR108" i="1" s="1"/>
  <c r="AS108" i="1" s="1"/>
  <c r="AM108" i="1"/>
  <c r="AK108" i="1"/>
  <c r="AL108" i="1" s="1"/>
  <c r="AV108" i="1"/>
  <c r="AV216" i="1"/>
  <c r="AL216" i="1"/>
  <c r="AM93" i="1"/>
  <c r="AN93" i="1" s="1"/>
  <c r="AP93" i="1" s="1"/>
  <c r="AQ93" i="1" s="1"/>
  <c r="AR93" i="1" s="1"/>
  <c r="AS93" i="1" s="1"/>
  <c r="AV93" i="1"/>
  <c r="AK93" i="1"/>
  <c r="AL93" i="1" s="1"/>
  <c r="AL221" i="1"/>
  <c r="AV221" i="1"/>
  <c r="AV256" i="1"/>
  <c r="AL256" i="1"/>
  <c r="AL273" i="1"/>
  <c r="AV273" i="1"/>
  <c r="AT96" i="1"/>
  <c r="AJ96" i="1"/>
  <c r="AM91" i="1"/>
  <c r="AN91" i="1" s="1"/>
  <c r="AP91" i="1" s="1"/>
  <c r="AQ91" i="1" s="1"/>
  <c r="AR91" i="1" s="1"/>
  <c r="AS91" i="1" s="1"/>
  <c r="AV91" i="1"/>
  <c r="AK91" i="1"/>
  <c r="AL91" i="1" s="1"/>
  <c r="AM20" i="1"/>
  <c r="AN20" i="1" s="1"/>
  <c r="AP20" i="1" s="1"/>
  <c r="AQ20" i="1" s="1"/>
  <c r="AR20" i="1" s="1"/>
  <c r="AS20" i="1" s="1"/>
  <c r="AV20" i="1"/>
  <c r="AY20" i="1" s="1"/>
  <c r="AZ20" i="1" s="1"/>
  <c r="AK20" i="1"/>
  <c r="AL20" i="1" s="1"/>
  <c r="AM11" i="1"/>
  <c r="AN11" i="1" s="1"/>
  <c r="AP11" i="1" s="1"/>
  <c r="AQ11" i="1" s="1"/>
  <c r="AR11" i="1" s="1"/>
  <c r="AS11" i="1" s="1"/>
  <c r="AV11" i="1"/>
  <c r="AK11" i="1"/>
  <c r="AL11" i="1" s="1"/>
  <c r="AL225" i="1"/>
  <c r="AV225" i="1"/>
  <c r="AM88" i="1"/>
  <c r="AN88" i="1" s="1"/>
  <c r="AP88" i="1" s="1"/>
  <c r="AQ88" i="1" s="1"/>
  <c r="AR88" i="1" s="1"/>
  <c r="AS88" i="1" s="1"/>
  <c r="AK88" i="1"/>
  <c r="AL88" i="1" s="1"/>
  <c r="AV88" i="1"/>
  <c r="AM76" i="1"/>
  <c r="AN76" i="1" s="1"/>
  <c r="AP76" i="1" s="1"/>
  <c r="AQ76" i="1" s="1"/>
  <c r="AR76" i="1" s="1"/>
  <c r="AS76" i="1" s="1"/>
  <c r="AK76" i="1"/>
  <c r="AL76" i="1" s="1"/>
  <c r="AV76" i="1"/>
  <c r="AL241" i="1"/>
  <c r="AV241" i="1"/>
  <c r="AM67" i="1"/>
  <c r="AN67" i="1" s="1"/>
  <c r="AP67" i="1" s="1"/>
  <c r="AQ67" i="1" s="1"/>
  <c r="AR67" i="1" s="1"/>
  <c r="AS67" i="1" s="1"/>
  <c r="AK67" i="1"/>
  <c r="AL67" i="1" s="1"/>
  <c r="AV67" i="1"/>
  <c r="AM62" i="1"/>
  <c r="AN62" i="1" s="1"/>
  <c r="AP62" i="1" s="1"/>
  <c r="AQ62" i="1" s="1"/>
  <c r="AR62" i="1" s="1"/>
  <c r="AS62" i="1" s="1"/>
  <c r="AK62" i="1"/>
  <c r="AL62" i="1" s="1"/>
  <c r="AV62" i="1"/>
  <c r="AM99" i="1"/>
  <c r="AN99" i="1" s="1"/>
  <c r="AP99" i="1" s="1"/>
  <c r="AQ99" i="1" s="1"/>
  <c r="AR99" i="1" s="1"/>
  <c r="AS99" i="1" s="1"/>
  <c r="AV99" i="1"/>
  <c r="AK99" i="1"/>
  <c r="AL99" i="1" s="1"/>
  <c r="AT55" i="1"/>
  <c r="AJ55" i="1"/>
  <c r="AY272" i="1"/>
  <c r="AW272" i="1"/>
  <c r="AT45" i="1"/>
  <c r="AJ45" i="1"/>
  <c r="AM59" i="1"/>
  <c r="AN59" i="1" s="1"/>
  <c r="AP59" i="1" s="1"/>
  <c r="AQ59" i="1" s="1"/>
  <c r="AR59" i="1" s="1"/>
  <c r="AS59" i="1" s="1"/>
  <c r="AV59" i="1"/>
  <c r="AK59" i="1"/>
  <c r="AL59" i="1" s="1"/>
  <c r="AN71" i="1"/>
  <c r="AP71" i="1" s="1"/>
  <c r="AQ71" i="1" s="1"/>
  <c r="AR71" i="1" s="1"/>
  <c r="AS71" i="1" s="1"/>
  <c r="AM71" i="1"/>
  <c r="AK71" i="1"/>
  <c r="AL71" i="1" s="1"/>
  <c r="AV71" i="1"/>
  <c r="AM95" i="1"/>
  <c r="AN95" i="1" s="1"/>
  <c r="AP95" i="1" s="1"/>
  <c r="AQ95" i="1" s="1"/>
  <c r="AR95" i="1" s="1"/>
  <c r="AS95" i="1" s="1"/>
  <c r="AK95" i="1"/>
  <c r="AL95" i="1" s="1"/>
  <c r="AV95" i="1"/>
  <c r="AM75" i="1"/>
  <c r="AN75" i="1" s="1"/>
  <c r="AP75" i="1" s="1"/>
  <c r="AQ75" i="1" s="1"/>
  <c r="AR75" i="1" s="1"/>
  <c r="AS75" i="1" s="1"/>
  <c r="AV75" i="1"/>
  <c r="AK75" i="1"/>
  <c r="AL75" i="1" s="1"/>
  <c r="AM46" i="1"/>
  <c r="AN46" i="1" s="1"/>
  <c r="AP46" i="1" s="1"/>
  <c r="AQ46" i="1" s="1"/>
  <c r="AR46" i="1" s="1"/>
  <c r="AS46" i="1" s="1"/>
  <c r="AV46" i="1"/>
  <c r="AK46" i="1"/>
  <c r="AL46" i="1" s="1"/>
  <c r="AV235" i="1"/>
  <c r="AL235" i="1"/>
  <c r="AM15" i="1"/>
  <c r="AN15" i="1" s="1"/>
  <c r="AP15" i="1" s="1"/>
  <c r="AQ15" i="1" s="1"/>
  <c r="AR15" i="1" s="1"/>
  <c r="AS15" i="1" s="1"/>
  <c r="AK15" i="1"/>
  <c r="AL15" i="1" s="1"/>
  <c r="AV15" i="1"/>
  <c r="AL233" i="1"/>
  <c r="AV233" i="1"/>
  <c r="AM73" i="1"/>
  <c r="AN73" i="1" s="1"/>
  <c r="AP73" i="1" s="1"/>
  <c r="AQ73" i="1" s="1"/>
  <c r="AR73" i="1" s="1"/>
  <c r="AS73" i="1" s="1"/>
  <c r="AV73" i="1"/>
  <c r="AK73" i="1"/>
  <c r="AL73" i="1" s="1"/>
  <c r="AM12" i="1"/>
  <c r="AN12" i="1" s="1"/>
  <c r="AP12" i="1" s="1"/>
  <c r="AQ12" i="1" s="1"/>
  <c r="AR12" i="1" s="1"/>
  <c r="AS12" i="1" s="1"/>
  <c r="AV12" i="1"/>
  <c r="AK12" i="1"/>
  <c r="AL12" i="1" s="1"/>
  <c r="AM100" i="1"/>
  <c r="AN100" i="1" s="1"/>
  <c r="AP100" i="1" s="1"/>
  <c r="AQ100" i="1" s="1"/>
  <c r="AR100" i="1" s="1"/>
  <c r="AS100" i="1" s="1"/>
  <c r="AV100" i="1"/>
  <c r="AY100" i="1" s="1"/>
  <c r="AZ100" i="1" s="1"/>
  <c r="AK100" i="1"/>
  <c r="AL100" i="1" s="1"/>
  <c r="AM16" i="1"/>
  <c r="AN16" i="1" s="1"/>
  <c r="AP16" i="1" s="1"/>
  <c r="AQ16" i="1" s="1"/>
  <c r="AR16" i="1" s="1"/>
  <c r="AS16" i="1" s="1"/>
  <c r="AK16" i="1"/>
  <c r="AL16" i="1" s="1"/>
  <c r="AV16" i="1"/>
  <c r="AY16" i="1" s="1"/>
  <c r="AZ16" i="1" s="1"/>
  <c r="AM83" i="1"/>
  <c r="AN83" i="1" s="1"/>
  <c r="AP83" i="1" s="1"/>
  <c r="AQ83" i="1" s="1"/>
  <c r="AR83" i="1" s="1"/>
  <c r="AS83" i="1" s="1"/>
  <c r="AV83" i="1"/>
  <c r="AK83" i="1"/>
  <c r="AL83" i="1" s="1"/>
  <c r="AV265" i="1"/>
  <c r="AL265" i="1"/>
  <c r="AY215" i="1"/>
  <c r="AW215" i="1"/>
  <c r="AM50" i="1"/>
  <c r="AN50" i="1" s="1"/>
  <c r="AP50" i="1" s="1"/>
  <c r="AQ50" i="1" s="1"/>
  <c r="AR50" i="1" s="1"/>
  <c r="AS50" i="1" s="1"/>
  <c r="AK50" i="1"/>
  <c r="AL50" i="1" s="1"/>
  <c r="AV50" i="1"/>
  <c r="AM27" i="1"/>
  <c r="AN27" i="1" s="1"/>
  <c r="AP27" i="1" s="1"/>
  <c r="AQ27" i="1" s="1"/>
  <c r="AR27" i="1" s="1"/>
  <c r="AS27" i="1" s="1"/>
  <c r="AV27" i="1"/>
  <c r="AK27" i="1"/>
  <c r="AL27" i="1" s="1"/>
  <c r="AT94" i="1"/>
  <c r="AJ94" i="1"/>
  <c r="AM37" i="1"/>
  <c r="AN37" i="1" s="1"/>
  <c r="AP37" i="1" s="1"/>
  <c r="AQ37" i="1" s="1"/>
  <c r="AR37" i="1" s="1"/>
  <c r="AS37" i="1" s="1"/>
  <c r="AV37" i="1"/>
  <c r="AK37" i="1"/>
  <c r="AL37" i="1" s="1"/>
  <c r="AM29" i="1"/>
  <c r="AN29" i="1" s="1"/>
  <c r="AP29" i="1" s="1"/>
  <c r="AQ29" i="1" s="1"/>
  <c r="AR29" i="1" s="1"/>
  <c r="AS29" i="1" s="1"/>
  <c r="AV29" i="1"/>
  <c r="AK29" i="1"/>
  <c r="AL29" i="1" s="1"/>
  <c r="AM87" i="1"/>
  <c r="AN87" i="1" s="1"/>
  <c r="AP87" i="1" s="1"/>
  <c r="AQ87" i="1" s="1"/>
  <c r="AR87" i="1" s="1"/>
  <c r="AS87" i="1" s="1"/>
  <c r="AV87" i="1"/>
  <c r="AK87" i="1"/>
  <c r="AL87" i="1" s="1"/>
  <c r="AT41" i="1"/>
  <c r="AJ41" i="1"/>
  <c r="AM79" i="1"/>
  <c r="AN79" i="1" s="1"/>
  <c r="AP79" i="1" s="1"/>
  <c r="AQ79" i="1" s="1"/>
  <c r="AR79" i="1" s="1"/>
  <c r="AS79" i="1" s="1"/>
  <c r="AV79" i="1"/>
  <c r="AK79" i="1"/>
  <c r="AL79" i="1" s="1"/>
  <c r="AM68" i="1"/>
  <c r="AN68" i="1" s="1"/>
  <c r="AP68" i="1" s="1"/>
  <c r="AQ68" i="1" s="1"/>
  <c r="AR68" i="1" s="1"/>
  <c r="AS68" i="1" s="1"/>
  <c r="AV68" i="1"/>
  <c r="AK68" i="1"/>
  <c r="AL68" i="1" s="1"/>
  <c r="AM74" i="1"/>
  <c r="AN74" i="1" s="1"/>
  <c r="AP74" i="1" s="1"/>
  <c r="AQ74" i="1" s="1"/>
  <c r="AR74" i="1" s="1"/>
  <c r="AS74" i="1" s="1"/>
  <c r="AV74" i="1"/>
  <c r="AK74" i="1"/>
  <c r="AL74" i="1" s="1"/>
  <c r="AV259" i="1"/>
  <c r="AL259" i="1"/>
  <c r="AM92" i="1"/>
  <c r="AN92" i="1" s="1"/>
  <c r="AP92" i="1" s="1"/>
  <c r="AQ92" i="1" s="1"/>
  <c r="AR92" i="1" s="1"/>
  <c r="AS92" i="1" s="1"/>
  <c r="AK92" i="1"/>
  <c r="AL92" i="1" s="1"/>
  <c r="AV92" i="1"/>
  <c r="AM57" i="1"/>
  <c r="AN57" i="1" s="1"/>
  <c r="AP57" i="1" s="1"/>
  <c r="AQ57" i="1" s="1"/>
  <c r="AR57" i="1" s="1"/>
  <c r="AS57" i="1" s="1"/>
  <c r="AK57" i="1"/>
  <c r="AL57" i="1" s="1"/>
  <c r="AV57" i="1"/>
  <c r="AV262" i="1"/>
  <c r="AL262" i="1"/>
  <c r="AM34" i="1"/>
  <c r="AN34" i="1" s="1"/>
  <c r="AP34" i="1" s="1"/>
  <c r="AQ34" i="1" s="1"/>
  <c r="AR34" i="1" s="1"/>
  <c r="AS34" i="1" s="1"/>
  <c r="AV34" i="1"/>
  <c r="AK34" i="1"/>
  <c r="AL34" i="1" s="1"/>
  <c r="AM72" i="1"/>
  <c r="AN72" i="1" s="1"/>
  <c r="AP72" i="1" s="1"/>
  <c r="AQ72" i="1" s="1"/>
  <c r="AR72" i="1" s="1"/>
  <c r="AS72" i="1" s="1"/>
  <c r="AV72" i="1"/>
  <c r="AK72" i="1"/>
  <c r="AL72" i="1" s="1"/>
  <c r="AV253" i="1"/>
  <c r="AL253" i="1"/>
  <c r="AM38" i="1"/>
  <c r="AN38" i="1" s="1"/>
  <c r="AP38" i="1" s="1"/>
  <c r="AQ38" i="1" s="1"/>
  <c r="AR38" i="1" s="1"/>
  <c r="AS38" i="1" s="1"/>
  <c r="AK38" i="1"/>
  <c r="AL38" i="1" s="1"/>
  <c r="AV38" i="1"/>
  <c r="AM47" i="1"/>
  <c r="AN47" i="1" s="1"/>
  <c r="AP47" i="1" s="1"/>
  <c r="AQ47" i="1" s="1"/>
  <c r="AR47" i="1" s="1"/>
  <c r="AS47" i="1" s="1"/>
  <c r="AV47" i="1"/>
  <c r="AK47" i="1"/>
  <c r="AL47" i="1" s="1"/>
  <c r="AM19" i="1"/>
  <c r="AN19" i="1" s="1"/>
  <c r="AP19" i="1" s="1"/>
  <c r="AQ19" i="1" s="1"/>
  <c r="AR19" i="1" s="1"/>
  <c r="AS19" i="1" s="1"/>
  <c r="AV19" i="1"/>
  <c r="AK19" i="1"/>
  <c r="AL19" i="1" s="1"/>
  <c r="AM26" i="1"/>
  <c r="AN26" i="1" s="1"/>
  <c r="AP26" i="1" s="1"/>
  <c r="AQ26" i="1" s="1"/>
  <c r="AR26" i="1" s="1"/>
  <c r="AS26" i="1" s="1"/>
  <c r="AK26" i="1"/>
  <c r="AL26" i="1" s="1"/>
  <c r="AV26" i="1"/>
  <c r="AT48" i="1"/>
  <c r="AJ48" i="1"/>
  <c r="AM23" i="1"/>
  <c r="AN23" i="1" s="1"/>
  <c r="AP23" i="1" s="1"/>
  <c r="AQ23" i="1" s="1"/>
  <c r="AR23" i="1" s="1"/>
  <c r="AS23" i="1" s="1"/>
  <c r="AV23" i="1"/>
  <c r="AK23" i="1"/>
  <c r="AL23" i="1" s="1"/>
  <c r="AM60" i="1"/>
  <c r="AN60" i="1" s="1"/>
  <c r="AP60" i="1" s="1"/>
  <c r="AQ60" i="1" s="1"/>
  <c r="AR60" i="1" s="1"/>
  <c r="AS60" i="1" s="1"/>
  <c r="AK60" i="1"/>
  <c r="AL60" i="1" s="1"/>
  <c r="AV60" i="1"/>
  <c r="AM40" i="1"/>
  <c r="AN40" i="1" s="1"/>
  <c r="AP40" i="1" s="1"/>
  <c r="AQ40" i="1" s="1"/>
  <c r="AR40" i="1" s="1"/>
  <c r="AS40" i="1" s="1"/>
  <c r="AV40" i="1"/>
  <c r="AK40" i="1"/>
  <c r="AL40" i="1" s="1"/>
  <c r="AN61" i="1"/>
  <c r="AP61" i="1" s="1"/>
  <c r="AQ61" i="1" s="1"/>
  <c r="AR61" i="1" s="1"/>
  <c r="AS61" i="1" s="1"/>
  <c r="AM61" i="1"/>
  <c r="AV61" i="1"/>
  <c r="AK61" i="1"/>
  <c r="AL61" i="1" s="1"/>
  <c r="AM22" i="1"/>
  <c r="AN22" i="1" s="1"/>
  <c r="AP22" i="1" s="1"/>
  <c r="AQ22" i="1" s="1"/>
  <c r="AR22" i="1" s="1"/>
  <c r="AS22" i="1" s="1"/>
  <c r="AK22" i="1"/>
  <c r="AL22" i="1" s="1"/>
  <c r="AV22" i="1"/>
  <c r="AV263" i="1"/>
  <c r="AL263" i="1"/>
  <c r="AM63" i="1"/>
  <c r="AN63" i="1" s="1"/>
  <c r="AP63" i="1" s="1"/>
  <c r="AQ63" i="1" s="1"/>
  <c r="AR63" i="1" s="1"/>
  <c r="AS63" i="1" s="1"/>
  <c r="AK63" i="1"/>
  <c r="AL63" i="1" s="1"/>
  <c r="AV63" i="1"/>
  <c r="AM31" i="1"/>
  <c r="AN31" i="1" s="1"/>
  <c r="AP31" i="1" s="1"/>
  <c r="AQ31" i="1" s="1"/>
  <c r="AR31" i="1" s="1"/>
  <c r="AS31" i="1" s="1"/>
  <c r="AV31" i="1"/>
  <c r="AK31" i="1"/>
  <c r="AL31" i="1" s="1"/>
  <c r="AV220" i="1"/>
  <c r="AL220" i="1"/>
  <c r="AM104" i="1"/>
  <c r="AN104" i="1" s="1"/>
  <c r="AP104" i="1" s="1"/>
  <c r="AQ104" i="1" s="1"/>
  <c r="AR104" i="1" s="1"/>
  <c r="AS104" i="1" s="1"/>
  <c r="AK104" i="1"/>
  <c r="AL104" i="1" s="1"/>
  <c r="AV104" i="1"/>
  <c r="AM24" i="1"/>
  <c r="AN24" i="1" s="1"/>
  <c r="AP24" i="1" s="1"/>
  <c r="AQ24" i="1" s="1"/>
  <c r="AR24" i="1" s="1"/>
  <c r="AS24" i="1" s="1"/>
  <c r="AV24" i="1"/>
  <c r="AK24" i="1"/>
  <c r="AL24" i="1" s="1"/>
  <c r="AM82" i="1"/>
  <c r="AN82" i="1" s="1"/>
  <c r="AP82" i="1" s="1"/>
  <c r="AQ82" i="1" s="1"/>
  <c r="AR82" i="1" s="1"/>
  <c r="AS82" i="1" s="1"/>
  <c r="AV82" i="1"/>
  <c r="AK82" i="1"/>
  <c r="AL82" i="1" s="1"/>
  <c r="AM109" i="1"/>
  <c r="AN109" i="1" s="1"/>
  <c r="AP109" i="1" s="1"/>
  <c r="AQ109" i="1" s="1"/>
  <c r="AR109" i="1" s="1"/>
  <c r="AS109" i="1" s="1"/>
  <c r="AV109" i="1"/>
  <c r="AK109" i="1"/>
  <c r="AL109" i="1" s="1"/>
  <c r="AV228" i="1"/>
  <c r="AL228" i="1"/>
  <c r="AW115" i="1"/>
  <c r="AM35" i="1"/>
  <c r="AN35" i="1" s="1"/>
  <c r="AP35" i="1" s="1"/>
  <c r="AQ35" i="1" s="1"/>
  <c r="AR35" i="1" s="1"/>
  <c r="AS35" i="1" s="1"/>
  <c r="AV35" i="1"/>
  <c r="AK35" i="1"/>
  <c r="AL35" i="1" s="1"/>
  <c r="AM30" i="1"/>
  <c r="AN30" i="1" s="1"/>
  <c r="AP30" i="1" s="1"/>
  <c r="AQ30" i="1" s="1"/>
  <c r="AR30" i="1" s="1"/>
  <c r="AS30" i="1" s="1"/>
  <c r="AV30" i="1"/>
  <c r="AK30" i="1"/>
  <c r="AL30" i="1" s="1"/>
  <c r="AM44" i="1"/>
  <c r="AN44" i="1" s="1"/>
  <c r="AP44" i="1" s="1"/>
  <c r="AQ44" i="1" s="1"/>
  <c r="AR44" i="1" s="1"/>
  <c r="AS44" i="1" s="1"/>
  <c r="AV44" i="1"/>
  <c r="AK44" i="1"/>
  <c r="AL44" i="1" s="1"/>
  <c r="AM51" i="1"/>
  <c r="AN51" i="1" s="1"/>
  <c r="AP51" i="1" s="1"/>
  <c r="AQ51" i="1" s="1"/>
  <c r="AR51" i="1" s="1"/>
  <c r="AS51" i="1" s="1"/>
  <c r="AV51" i="1"/>
  <c r="AK51" i="1"/>
  <c r="AL51" i="1" s="1"/>
  <c r="AL249" i="1"/>
  <c r="AV249" i="1"/>
  <c r="AL229" i="1"/>
  <c r="AV229" i="1"/>
  <c r="AM69" i="1"/>
  <c r="AN69" i="1" s="1"/>
  <c r="AP69" i="1" s="1"/>
  <c r="AQ69" i="1" s="1"/>
  <c r="AR69" i="1" s="1"/>
  <c r="AS69" i="1" s="1"/>
  <c r="AK69" i="1"/>
  <c r="AL69" i="1" s="1"/>
  <c r="AV69" i="1"/>
  <c r="AY69" i="1" s="1"/>
  <c r="AZ69" i="1" s="1"/>
  <c r="AT81" i="1"/>
  <c r="AJ81" i="1"/>
  <c r="AM64" i="1"/>
  <c r="AN64" i="1" s="1"/>
  <c r="AP64" i="1" s="1"/>
  <c r="AQ64" i="1" s="1"/>
  <c r="AR64" i="1" s="1"/>
  <c r="AS64" i="1" s="1"/>
  <c r="AV64" i="1"/>
  <c r="AK64" i="1"/>
  <c r="AL64" i="1" s="1"/>
  <c r="AM53" i="1"/>
  <c r="AN53" i="1" s="1"/>
  <c r="AP53" i="1" s="1"/>
  <c r="AQ53" i="1" s="1"/>
  <c r="AR53" i="1" s="1"/>
  <c r="AS53" i="1" s="1"/>
  <c r="AV53" i="1"/>
  <c r="AK53" i="1"/>
  <c r="AL53" i="1" s="1"/>
  <c r="AL246" i="1"/>
  <c r="AV246" i="1"/>
  <c r="AM13" i="1"/>
  <c r="AN13" i="1" s="1"/>
  <c r="AP13" i="1" s="1"/>
  <c r="AQ13" i="1" s="1"/>
  <c r="AR13" i="1" s="1"/>
  <c r="AS13" i="1" s="1"/>
  <c r="AK13" i="1"/>
  <c r="AL13" i="1" s="1"/>
  <c r="AV13" i="1"/>
  <c r="AM107" i="1"/>
  <c r="AN107" i="1" s="1"/>
  <c r="AP107" i="1" s="1"/>
  <c r="AQ107" i="1" s="1"/>
  <c r="AR107" i="1" s="1"/>
  <c r="AS107" i="1" s="1"/>
  <c r="AV107" i="1"/>
  <c r="AK107" i="1"/>
  <c r="AL107" i="1" s="1"/>
  <c r="AY38" i="1" l="1"/>
  <c r="AZ38" i="1" s="1"/>
  <c r="AW38" i="1"/>
  <c r="AY67" i="1"/>
  <c r="AZ67" i="1" s="1"/>
  <c r="AW67" i="1"/>
  <c r="AY53" i="1"/>
  <c r="AZ53" i="1" s="1"/>
  <c r="AW53" i="1"/>
  <c r="AY13" i="1"/>
  <c r="AZ13" i="1" s="1"/>
  <c r="AW13" i="1"/>
  <c r="AM41" i="1"/>
  <c r="AN41" i="1" s="1"/>
  <c r="AP41" i="1" s="1"/>
  <c r="AQ41" i="1" s="1"/>
  <c r="AR41" i="1" s="1"/>
  <c r="AS41" i="1" s="1"/>
  <c r="AK41" i="1"/>
  <c r="AL41" i="1" s="1"/>
  <c r="AV41" i="1"/>
  <c r="AW51" i="1"/>
  <c r="AY51" i="1"/>
  <c r="AZ51" i="1" s="1"/>
  <c r="AW30" i="1"/>
  <c r="AY30" i="1"/>
  <c r="AZ30" i="1" s="1"/>
  <c r="AY82" i="1"/>
  <c r="AZ82" i="1" s="1"/>
  <c r="AW82" i="1"/>
  <c r="AY40" i="1"/>
  <c r="AZ40" i="1" s="1"/>
  <c r="AW40" i="1"/>
  <c r="AY23" i="1"/>
  <c r="AZ23" i="1" s="1"/>
  <c r="AW23" i="1"/>
  <c r="AY72" i="1"/>
  <c r="AZ72" i="1" s="1"/>
  <c r="AW72" i="1"/>
  <c r="AY262" i="1"/>
  <c r="AW262" i="1"/>
  <c r="AY68" i="1"/>
  <c r="AZ68" i="1" s="1"/>
  <c r="AW68" i="1"/>
  <c r="AW27" i="1"/>
  <c r="AY27" i="1"/>
  <c r="AZ27" i="1" s="1"/>
  <c r="AY12" i="1"/>
  <c r="AZ12" i="1" s="1"/>
  <c r="AW12" i="1"/>
  <c r="AY46" i="1"/>
  <c r="AZ46" i="1" s="1"/>
  <c r="AW46" i="1"/>
  <c r="AW59" i="1"/>
  <c r="AY59" i="1"/>
  <c r="AZ59" i="1" s="1"/>
  <c r="AY214" i="1"/>
  <c r="AW214" i="1"/>
  <c r="AY254" i="1"/>
  <c r="AW254" i="1"/>
  <c r="AY14" i="1"/>
  <c r="AZ14" i="1" s="1"/>
  <c r="AW14" i="1"/>
  <c r="AM101" i="1"/>
  <c r="AN101" i="1" s="1"/>
  <c r="AP101" i="1" s="1"/>
  <c r="AQ101" i="1" s="1"/>
  <c r="AR101" i="1" s="1"/>
  <c r="AS101" i="1" s="1"/>
  <c r="AV101" i="1"/>
  <c r="AK101" i="1"/>
  <c r="AL101" i="1" s="1"/>
  <c r="AY212" i="1"/>
  <c r="AW212" i="1"/>
  <c r="AY240" i="1"/>
  <c r="AW240" i="1"/>
  <c r="AY236" i="1"/>
  <c r="AW236" i="1"/>
  <c r="AY245" i="1"/>
  <c r="AW245" i="1"/>
  <c r="AY106" i="1"/>
  <c r="AZ106" i="1" s="1"/>
  <c r="AW106" i="1"/>
  <c r="AN90" i="1"/>
  <c r="AP90" i="1" s="1"/>
  <c r="AQ90" i="1" s="1"/>
  <c r="AR90" i="1" s="1"/>
  <c r="AS90" i="1" s="1"/>
  <c r="AM90" i="1"/>
  <c r="AV90" i="1"/>
  <c r="AK90" i="1"/>
  <c r="AL90" i="1" s="1"/>
  <c r="AW9" i="1"/>
  <c r="AY9" i="1"/>
  <c r="AZ9" i="1" s="1"/>
  <c r="AW217" i="1"/>
  <c r="AY217" i="1"/>
  <c r="AW64" i="1"/>
  <c r="AY64" i="1"/>
  <c r="AZ64" i="1" s="1"/>
  <c r="AY228" i="1"/>
  <c r="AW228" i="1"/>
  <c r="AY19" i="1"/>
  <c r="AZ19" i="1" s="1"/>
  <c r="AW19" i="1"/>
  <c r="AW259" i="1"/>
  <c r="AY259" i="1"/>
  <c r="AW87" i="1"/>
  <c r="AY87" i="1"/>
  <c r="AZ87" i="1" s="1"/>
  <c r="AW37" i="1"/>
  <c r="AY37" i="1"/>
  <c r="AZ37" i="1" s="1"/>
  <c r="AY265" i="1"/>
  <c r="AW265" i="1"/>
  <c r="AW99" i="1"/>
  <c r="AY99" i="1"/>
  <c r="AZ99" i="1" s="1"/>
  <c r="AY11" i="1"/>
  <c r="AZ11" i="1" s="1"/>
  <c r="AW11" i="1"/>
  <c r="AY91" i="1"/>
  <c r="AZ91" i="1" s="1"/>
  <c r="AW91" i="1"/>
  <c r="AY256" i="1"/>
  <c r="AW256" i="1"/>
  <c r="AY216" i="1"/>
  <c r="AW216" i="1"/>
  <c r="AY257" i="1"/>
  <c r="AW257" i="1"/>
  <c r="AY49" i="1"/>
  <c r="AZ49" i="1" s="1"/>
  <c r="AW49" i="1"/>
  <c r="AY39" i="1"/>
  <c r="AZ39" i="1" s="1"/>
  <c r="AW39" i="1"/>
  <c r="AW36" i="1"/>
  <c r="AY36" i="1"/>
  <c r="AZ36" i="1" s="1"/>
  <c r="AW86" i="1"/>
  <c r="AY86" i="1"/>
  <c r="AZ86" i="1" s="1"/>
  <c r="AW70" i="1"/>
  <c r="AY70" i="1"/>
  <c r="AZ70" i="1" s="1"/>
  <c r="AW10" i="1"/>
  <c r="AY10" i="1"/>
  <c r="AZ10" i="1" s="1"/>
  <c r="AM78" i="1"/>
  <c r="AN78" i="1" s="1"/>
  <c r="AP78" i="1" s="1"/>
  <c r="AQ78" i="1" s="1"/>
  <c r="AR78" i="1" s="1"/>
  <c r="AS78" i="1" s="1"/>
  <c r="AK78" i="1"/>
  <c r="AL78" i="1" s="1"/>
  <c r="AV78" i="1"/>
  <c r="AY77" i="1"/>
  <c r="AZ77" i="1" s="1"/>
  <c r="AW77" i="1"/>
  <c r="AY17" i="1"/>
  <c r="AZ17" i="1" s="1"/>
  <c r="AW17" i="1"/>
  <c r="AY28" i="1"/>
  <c r="AZ28" i="1" s="1"/>
  <c r="AW28" i="1"/>
  <c r="AY270" i="1"/>
  <c r="AW270" i="1"/>
  <c r="AY238" i="1"/>
  <c r="AW238" i="1"/>
  <c r="AY218" i="1"/>
  <c r="AW218" i="1"/>
  <c r="AY234" i="1"/>
  <c r="AW234" i="1"/>
  <c r="AY232" i="1"/>
  <c r="AW232" i="1"/>
  <c r="AY244" i="1"/>
  <c r="AW244" i="1"/>
  <c r="AY42" i="1"/>
  <c r="AZ42" i="1" s="1"/>
  <c r="AW42" i="1"/>
  <c r="AY260" i="1"/>
  <c r="AW260" i="1"/>
  <c r="AY60" i="1"/>
  <c r="AZ60" i="1" s="1"/>
  <c r="AW60" i="1"/>
  <c r="AW71" i="1"/>
  <c r="AY71" i="1"/>
  <c r="AZ71" i="1" s="1"/>
  <c r="AM45" i="1"/>
  <c r="AN45" i="1" s="1"/>
  <c r="AP45" i="1" s="1"/>
  <c r="AQ45" i="1" s="1"/>
  <c r="AR45" i="1" s="1"/>
  <c r="AS45" i="1" s="1"/>
  <c r="AV45" i="1"/>
  <c r="AK45" i="1"/>
  <c r="AL45" i="1" s="1"/>
  <c r="AY88" i="1"/>
  <c r="AZ88" i="1" s="1"/>
  <c r="AW88" i="1"/>
  <c r="AY221" i="1"/>
  <c r="AW221" i="1"/>
  <c r="AY108" i="1"/>
  <c r="AZ108" i="1" s="1"/>
  <c r="AW108" i="1"/>
  <c r="AY25" i="1"/>
  <c r="AZ25" i="1" s="1"/>
  <c r="AW25" i="1"/>
  <c r="AY261" i="1"/>
  <c r="AW261" i="1"/>
  <c r="AY251" i="1"/>
  <c r="AW251" i="1"/>
  <c r="AY213" i="1"/>
  <c r="AW213" i="1"/>
  <c r="AW239" i="1"/>
  <c r="AY239" i="1"/>
  <c r="AY57" i="1"/>
  <c r="AZ57" i="1" s="1"/>
  <c r="AW57" i="1"/>
  <c r="AW247" i="1"/>
  <c r="AY247" i="1"/>
  <c r="AY50" i="1"/>
  <c r="AZ50" i="1" s="1"/>
  <c r="AW50" i="1"/>
  <c r="AY107" i="1"/>
  <c r="AZ107" i="1" s="1"/>
  <c r="AW107" i="1"/>
  <c r="AY35" i="1"/>
  <c r="AZ35" i="1" s="1"/>
  <c r="AW35" i="1"/>
  <c r="AY220" i="1"/>
  <c r="AW220" i="1"/>
  <c r="AY61" i="1"/>
  <c r="AZ61" i="1" s="1"/>
  <c r="AW61" i="1"/>
  <c r="AY34" i="1"/>
  <c r="AZ34" i="1" s="1"/>
  <c r="AW34" i="1"/>
  <c r="AY74" i="1"/>
  <c r="AZ74" i="1" s="1"/>
  <c r="AW74" i="1"/>
  <c r="AW79" i="1"/>
  <c r="AY79" i="1"/>
  <c r="AZ79" i="1" s="1"/>
  <c r="AY83" i="1"/>
  <c r="AZ83" i="1" s="1"/>
  <c r="AW83" i="1"/>
  <c r="AY73" i="1"/>
  <c r="AZ73" i="1" s="1"/>
  <c r="AW73" i="1"/>
  <c r="AY75" i="1"/>
  <c r="AZ75" i="1" s="1"/>
  <c r="AW75" i="1"/>
  <c r="AY224" i="1"/>
  <c r="AW224" i="1"/>
  <c r="AY66" i="1"/>
  <c r="AZ66" i="1" s="1"/>
  <c r="AW66" i="1"/>
  <c r="AW58" i="1"/>
  <c r="AY58" i="1"/>
  <c r="AZ58" i="1" s="1"/>
  <c r="AY242" i="1"/>
  <c r="AW242" i="1"/>
  <c r="AY98" i="1"/>
  <c r="AZ98" i="1" s="1"/>
  <c r="AW98" i="1"/>
  <c r="AY103" i="1"/>
  <c r="AZ103" i="1" s="1"/>
  <c r="AW103" i="1"/>
  <c r="AY237" i="1"/>
  <c r="AW237" i="1"/>
  <c r="AY222" i="1"/>
  <c r="AW222" i="1"/>
  <c r="AY269" i="1"/>
  <c r="AW269" i="1"/>
  <c r="AY246" i="1"/>
  <c r="AW246" i="1"/>
  <c r="AY229" i="1"/>
  <c r="AW229" i="1"/>
  <c r="AM48" i="1"/>
  <c r="AN48" i="1" s="1"/>
  <c r="AP48" i="1" s="1"/>
  <c r="AQ48" i="1" s="1"/>
  <c r="AR48" i="1" s="1"/>
  <c r="AS48" i="1" s="1"/>
  <c r="AK48" i="1"/>
  <c r="AL48" i="1" s="1"/>
  <c r="AV48" i="1"/>
  <c r="AW44" i="1"/>
  <c r="AY44" i="1"/>
  <c r="AZ44" i="1" s="1"/>
  <c r="AY109" i="1"/>
  <c r="AZ109" i="1" s="1"/>
  <c r="AW109" i="1"/>
  <c r="AY24" i="1"/>
  <c r="AZ24" i="1" s="1"/>
  <c r="AW24" i="1"/>
  <c r="AM81" i="1"/>
  <c r="AN81" i="1" s="1"/>
  <c r="AP81" i="1" s="1"/>
  <c r="AQ81" i="1" s="1"/>
  <c r="AR81" i="1" s="1"/>
  <c r="AS81" i="1" s="1"/>
  <c r="AV81" i="1"/>
  <c r="AK81" i="1"/>
  <c r="AL81" i="1" s="1"/>
  <c r="AY249" i="1"/>
  <c r="AW249" i="1"/>
  <c r="AY26" i="1"/>
  <c r="AZ26" i="1" s="1"/>
  <c r="AW26" i="1"/>
  <c r="AY92" i="1"/>
  <c r="AZ92" i="1" s="1"/>
  <c r="AW92" i="1"/>
  <c r="AM94" i="1"/>
  <c r="AN94" i="1" s="1"/>
  <c r="AP94" i="1" s="1"/>
  <c r="AQ94" i="1" s="1"/>
  <c r="AR94" i="1" s="1"/>
  <c r="AS94" i="1" s="1"/>
  <c r="AV94" i="1"/>
  <c r="AK94" i="1"/>
  <c r="AL94" i="1" s="1"/>
  <c r="AW62" i="1"/>
  <c r="AY62" i="1"/>
  <c r="AZ62" i="1" s="1"/>
  <c r="AY241" i="1"/>
  <c r="AW241" i="1"/>
  <c r="AM96" i="1"/>
  <c r="AN96" i="1" s="1"/>
  <c r="AP96" i="1" s="1"/>
  <c r="AQ96" i="1" s="1"/>
  <c r="AR96" i="1" s="1"/>
  <c r="AS96" i="1" s="1"/>
  <c r="AK96" i="1"/>
  <c r="AL96" i="1" s="1"/>
  <c r="AV96" i="1"/>
  <c r="AW18" i="1"/>
  <c r="AY18" i="1"/>
  <c r="AZ18" i="1" s="1"/>
  <c r="AY33" i="1"/>
  <c r="AZ33" i="1" s="1"/>
  <c r="AW33" i="1"/>
  <c r="AY84" i="1"/>
  <c r="AZ84" i="1" s="1"/>
  <c r="AW84" i="1"/>
  <c r="AY32" i="1"/>
  <c r="AZ32" i="1" s="1"/>
  <c r="AW32" i="1"/>
  <c r="AY21" i="1"/>
  <c r="AZ21" i="1" s="1"/>
  <c r="AW21" i="1"/>
  <c r="AV255" i="1"/>
  <c r="AL255" i="1"/>
  <c r="AW65" i="1"/>
  <c r="AY65" i="1"/>
  <c r="AZ65" i="1" s="1"/>
  <c r="AW267" i="1"/>
  <c r="AY267" i="1"/>
  <c r="AW223" i="1"/>
  <c r="AY223" i="1"/>
  <c r="AW258" i="1"/>
  <c r="AY258" i="1"/>
  <c r="AW243" i="1"/>
  <c r="AY243" i="1"/>
  <c r="AY15" i="1"/>
  <c r="AZ15" i="1" s="1"/>
  <c r="AW15" i="1"/>
  <c r="AY31" i="1"/>
  <c r="AZ31" i="1" s="1"/>
  <c r="AW31" i="1"/>
  <c r="AY263" i="1"/>
  <c r="AW263" i="1"/>
  <c r="AY47" i="1"/>
  <c r="AZ47" i="1" s="1"/>
  <c r="AW47" i="1"/>
  <c r="AY253" i="1"/>
  <c r="AW253" i="1"/>
  <c r="AW29" i="1"/>
  <c r="AY29" i="1"/>
  <c r="AZ29" i="1" s="1"/>
  <c r="AW235" i="1"/>
  <c r="AY235" i="1"/>
  <c r="AY93" i="1"/>
  <c r="AZ93" i="1" s="1"/>
  <c r="AW93" i="1"/>
  <c r="AY85" i="1"/>
  <c r="AZ85" i="1" s="1"/>
  <c r="AW85" i="1"/>
  <c r="AY97" i="1"/>
  <c r="AZ97" i="1" s="1"/>
  <c r="AW97" i="1"/>
  <c r="AY102" i="1"/>
  <c r="AZ102" i="1" s="1"/>
  <c r="AW102" i="1"/>
  <c r="AY252" i="1"/>
  <c r="AW252" i="1"/>
  <c r="AW230" i="1"/>
  <c r="AY230" i="1"/>
  <c r="AY226" i="1"/>
  <c r="AW226" i="1"/>
  <c r="AY248" i="1"/>
  <c r="AW248" i="1"/>
  <c r="AW231" i="1"/>
  <c r="AY231" i="1"/>
  <c r="AY250" i="1"/>
  <c r="AW250" i="1"/>
  <c r="AY63" i="1"/>
  <c r="AZ63" i="1" s="1"/>
  <c r="AW63" i="1"/>
  <c r="AY104" i="1"/>
  <c r="AZ104" i="1" s="1"/>
  <c r="AW104" i="1"/>
  <c r="AW22" i="1"/>
  <c r="AY22" i="1"/>
  <c r="AZ22" i="1" s="1"/>
  <c r="AY233" i="1"/>
  <c r="AW233" i="1"/>
  <c r="AY95" i="1"/>
  <c r="AZ95" i="1" s="1"/>
  <c r="AW95" i="1"/>
  <c r="AM55" i="1"/>
  <c r="AN55" i="1" s="1"/>
  <c r="AP55" i="1" s="1"/>
  <c r="AQ55" i="1" s="1"/>
  <c r="AR55" i="1" s="1"/>
  <c r="AS55" i="1" s="1"/>
  <c r="AK55" i="1"/>
  <c r="AL55" i="1" s="1"/>
  <c r="AV55" i="1"/>
  <c r="AY76" i="1"/>
  <c r="AZ76" i="1" s="1"/>
  <c r="AW76" i="1"/>
  <c r="AY225" i="1"/>
  <c r="AW225" i="1"/>
  <c r="AY273" i="1"/>
  <c r="AW273" i="1"/>
  <c r="AY266" i="1"/>
  <c r="AW266" i="1"/>
  <c r="AV264" i="1"/>
  <c r="AL264" i="1"/>
  <c r="AW52" i="1"/>
  <c r="AY52" i="1"/>
  <c r="AZ52" i="1" s="1"/>
  <c r="AY54" i="1"/>
  <c r="AZ54" i="1" s="1"/>
  <c r="AW54" i="1"/>
  <c r="AY80" i="1"/>
  <c r="AZ80" i="1" s="1"/>
  <c r="AW80" i="1"/>
  <c r="AY105" i="1"/>
  <c r="AZ105" i="1" s="1"/>
  <c r="AW105" i="1"/>
  <c r="AY89" i="1"/>
  <c r="AZ89" i="1" s="1"/>
  <c r="AW89" i="1"/>
  <c r="AW268" i="1"/>
  <c r="AY268" i="1"/>
  <c r="AW219" i="1"/>
  <c r="AY219" i="1"/>
  <c r="AW227" i="1"/>
  <c r="AY227" i="1"/>
  <c r="AY45" i="1" l="1"/>
  <c r="AZ45" i="1" s="1"/>
  <c r="AW45" i="1"/>
  <c r="AY101" i="1"/>
  <c r="AZ101" i="1" s="1"/>
  <c r="AW101" i="1"/>
  <c r="AY48" i="1"/>
  <c r="AZ48" i="1" s="1"/>
  <c r="AW48" i="1"/>
  <c r="AY41" i="1"/>
  <c r="AZ41" i="1" s="1"/>
  <c r="AW41" i="1"/>
  <c r="AW94" i="1"/>
  <c r="AY94" i="1"/>
  <c r="AZ94" i="1" s="1"/>
  <c r="AY255" i="1"/>
  <c r="AW255" i="1"/>
  <c r="AY90" i="1"/>
  <c r="AZ90" i="1" s="1"/>
  <c r="AW90" i="1"/>
  <c r="AW78" i="1"/>
  <c r="AY78" i="1"/>
  <c r="AZ78" i="1" s="1"/>
  <c r="AY55" i="1"/>
  <c r="AZ55" i="1" s="1"/>
  <c r="AW55" i="1"/>
  <c r="AY81" i="1"/>
  <c r="AZ81" i="1" s="1"/>
  <c r="AW81" i="1"/>
  <c r="AY264" i="1"/>
  <c r="AY300" i="1" s="1"/>
  <c r="AW264" i="1"/>
  <c r="AW300" i="1" s="1"/>
  <c r="AY96" i="1"/>
  <c r="AZ96" i="1" s="1"/>
  <c r="AW96" i="1"/>
  <c r="AV300" i="1"/>
</calcChain>
</file>

<file path=xl/comments1.xml><?xml version="1.0" encoding="utf-8"?>
<comments xmlns="http://schemas.openxmlformats.org/spreadsheetml/2006/main">
  <authors>
    <author>Finanzas</author>
  </authors>
  <commentList>
    <comment ref="T115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6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7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8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9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20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21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22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23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24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25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26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27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28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29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30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31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32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64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EURO 649,92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65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EURO 649,92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66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EURO 649,92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67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EURO 649,92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68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EURO 649,92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69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EURO 649,92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70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EURO 649,92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71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EURO 649,92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72" authorId="0" shapeId="0">
      <text>
        <r>
          <rPr>
            <b/>
            <sz val="9"/>
            <color indexed="81"/>
            <rFont val="Tahoma"/>
            <family val="2"/>
          </rPr>
          <t>VALOR EN EURO 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73" authorId="0" shapeId="0">
      <text>
        <r>
          <rPr>
            <b/>
            <sz val="9"/>
            <color indexed="81"/>
            <rFont val="Tahoma"/>
            <family val="2"/>
          </rPr>
          <t>VALOR EN EURO 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74" authorId="0" shapeId="0">
      <text>
        <r>
          <rPr>
            <b/>
            <sz val="9"/>
            <color indexed="81"/>
            <rFont val="Tahoma"/>
            <family val="2"/>
          </rPr>
          <t>VALOR EN EURO 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75" authorId="0" shapeId="0">
      <text>
        <r>
          <rPr>
            <b/>
            <sz val="9"/>
            <color indexed="81"/>
            <rFont val="Tahoma"/>
            <family val="2"/>
          </rPr>
          <t>VALOR EN EURO 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83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EURO 649,92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84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EURO 649,92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85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EURO 649,92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86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EURO 649,92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87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EURO 649,92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88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EURO 649,92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89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EURO 649,92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0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EURO 649,92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1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EURO 649,92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2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EURO 649,92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3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EURO 649,92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4" authorId="0" shapeId="0">
      <text>
        <r>
          <rPr>
            <b/>
            <sz val="9"/>
            <color indexed="81"/>
            <rFont val="Tahoma"/>
            <family val="2"/>
          </rPr>
          <t xml:space="preserve">TIPO DE CAMBIO DIN EURO 649,92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12" authorId="0" shapeId="0">
      <text>
        <r>
          <rPr>
            <b/>
            <sz val="9"/>
            <color indexed="81"/>
            <rFont val="Tahoma"/>
            <family val="2"/>
          </rPr>
          <t>TIPO DE CAMBIO DIN EURO 606,39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13" authorId="0" shapeId="0">
      <text>
        <r>
          <rPr>
            <b/>
            <sz val="9"/>
            <color indexed="81"/>
            <rFont val="Tahoma"/>
            <family val="2"/>
          </rPr>
          <t>TIPO DE CAMBIO DIN EURO 606,39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14" authorId="0" shapeId="0">
      <text>
        <r>
          <rPr>
            <b/>
            <sz val="9"/>
            <color indexed="81"/>
            <rFont val="Tahoma"/>
            <family val="2"/>
          </rPr>
          <t>TIPO DE CAMBIO DIN EURO 606,39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17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18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19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20" authorId="0" shapeId="0">
      <text>
        <r>
          <rPr>
            <b/>
            <sz val="9"/>
            <color indexed="81"/>
            <rFont val="Tahoma"/>
            <family val="2"/>
          </rPr>
          <t>TIPO DE CAMBIO DIN 641,09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1" authorId="0" shapeId="0">
      <text>
        <r>
          <rPr>
            <sz val="9"/>
            <color indexed="81"/>
            <rFont val="Tahoma"/>
            <family val="2"/>
          </rPr>
          <t xml:space="preserve">REVISAR TIPO DE CAMBIO
</t>
        </r>
      </text>
    </comment>
    <comment ref="T252" authorId="0" shapeId="0">
      <text>
        <r>
          <rPr>
            <b/>
            <sz val="9"/>
            <color indexed="81"/>
            <rFont val="Tahoma"/>
            <family val="2"/>
          </rPr>
          <t>VALOR EN EURO TIPO DE CAMBIO DIN 649,92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3" authorId="0" shapeId="0">
      <text>
        <r>
          <rPr>
            <b/>
            <sz val="9"/>
            <color indexed="81"/>
            <rFont val="Tahoma"/>
            <family val="2"/>
          </rPr>
          <t>VALOR EN EURO TIPO DE CAMBIO DIN 649,92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4" authorId="0" shapeId="0">
      <text>
        <r>
          <rPr>
            <b/>
            <sz val="9"/>
            <color indexed="81"/>
            <rFont val="Tahoma"/>
            <family val="2"/>
          </rPr>
          <t>VALOR EN EURO TIPO DE CAMBIO DIN 649,92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5" authorId="0" shapeId="0">
      <text>
        <r>
          <rPr>
            <b/>
            <sz val="9"/>
            <color indexed="81"/>
            <rFont val="Tahoma"/>
            <family val="2"/>
          </rPr>
          <t>VALOR EN EURO TIPO DE CAMBIO DIN 649,92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6" authorId="0" shapeId="0">
      <text>
        <r>
          <rPr>
            <b/>
            <sz val="9"/>
            <color indexed="81"/>
            <rFont val="Tahoma"/>
            <family val="2"/>
          </rPr>
          <t>VALOR EN EURO TIPO DE CAMBIO DIN 649,92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7" authorId="0" shapeId="0">
      <text>
        <r>
          <rPr>
            <b/>
            <sz val="9"/>
            <color indexed="81"/>
            <rFont val="Tahoma"/>
            <family val="2"/>
          </rPr>
          <t>VALOR EN EURO TIPO DE CAMBIO DIN 649,92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8" authorId="0" shapeId="0">
      <text>
        <r>
          <rPr>
            <b/>
            <sz val="9"/>
            <color indexed="81"/>
            <rFont val="Tahoma"/>
            <family val="2"/>
          </rPr>
          <t>VALOR EN EURO TIPO DE CAMBIO DIN 649,92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69" authorId="0" shapeId="0">
      <text>
        <r>
          <rPr>
            <sz val="9"/>
            <color indexed="81"/>
            <rFont val="Tahoma"/>
            <family val="2"/>
          </rPr>
          <t xml:space="preserve">VALOR EN EURO TIPO DE CAMBIO DIN 606,39
</t>
        </r>
      </text>
    </comment>
  </commentList>
</comments>
</file>

<file path=xl/sharedStrings.xml><?xml version="1.0" encoding="utf-8"?>
<sst xmlns="http://schemas.openxmlformats.org/spreadsheetml/2006/main" count="3824" uniqueCount="268">
  <si>
    <t>Cierre</t>
  </si>
  <si>
    <t>Fecha</t>
  </si>
  <si>
    <t>Mes</t>
  </si>
  <si>
    <t>Año</t>
  </si>
  <si>
    <t>Cierre Mensual:</t>
  </si>
  <si>
    <t>Auxiliar de Activos fijos</t>
  </si>
  <si>
    <t>Cierre Anual</t>
  </si>
  <si>
    <t>Cierre Anual Anterior:</t>
  </si>
  <si>
    <t xml:space="preserve">                                  </t>
  </si>
  <si>
    <t>Cierre N+24</t>
  </si>
  <si>
    <t>Fecha efectiva de comienzo depreciacion</t>
  </si>
  <si>
    <t>vida util consumida periodo 2016</t>
  </si>
  <si>
    <t>Vida Útil</t>
  </si>
  <si>
    <t>Depreciacion al 31-12-2017</t>
  </si>
  <si>
    <t>Valor Neto Activo Fijo</t>
  </si>
  <si>
    <t>Cta. Cble</t>
  </si>
  <si>
    <t>Descripcion</t>
  </si>
  <si>
    <t>CORRELATIVO</t>
  </si>
  <si>
    <t>FACTURA FISICA</t>
  </si>
  <si>
    <t>Descripción/Item</t>
  </si>
  <si>
    <t>Proveedor/Vendor</t>
  </si>
  <si>
    <t>Factura n°</t>
  </si>
  <si>
    <t>Planta</t>
  </si>
  <si>
    <t>Ubicación</t>
  </si>
  <si>
    <t>Ubicación en Planta</t>
  </si>
  <si>
    <t>Fecha compra</t>
  </si>
  <si>
    <t>Fecha Adj. Concesión</t>
  </si>
  <si>
    <t>Fecha termino Concesion</t>
  </si>
  <si>
    <t>Fecha comienzo op</t>
  </si>
  <si>
    <t>Vida util s/ Concesion</t>
  </si>
  <si>
    <t>N+24</t>
  </si>
  <si>
    <t>Vida útil tributaria(meses)</t>
  </si>
  <si>
    <t>Valor de Origen</t>
  </si>
  <si>
    <t>Transcurrida 31.12.2016</t>
  </si>
  <si>
    <t>Transcurrida 31.12.2017</t>
  </si>
  <si>
    <t>Transcurrida 31.12.2018</t>
  </si>
  <si>
    <t>31.12.2019</t>
  </si>
  <si>
    <t>31.12.2020</t>
  </si>
  <si>
    <t>31.03.2021</t>
  </si>
  <si>
    <t>Restante</t>
  </si>
  <si>
    <t>Amort. Mensual</t>
  </si>
  <si>
    <t>Dep Acum al 31-12-2016</t>
  </si>
  <si>
    <t>Dep Acum Final 31-12-2017</t>
  </si>
  <si>
    <t>Depreciacion del ejercicio</t>
  </si>
  <si>
    <t>Dep Acum Final 31-12-2018</t>
  </si>
  <si>
    <t>Activo Fijo neto 2018</t>
  </si>
  <si>
    <t>Dep. al 31.12.2019</t>
  </si>
  <si>
    <t>Dep. Acum. Al 31.12.2019</t>
  </si>
  <si>
    <t>Activo Fijo Neto al 31.12.2019</t>
  </si>
  <si>
    <t>DEP DIC 19</t>
  </si>
  <si>
    <t>DEP ACUM A DIC 19</t>
  </si>
  <si>
    <t>Dep. al 31.12.2020</t>
  </si>
  <si>
    <t>Dep. Acum. Al 31.12.2020</t>
  </si>
  <si>
    <t>Activo Fijo Neto al 31.12.2020</t>
  </si>
  <si>
    <t>Dep. al 31.05.2021</t>
  </si>
  <si>
    <t>Dep. Acum. Al 31.05.2021</t>
  </si>
  <si>
    <t>Activo Fijo Neto al 31.05.2021</t>
  </si>
  <si>
    <t>Edificios</t>
  </si>
  <si>
    <t>SI</t>
  </si>
  <si>
    <t>BASES DE LICITACIÓN PARA OTORGAR CONCESIONES PARA OPERAR ESTABLECIMIENTOS QUE PRACTIQUEN REVISIONES TECNICAS DE VEHICULOS EN LA REGION DEL MAULE</t>
  </si>
  <si>
    <t>SUBSECRERARIA DE TRANSPORTES</t>
  </si>
  <si>
    <t>PARRAL</t>
  </si>
  <si>
    <t>ANTICIPO PARA ESTUDIOS DE IMPACTO SOBRE SISTEMAS DE TRANSPORTE Y ANALISIS VIAL BASICO, PARA PLANTAS DE REVISION TECNICA UBICADAS EN LA REGION DEL MAULE</t>
  </si>
  <si>
    <t>MARIO HUMBERTO ZUÑIGA</t>
  </si>
  <si>
    <t>ESTADO DE PAGO POR APROBACIÓN DE ESTUDIOS DE IMPACTO VIAL, DE PLANTAS DE REVISIÓN TÉCNICA, UBICADAS EN REGIÓN DEL MAULE</t>
  </si>
  <si>
    <t>ANTICIPO POR PROYECTOS DE DISEÑO DE ACCESOS DE PRT PARA PRESENTAR A DIRECCIÓN DE VIALIDAD DEL MOP</t>
  </si>
  <si>
    <t>MECANICA DE SUELO</t>
  </si>
  <si>
    <t>SOC DE CONTROL DE CALIDAD E INSPECCIONES LTDA</t>
  </si>
  <si>
    <t>CONSTRUCCION</t>
  </si>
  <si>
    <t>ROBERTO HECTOR GARCIA GATICA</t>
  </si>
  <si>
    <t>LEVANTAMIENTO TOPOGRAFICO PARRAL</t>
  </si>
  <si>
    <t>RAYACO INGENIERIA Y CONSTRUCCION LTDA</t>
  </si>
  <si>
    <t>DISEÑO ESTRUCTURAL ESTACIÓN DE RUIDO</t>
  </si>
  <si>
    <t>SIGMA INGENIEROS CONSULTORES LTDA</t>
  </si>
  <si>
    <t>URSULA ANDREA OLGUIN NEIRA</t>
  </si>
  <si>
    <t>Intangibles</t>
  </si>
  <si>
    <t>PLATAFORMA TECNOLOGIA (HW &amp; SW) PARA PLANTAS DE REVISION TECNICA VII REGION</t>
  </si>
  <si>
    <t>BUSINEES CONSULTING SOLUCION CHILE SPA</t>
  </si>
  <si>
    <t>Parral</t>
  </si>
  <si>
    <t>Intangible</t>
  </si>
  <si>
    <t>PROYECTO EVACUACION AGUA LLUVIA PARRAL</t>
  </si>
  <si>
    <t>CONSTRUCCIÓN</t>
  </si>
  <si>
    <t>LUIS ANTONIO CANALES MIRANDA</t>
  </si>
  <si>
    <t>construcción</t>
  </si>
  <si>
    <t>INGRESO DE PROYECTOS DE DISEÑO DE ACCESO</t>
  </si>
  <si>
    <t>SERVICIO DE ARRIENDO CAMION GRUA</t>
  </si>
  <si>
    <t>JUAN A. NORAMBUENA VASQUEZ</t>
  </si>
  <si>
    <t>SEÑALETICAS FALTANTES PLANTA PARRAL</t>
  </si>
  <si>
    <t>JUAN PABLO NUÑEZ BARRIOS</t>
  </si>
  <si>
    <t>ACRILICOS PLANTA CURICO-PARRAL/DIAGRAMA FLUJO</t>
  </si>
  <si>
    <t>SOC. CONSTRUCTORA CALQUIN LTDA.</t>
  </si>
  <si>
    <t>TERMINACION QUINCALLERIA Y VENTANAS</t>
  </si>
  <si>
    <t>ARRIENDO GENTE ALTA HOMBRES</t>
  </si>
  <si>
    <t>RETIRO ESCOMBROS PRT PARRAL</t>
  </si>
  <si>
    <t>TRASLADO GENTE IDA Y VUELTA</t>
  </si>
  <si>
    <t>SERVICIO DE GRUA HORQUILLA</t>
  </si>
  <si>
    <t>JOSE PATRICIO RUIZ ESPINOZA</t>
  </si>
  <si>
    <t>50 LICENCIAS ORACLE DATABASE ENTERPRISE EDITION A</t>
  </si>
  <si>
    <t>PRAGMA INFORMATICA S.A.</t>
  </si>
  <si>
    <t>TRAMITACION FACTIBILIDAD</t>
  </si>
  <si>
    <t>CONSTRUCTORA E INGENIERIA ELECTRICA ALCANTARA S.A.</t>
  </si>
  <si>
    <t>SUB-ESTACION ELECTRICA 75 KVA</t>
  </si>
  <si>
    <t>50 LICENCIAS ORACLE DATABASE ENTERPRISE EDITION A TERMINO DE 2 AÑOS - PLANTA PARRAL. AT. SR. JAIME HERRERA.-</t>
  </si>
  <si>
    <t>FRABRICACION E INSTALACION</t>
  </si>
  <si>
    <t>INDUSTRIA SIGALA Y COMPAÑÍA LTDA</t>
  </si>
  <si>
    <t>ESTUDIO Y PRESUPUESTACION MITIGACION VIAL</t>
  </si>
  <si>
    <t>URQUIZAR Y COFRE INGENIEROS LTDA</t>
  </si>
  <si>
    <t>2 DUPLICADOS</t>
  </si>
  <si>
    <t>LIMPIEZA Y NIVELACION, DESMALEZADO</t>
  </si>
  <si>
    <t>SOCIEDAD CONSTRUCTORA CALQUIN LTDA</t>
  </si>
  <si>
    <t>ACRILICO MAS GRAFICA Y SEPARADORES DE ALUMINIO</t>
  </si>
  <si>
    <t>PUBLICIDAD ALTO IMPACTO LTDA</t>
  </si>
  <si>
    <t>PROYECTO ELECTRICO</t>
  </si>
  <si>
    <t>OBRAS ADICIONALES ELECTRICAS PLANTA</t>
  </si>
  <si>
    <t>MATERIALES VARIOS ELECTRICO</t>
  </si>
  <si>
    <t>SUMINISTROS DE EQUIPO AIRE ACONDICIONADO DE 12.000 BTU</t>
  </si>
  <si>
    <t>PIA NICOLE DE LOS ANGELES MOSCOSO ARAVENA</t>
  </si>
  <si>
    <t>INSTALACION COMPLETA DE EQUIPO DE AIRE ACONDICIONADO</t>
  </si>
  <si>
    <t>SOPORTE UNIDAD EXTERIOR</t>
  </si>
  <si>
    <t>TRASLADO DE TECNICO (PARRAL</t>
  </si>
  <si>
    <t>30% ANTICIPO INSTALACIÓN CERCO ELECTRICO</t>
  </si>
  <si>
    <t>IGNACIO ANTONIO CHANDÍA QUIROZ</t>
  </si>
  <si>
    <t>APROBACION DE PROYECTO DE DISEÑO DE ACCESOS</t>
  </si>
  <si>
    <t>E800 BR 2LLY CAJA SEG BUZON ROT C/2 LL 946X500X460</t>
  </si>
  <si>
    <t>BASH SEGURIDAD S.A.</t>
  </si>
  <si>
    <t>PL-AN CHI-Y PLACA DE ANCLAJE CHICA</t>
  </si>
  <si>
    <t>EA-E800 EMB A CAJA E-800 BASH</t>
  </si>
  <si>
    <t>DESPACHO Y/O FLETE DESPACHO POR EMPRESA DE TRANSPORTE</t>
  </si>
  <si>
    <t>PROYECTO AGUA Y ALCANTARILLADO PARRAL</t>
  </si>
  <si>
    <t>PINTURAS E INSUMOS</t>
  </si>
  <si>
    <t>COMERCIAL E INMOBILIARIA DON JOSE S.A.</t>
  </si>
  <si>
    <t>CAJA DE CAUDALES</t>
  </si>
  <si>
    <t>WALTERIO ACUNA Y COMPANIA LTDA</t>
  </si>
  <si>
    <t>INSTALACION CERCO ELECTRICO EN EL PERIMETRO</t>
  </si>
  <si>
    <t>FERRETERIA PARRAL LTDA</t>
  </si>
  <si>
    <t>30% CONTRA INFORME SEGÚN OC 20173222. PROYECTO</t>
  </si>
  <si>
    <t>FUNDACION PARA LA TRANSFERENCIA TECNOLOGICA</t>
  </si>
  <si>
    <t>BOMBAS Y MANGUERA</t>
  </si>
  <si>
    <t>LAGOS Y COMPAÑÍA LTDA</t>
  </si>
  <si>
    <t>60% SALDO SEGÚN OC 20173229 PROGRAMA DE DETERMINACION DE INDICADORES OPERACIONALES EN PLANTA REVISIONES TECNICAS VEHICULAR PARRAL (CC 2909).</t>
  </si>
  <si>
    <t>60% TERMINO INSTALACION DE</t>
  </si>
  <si>
    <t>BANCAS ESTRUCTURA METALIC</t>
  </si>
  <si>
    <t>PROFUNDIMETRO 1.6 PCL. TDG 16C01</t>
  </si>
  <si>
    <t>GUILLERMO ENRIQUE RODRIGUEZ ZAMBRANO, COMERCIALIZACION DE EQUIPOS, REP</t>
  </si>
  <si>
    <t>BOMBA SUM. MYH SP750</t>
  </si>
  <si>
    <t>CONSTRUCCION EMPALME MT EN ALGARROBO L1D</t>
  </si>
  <si>
    <t>CGE DISTRIBUCION S.A.</t>
  </si>
  <si>
    <t>PUESTA EN SERVICIO, VGC N.843/2017</t>
  </si>
  <si>
    <t>edificios</t>
  </si>
  <si>
    <t xml:space="preserve">Anticipo del 50 % Demolicion y Construccion Pavimento </t>
  </si>
  <si>
    <t>LUIS ENRIQUE VALENZUELA ROCHA</t>
  </si>
  <si>
    <t>Liquidacion Demolicion y Construccion pavimento nuevo</t>
  </si>
  <si>
    <t>Estado de pago n°1 termino de pintura /accesos</t>
  </si>
  <si>
    <t>CONSTRUCTORA AMP LIMITADA</t>
  </si>
  <si>
    <t>si</t>
  </si>
  <si>
    <t>Servicio de corte, demolicion y reposicion de pavimento</t>
  </si>
  <si>
    <t>Transportes y construccion Reyes Gonzales Limitada</t>
  </si>
  <si>
    <t>REP.LOSA PISO RETIRO Y REPOSICION</t>
  </si>
  <si>
    <t>LEONARDO ANTONIO FUENTES VASQUEZ</t>
  </si>
  <si>
    <t>Maquinaria y equipos</t>
  </si>
  <si>
    <t>LECTOR DE HUELLA DIGITAL</t>
  </si>
  <si>
    <t>Actia Muller</t>
  </si>
  <si>
    <t>3840081949-9</t>
  </si>
  <si>
    <t>UBIQUITI LOCOM2 2,4 GHZ</t>
  </si>
  <si>
    <t>BUSINESS CONSULTING SOLUCIÓN CHILE SPA</t>
  </si>
  <si>
    <t>OFICINAS</t>
  </si>
  <si>
    <t>KINGGSTON 8GB 1333MHZ DDR3 NOW.ECC CL9 DIMM</t>
  </si>
  <si>
    <t>LYNKSYS LI0-521</t>
  </si>
  <si>
    <t>KINGSTON KTD-PE316ELV/8GB</t>
  </si>
  <si>
    <t>PATCH PANEL 24 PUERTOS RJ-45 NEXXT, CATEGORIA 6</t>
  </si>
  <si>
    <t>DLINK DPR-2000</t>
  </si>
  <si>
    <t>COSTO DE ENVIO</t>
  </si>
  <si>
    <t>BCS Chile</t>
  </si>
  <si>
    <t>HPE HP 2530-24G-POE+SWITH</t>
  </si>
  <si>
    <t>IMPRESORA TERMICA (TICKETS)</t>
  </si>
  <si>
    <t>CRIMASEROS S.A</t>
  </si>
  <si>
    <t>LETREROS</t>
  </si>
  <si>
    <t>PUBLICIDAD ALTO IMPACTO</t>
  </si>
  <si>
    <t>ACCES POINT</t>
  </si>
  <si>
    <t>PERSONAL COMPUTER FACTORY</t>
  </si>
  <si>
    <t>OPERATIVA</t>
  </si>
  <si>
    <t>MONITOR 24</t>
  </si>
  <si>
    <t>3840089321-4</t>
  </si>
  <si>
    <t>CAMARA DE VIGILANCIA</t>
  </si>
  <si>
    <t>IMPRESORA FISCAL TOSHIBA</t>
  </si>
  <si>
    <t>TECNOAPLICADA LTDA</t>
  </si>
  <si>
    <t>PROYECTOR LED 150W, 3 CHIP, JIE</t>
  </si>
  <si>
    <t>SOCIEDAD ELECTRICIDAD INDUSTRIAL HSI Y COMPAÑÍA LI</t>
  </si>
  <si>
    <t>MEMORIA NOTEBOOK 4GB SODIMM DDR3L 1600 MHZ VALUE RAM</t>
  </si>
  <si>
    <t>PERSONAL COMPUTER FACTORY S.A.</t>
  </si>
  <si>
    <t>3840089757-0</t>
  </si>
  <si>
    <t xml:space="preserve">monitor 19 5 led </t>
  </si>
  <si>
    <t>ingran micro chile</t>
  </si>
  <si>
    <t>monitor 19 5 led HP</t>
  </si>
  <si>
    <t>monitor 19 5 led Dell</t>
  </si>
  <si>
    <t>hpe office connect 1920s  24 g 2sp poe</t>
  </si>
  <si>
    <t>ingram micro chile</t>
  </si>
  <si>
    <t>computador personal</t>
  </si>
  <si>
    <t>computador personal Dell</t>
  </si>
  <si>
    <t>OFFICE HOME BISSINESS</t>
  </si>
  <si>
    <t xml:space="preserve">ELEVADOR  FIJO </t>
  </si>
  <si>
    <t>3840079624-3</t>
  </si>
  <si>
    <t>ANALIZADOR DE GASES</t>
  </si>
  <si>
    <t>BANCO DE PRUEBAS (FRENOS)</t>
  </si>
  <si>
    <t>PROGRESS FIVE</t>
  </si>
  <si>
    <t>SONOMETRO</t>
  </si>
  <si>
    <t>3840085513-4</t>
  </si>
  <si>
    <t>TRASLADO EQUIPOS PRT CURICO A PARRAL</t>
  </si>
  <si>
    <t>TRASLADO CONTAINER TALCA A PARRA</t>
  </si>
  <si>
    <t>MUEBLE</t>
  </si>
  <si>
    <t>INDUSTRIA SIGALA Y CIA LTDA</t>
  </si>
  <si>
    <t>CASINO</t>
  </si>
  <si>
    <t>PISO MULTIUSO</t>
  </si>
  <si>
    <t>FAYMO</t>
  </si>
  <si>
    <t>SILLA NOVAISO AZUL</t>
  </si>
  <si>
    <t>MESA COMEDOR</t>
  </si>
  <si>
    <t>BUTACA DE ESPERA AZUL</t>
  </si>
  <si>
    <t>CASILLERO 2 CUERPOS 6 PUERTAS</t>
  </si>
  <si>
    <t>CAMARINES</t>
  </si>
  <si>
    <t>CASILLERO 4 CUERPOS 12 PUERTAS</t>
  </si>
  <si>
    <t>BANCAS- MUEBLE HORNO</t>
  </si>
  <si>
    <t>CAMARAS LECTURA DE PATENTES</t>
  </si>
  <si>
    <t>MANTENCION DE EQUIPOS DE AIRE ACONDICIONADO</t>
  </si>
  <si>
    <t>CLIMATIZACION M Y P SERVICIOS INTEGRALES SPA</t>
  </si>
  <si>
    <t>1102TB3NL0/1102TB4SA0 MFC KYOCERA ECOSYS M3655IDN, 55P...</t>
  </si>
  <si>
    <t>INGENIERIA Y CONSTRUCCION RICARDO RODRIGUEZ Y CIA LTDA</t>
  </si>
  <si>
    <t>KYOCERA PARA O3055DN.</t>
  </si>
  <si>
    <t>sensores de oxigeno (varios)</t>
  </si>
  <si>
    <t>OPUS INSPECTION</t>
  </si>
  <si>
    <t>65900415678-7</t>
  </si>
  <si>
    <t>gasto de despacho</t>
  </si>
  <si>
    <t>AG. DE ADUANAS JUAN BORIE MAFUD Y CIA. LTDA</t>
  </si>
  <si>
    <t>honorarios</t>
  </si>
  <si>
    <t>ORDEN DE COMPRA 20193309 PUNTA DE SONDAS</t>
  </si>
  <si>
    <t>JAVIER IGNACIO GOMEZ ZAMORA</t>
  </si>
  <si>
    <t>EQUIPOS COMPUTACIONALES</t>
  </si>
  <si>
    <t>INTERFACE USB/CAN</t>
  </si>
  <si>
    <t>SOCIEDAD DE SERVICIOS Y ELECTRONICA</t>
  </si>
  <si>
    <t>Caja Conexion Dahua PFA120 p/serie SD59/50/40</t>
  </si>
  <si>
    <t>AUTOMA ELECTRONICA LTDA</t>
  </si>
  <si>
    <t>NVR Dahua 32CH NVR5832-4KS2 (V2.0) sin HDD</t>
  </si>
  <si>
    <t>Camara PTZ IR Dahua AI DH-SD49225XAN-HNR 2MP, 25X</t>
  </si>
  <si>
    <t>MAQUINARIA Y EQUIPO</t>
  </si>
  <si>
    <t>LECTOR BIOMETRICO</t>
  </si>
  <si>
    <t>QWANTEC INGENIERIA LTDA</t>
  </si>
  <si>
    <t>MAQUINARIA Y EQUIPOS</t>
  </si>
  <si>
    <t>FABRICACIÓN DE BASE PARA GATA HIDRÁULICA</t>
  </si>
  <si>
    <t>INGENERIA CONSTRUCCION Y ARQUITECTURA G Y E LIMITADA</t>
  </si>
  <si>
    <t>GK420T,203 DPI,USB 10/100 ETHERNET,US</t>
  </si>
  <si>
    <t>INGRAM MICRO CHILE S.A</t>
  </si>
  <si>
    <t>MAQUINARIAS Y EQUIPOS</t>
  </si>
  <si>
    <t>CAMARAS</t>
  </si>
  <si>
    <t>XX</t>
  </si>
  <si>
    <t>XXXX</t>
  </si>
  <si>
    <t>MOTOR SUSPENSION LV - AM120559</t>
  </si>
  <si>
    <t>SOCIEDAD DE SERVICIOS Y ELECTRONICA LIMITADA</t>
  </si>
  <si>
    <t xml:space="preserve">MUEBLE Y UTILES </t>
  </si>
  <si>
    <t>SILLA ADMINISTRATIVA</t>
  </si>
  <si>
    <t>DIMERC S.A</t>
  </si>
  <si>
    <t>VITRINA SOBRE MESON</t>
  </si>
  <si>
    <t>WALTER IVAN PARADA VARGAS</t>
  </si>
  <si>
    <t>EDIFICIOS</t>
  </si>
  <si>
    <t>AUDIO PARRAL</t>
  </si>
  <si>
    <t>RED INTEGRAL LIMITADA</t>
  </si>
  <si>
    <t>vida util d(compra</t>
  </si>
  <si>
    <t>Clase Duracion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</si>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</sst>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 &quot;$&quot;* #,##0_ ;_ &quot;$&quot;* \-#,##0_ ;_ &quot;$&quot;* &quot;-&quot;_ ;_ @_ "/>
    <numFmt numFmtId="41" formatCode="_ * #,##0_ ;_ * \-#,##0_ ;_ * &quot;-&quot;_ ;_ @_ "/>
    <numFmt numFmtId="43" formatCode="_ * #,##0.00_ ;_ * \-#,##0.00_ ;_ * &quot;-&quot;??_ ;_ @_ "/>
    <numFmt numFmtId="164" formatCode="_ * #,##0_ ;_ * \-#,##0_ ;_ * &quot;-&quot;??_ ;_ @_ 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  <numFmt numFmtId="167" formatCode="0_)"/>
    <numFmt numFmtId="168" formatCode="_-* #,##0_-;\-* #,##0_-;_-* &quot;-&quot;_-;_-@_-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 "/>
    </font>
    <font>
      <b/>
      <sz val="10"/>
      <color theme="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C00000"/>
      <name val="Calibri "/>
    </font>
    <font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 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b/>
      <sz val="1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</fills>
  <borders count="30">
    <border>
      <left/>
      <right/>
      <top/>
      <bottom/>
      <diagonal/>
    </border>
    <border>
      <left style="medium">
        <color theme="0" tint="-0.249977111117893"/>
      </left>
      <right style="hair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hair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hair">
        <color theme="0" tint="-0.249977111117893"/>
      </right>
      <top/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/>
      <bottom style="hair">
        <color theme="0" tint="-0.249977111117893"/>
      </bottom>
      <diagonal/>
    </border>
    <border>
      <left style="hair">
        <color theme="0" tint="-0.249977111117893"/>
      </left>
      <right style="medium">
        <color theme="0" tint="-0.249977111117893"/>
      </right>
      <top/>
      <bottom style="hair">
        <color theme="0" tint="-0.249977111117893"/>
      </bottom>
      <diagonal/>
    </border>
    <border>
      <left style="medium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medium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medium">
        <color theme="0" tint="-0.249977111117893"/>
      </left>
      <right style="hair">
        <color theme="0" tint="-0.249977111117893"/>
      </right>
      <top style="hair">
        <color theme="0" tint="-0.249977111117893"/>
      </top>
      <bottom/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/>
      <diagonal/>
    </border>
    <border>
      <left style="hair">
        <color theme="0" tint="-0.249977111117893"/>
      </left>
      <right style="medium">
        <color theme="0" tint="-0.249977111117893"/>
      </right>
      <top style="hair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/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theme="0" tint="-0.249977111117893"/>
      </left>
      <right style="hair">
        <color theme="0" tint="-0.249977111117893"/>
      </right>
      <top/>
      <bottom/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24" fillId="0" borderId="0"/>
  </cellStyleXfs>
  <cellXfs count="202">
    <xf numFmtId="0" fontId="0" fillId="0" borderId="0" xfId="0"/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41" fontId="3" fillId="0" borderId="0" xfId="2" applyFont="1"/>
    <xf numFmtId="164" fontId="3" fillId="0" borderId="0" xfId="1" applyNumberFormat="1" applyFont="1"/>
    <xf numFmtId="164" fontId="3" fillId="0" borderId="0" xfId="1" applyNumberFormat="1" applyFont="1" applyFill="1"/>
    <xf numFmtId="166" fontId="5" fillId="0" borderId="0" xfId="4" applyNumberFormat="1" applyFont="1"/>
    <xf numFmtId="0" fontId="5" fillId="0" borderId="0" xfId="0" applyFont="1" applyFill="1"/>
    <xf numFmtId="0" fontId="3" fillId="0" borderId="0" xfId="0" applyFont="1" applyFill="1"/>
    <xf numFmtId="0" fontId="2" fillId="0" borderId="4" xfId="0" applyFont="1" applyBorder="1"/>
    <xf numFmtId="14" fontId="3" fillId="0" borderId="5" xfId="0" applyNumberFormat="1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Fill="1" applyAlignment="1">
      <alignment horizontal="center"/>
    </xf>
    <xf numFmtId="0" fontId="2" fillId="0" borderId="7" xfId="0" applyFont="1" applyBorder="1"/>
    <xf numFmtId="14" fontId="3" fillId="0" borderId="8" xfId="0" applyNumberFormat="1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17" fontId="3" fillId="0" borderId="0" xfId="0" applyNumberFormat="1" applyFont="1"/>
    <xf numFmtId="0" fontId="3" fillId="0" borderId="0" xfId="0" applyFont="1" applyAlignment="1">
      <alignment horizontal="center"/>
    </xf>
    <xf numFmtId="0" fontId="2" fillId="0" borderId="10" xfId="0" applyFont="1" applyBorder="1"/>
    <xf numFmtId="14" fontId="3" fillId="0" borderId="11" xfId="0" applyNumberFormat="1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3" fillId="0" borderId="13" xfId="0" applyFont="1" applyBorder="1"/>
    <xf numFmtId="14" fontId="3" fillId="0" borderId="0" xfId="0" applyNumberFormat="1" applyFont="1"/>
    <xf numFmtId="164" fontId="8" fillId="0" borderId="0" xfId="1" applyNumberFormat="1" applyFont="1" applyFill="1"/>
    <xf numFmtId="0" fontId="3" fillId="2" borderId="14" xfId="0" applyFont="1" applyFill="1" applyBorder="1" applyAlignment="1">
      <alignment horizontal="left"/>
    </xf>
    <xf numFmtId="14" fontId="3" fillId="2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0" xfId="0" applyFont="1" applyAlignment="1">
      <alignment horizontal="left"/>
    </xf>
    <xf numFmtId="14" fontId="4" fillId="0" borderId="0" xfId="0" applyNumberFormat="1" applyFont="1"/>
    <xf numFmtId="2" fontId="9" fillId="0" borderId="8" xfId="0" applyNumberFormat="1" applyFont="1" applyBorder="1"/>
    <xf numFmtId="2" fontId="9" fillId="0" borderId="0" xfId="0" applyNumberFormat="1" applyFont="1" applyBorder="1"/>
    <xf numFmtId="0" fontId="2" fillId="0" borderId="0" xfId="0" applyFont="1"/>
    <xf numFmtId="41" fontId="2" fillId="0" borderId="0" xfId="2" applyFont="1"/>
    <xf numFmtId="0" fontId="10" fillId="3" borderId="15" xfId="0" applyFont="1" applyFill="1" applyBorder="1" applyAlignment="1">
      <alignment horizontal="center" vertical="center" wrapText="1"/>
    </xf>
    <xf numFmtId="164" fontId="10" fillId="3" borderId="15" xfId="1" applyNumberFormat="1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16" xfId="0" applyFont="1" applyFill="1" applyBorder="1" applyAlignment="1">
      <alignment vertical="center"/>
    </xf>
    <xf numFmtId="0" fontId="10" fillId="3" borderId="16" xfId="0" applyFont="1" applyFill="1" applyBorder="1" applyAlignment="1">
      <alignment horizontal="right" vertical="center"/>
    </xf>
    <xf numFmtId="0" fontId="11" fillId="3" borderId="16" xfId="0" applyFont="1" applyFill="1" applyBorder="1" applyAlignment="1">
      <alignment vertical="center"/>
    </xf>
    <xf numFmtId="41" fontId="10" fillId="3" borderId="16" xfId="2" applyFont="1" applyFill="1" applyBorder="1" applyAlignment="1">
      <alignment vertical="center" wrapText="1"/>
    </xf>
    <xf numFmtId="0" fontId="10" fillId="3" borderId="17" xfId="0" applyFont="1" applyFill="1" applyBorder="1" applyAlignment="1">
      <alignment vertical="center"/>
    </xf>
    <xf numFmtId="164" fontId="10" fillId="3" borderId="17" xfId="1" applyNumberFormat="1" applyFont="1" applyFill="1" applyBorder="1" applyAlignment="1">
      <alignment vertical="center"/>
    </xf>
    <xf numFmtId="164" fontId="12" fillId="3" borderId="17" xfId="1" applyNumberFormat="1" applyFont="1" applyFill="1" applyBorder="1" applyAlignment="1">
      <alignment vertical="center"/>
    </xf>
    <xf numFmtId="166" fontId="10" fillId="3" borderId="0" xfId="4" applyNumberFormat="1" applyFont="1" applyFill="1" applyAlignment="1">
      <alignment vertical="center"/>
    </xf>
    <xf numFmtId="0" fontId="10" fillId="3" borderId="0" xfId="0" applyFont="1" applyFill="1" applyAlignment="1">
      <alignment horizontal="center" wrapText="1"/>
    </xf>
    <xf numFmtId="0" fontId="10" fillId="3" borderId="0" xfId="0" applyFont="1" applyFill="1" applyAlignment="1">
      <alignment horizontal="center"/>
    </xf>
    <xf numFmtId="41" fontId="10" fillId="3" borderId="0" xfId="2" applyFont="1" applyFill="1" applyAlignment="1">
      <alignment vertical="center"/>
    </xf>
    <xf numFmtId="166" fontId="10" fillId="3" borderId="18" xfId="4" applyNumberFormat="1" applyFont="1" applyFill="1" applyBorder="1" applyAlignment="1">
      <alignment vertical="center"/>
    </xf>
    <xf numFmtId="166" fontId="10" fillId="3" borderId="19" xfId="4" applyNumberFormat="1" applyFont="1" applyFill="1" applyBorder="1" applyAlignment="1">
      <alignment vertical="center"/>
    </xf>
    <xf numFmtId="41" fontId="10" fillId="3" borderId="20" xfId="2" applyFont="1" applyFill="1" applyBorder="1" applyAlignment="1">
      <alignment vertical="center"/>
    </xf>
    <xf numFmtId="167" fontId="9" fillId="0" borderId="0" xfId="0" applyNumberFormat="1" applyFont="1" applyFill="1" applyAlignment="1">
      <alignment horizontal="left"/>
    </xf>
    <xf numFmtId="167" fontId="9" fillId="0" borderId="8" xfId="0" applyNumberFormat="1" applyFont="1" applyFill="1" applyBorder="1" applyAlignment="1">
      <alignment horizontal="left"/>
    </xf>
    <xf numFmtId="0" fontId="3" fillId="0" borderId="8" xfId="0" applyFont="1" applyFill="1" applyBorder="1"/>
    <xf numFmtId="0" fontId="3" fillId="0" borderId="8" xfId="0" applyFont="1" applyFill="1" applyBorder="1" applyAlignment="1">
      <alignment horizontal="right"/>
    </xf>
    <xf numFmtId="14" fontId="3" fillId="0" borderId="8" xfId="0" applyNumberFormat="1" applyFont="1" applyFill="1" applyBorder="1"/>
    <xf numFmtId="14" fontId="9" fillId="0" borderId="8" xfId="0" applyNumberFormat="1" applyFont="1" applyFill="1" applyBorder="1"/>
    <xf numFmtId="14" fontId="13" fillId="0" borderId="8" xfId="0" applyNumberFormat="1" applyFont="1" applyFill="1" applyBorder="1"/>
    <xf numFmtId="1" fontId="9" fillId="0" borderId="8" xfId="0" applyNumberFormat="1" applyFont="1" applyFill="1" applyBorder="1"/>
    <xf numFmtId="0" fontId="9" fillId="0" borderId="8" xfId="0" applyFont="1" applyFill="1" applyBorder="1"/>
    <xf numFmtId="41" fontId="3" fillId="0" borderId="8" xfId="2" applyFont="1" applyFill="1" applyBorder="1"/>
    <xf numFmtId="164" fontId="9" fillId="0" borderId="8" xfId="1" applyNumberFormat="1" applyFont="1" applyFill="1" applyBorder="1"/>
    <xf numFmtId="164" fontId="3" fillId="0" borderId="8" xfId="1" applyNumberFormat="1" applyFont="1" applyFill="1" applyBorder="1"/>
    <xf numFmtId="1" fontId="3" fillId="0" borderId="8" xfId="0" applyNumberFormat="1" applyFont="1" applyFill="1" applyBorder="1"/>
    <xf numFmtId="1" fontId="3" fillId="0" borderId="0" xfId="0" applyNumberFormat="1" applyFont="1" applyFill="1"/>
    <xf numFmtId="42" fontId="3" fillId="0" borderId="0" xfId="3" applyFont="1" applyFill="1" applyAlignment="1">
      <alignment horizontal="left"/>
    </xf>
    <xf numFmtId="42" fontId="3" fillId="0" borderId="0" xfId="0" applyNumberFormat="1" applyFont="1" applyFill="1"/>
    <xf numFmtId="41" fontId="3" fillId="0" borderId="0" xfId="2" applyFont="1" applyFill="1"/>
    <xf numFmtId="41" fontId="5" fillId="0" borderId="0" xfId="2" applyFont="1" applyFill="1"/>
    <xf numFmtId="42" fontId="3" fillId="0" borderId="21" xfId="0" applyNumberFormat="1" applyFont="1" applyFill="1" applyBorder="1"/>
    <xf numFmtId="42" fontId="3" fillId="0" borderId="0" xfId="0" applyNumberFormat="1" applyFont="1" applyFill="1" applyBorder="1"/>
    <xf numFmtId="42" fontId="3" fillId="0" borderId="22" xfId="0" applyNumberFormat="1" applyFont="1" applyFill="1" applyBorder="1"/>
    <xf numFmtId="0" fontId="9" fillId="0" borderId="8" xfId="0" applyFont="1" applyFill="1" applyBorder="1" applyAlignment="1">
      <alignment horizontal="left"/>
    </xf>
    <xf numFmtId="0" fontId="9" fillId="0" borderId="8" xfId="0" applyFont="1" applyFill="1" applyBorder="1" applyAlignment="1">
      <alignment horizontal="right"/>
    </xf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right"/>
    </xf>
    <xf numFmtId="14" fontId="13" fillId="0" borderId="0" xfId="0" applyNumberFormat="1" applyFont="1" applyFill="1"/>
    <xf numFmtId="41" fontId="9" fillId="0" borderId="0" xfId="2" applyFont="1" applyFill="1"/>
    <xf numFmtId="164" fontId="9" fillId="0" borderId="0" xfId="1" applyNumberFormat="1" applyFont="1" applyFill="1"/>
    <xf numFmtId="1" fontId="9" fillId="0" borderId="8" xfId="1" applyNumberFormat="1" applyFont="1" applyFill="1" applyBorder="1"/>
    <xf numFmtId="1" fontId="9" fillId="0" borderId="0" xfId="4" applyNumberFormat="1" applyFont="1" applyFill="1"/>
    <xf numFmtId="1" fontId="9" fillId="0" borderId="0" xfId="1" applyNumberFormat="1" applyFont="1" applyFill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14" fontId="3" fillId="0" borderId="0" xfId="0" applyNumberFormat="1" applyFont="1" applyFill="1" applyBorder="1"/>
    <xf numFmtId="41" fontId="3" fillId="0" borderId="0" xfId="2" applyFont="1" applyFill="1" applyBorder="1"/>
    <xf numFmtId="0" fontId="9" fillId="0" borderId="0" xfId="0" applyFont="1" applyFill="1" applyBorder="1"/>
    <xf numFmtId="164" fontId="9" fillId="0" borderId="0" xfId="1" applyNumberFormat="1" applyFont="1" applyFill="1" applyBorder="1"/>
    <xf numFmtId="164" fontId="3" fillId="0" borderId="0" xfId="1" applyNumberFormat="1" applyFont="1" applyFill="1" applyBorder="1"/>
    <xf numFmtId="1" fontId="3" fillId="0" borderId="0" xfId="0" applyNumberFormat="1" applyFont="1" applyFill="1" applyBorder="1"/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14" fontId="13" fillId="0" borderId="0" xfId="0" applyNumberFormat="1" applyFont="1" applyFill="1" applyBorder="1"/>
    <xf numFmtId="41" fontId="9" fillId="0" borderId="0" xfId="2" applyFont="1" applyFill="1" applyBorder="1"/>
    <xf numFmtId="1" fontId="9" fillId="0" borderId="0" xfId="4" applyNumberFormat="1" applyFont="1" applyFill="1" applyBorder="1"/>
    <xf numFmtId="1" fontId="9" fillId="0" borderId="0" xfId="1" applyNumberFormat="1" applyFont="1" applyFill="1" applyBorder="1"/>
    <xf numFmtId="14" fontId="5" fillId="0" borderId="8" xfId="0" applyNumberFormat="1" applyFont="1" applyFill="1" applyBorder="1"/>
    <xf numFmtId="164" fontId="3" fillId="4" borderId="8" xfId="1" applyNumberFormat="1" applyFont="1" applyFill="1" applyBorder="1"/>
    <xf numFmtId="167" fontId="9" fillId="0" borderId="0" xfId="0" applyNumberFormat="1" applyFont="1" applyFill="1" applyBorder="1" applyAlignment="1">
      <alignment horizontal="left"/>
    </xf>
    <xf numFmtId="1" fontId="9" fillId="0" borderId="0" xfId="0" applyNumberFormat="1" applyFont="1" applyFill="1" applyBorder="1"/>
    <xf numFmtId="0" fontId="3" fillId="0" borderId="23" xfId="0" applyFont="1" applyFill="1" applyBorder="1"/>
    <xf numFmtId="0" fontId="3" fillId="0" borderId="23" xfId="0" applyFont="1" applyFill="1" applyBorder="1" applyAlignment="1">
      <alignment horizontal="right"/>
    </xf>
    <xf numFmtId="41" fontId="3" fillId="0" borderId="23" xfId="2" applyFont="1" applyFill="1" applyBorder="1"/>
    <xf numFmtId="14" fontId="3" fillId="0" borderId="0" xfId="0" applyNumberFormat="1" applyFont="1" applyFill="1"/>
    <xf numFmtId="0" fontId="9" fillId="0" borderId="23" xfId="0" applyFont="1" applyFill="1" applyBorder="1"/>
    <xf numFmtId="0" fontId="9" fillId="0" borderId="23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1" fontId="9" fillId="0" borderId="0" xfId="0" applyNumberFormat="1" applyFont="1" applyFill="1"/>
    <xf numFmtId="14" fontId="9" fillId="0" borderId="0" xfId="0" applyNumberFormat="1" applyFont="1" applyFill="1"/>
    <xf numFmtId="0" fontId="9" fillId="0" borderId="0" xfId="1" applyNumberFormat="1" applyFont="1" applyFill="1"/>
    <xf numFmtId="0" fontId="15" fillId="0" borderId="0" xfId="0" applyFont="1" applyFill="1" applyAlignment="1">
      <alignment horizontal="left"/>
    </xf>
    <xf numFmtId="0" fontId="15" fillId="0" borderId="0" xfId="0" applyFont="1" applyFill="1"/>
    <xf numFmtId="0" fontId="15" fillId="0" borderId="0" xfId="0" applyFont="1" applyFill="1" applyAlignment="1">
      <alignment horizontal="right"/>
    </xf>
    <xf numFmtId="14" fontId="15" fillId="0" borderId="0" xfId="0" applyNumberFormat="1" applyFont="1" applyFill="1" applyAlignment="1">
      <alignment horizontal="center"/>
    </xf>
    <xf numFmtId="14" fontId="15" fillId="0" borderId="24" xfId="0" applyNumberFormat="1" applyFont="1" applyFill="1" applyBorder="1" applyAlignment="1">
      <alignment horizontal="left"/>
    </xf>
    <xf numFmtId="164" fontId="3" fillId="0" borderId="0" xfId="0" applyNumberFormat="1" applyFont="1" applyFill="1"/>
    <xf numFmtId="41" fontId="15" fillId="0" borderId="0" xfId="0" applyNumberFormat="1" applyFont="1" applyFill="1" applyAlignment="1">
      <alignment horizontal="right"/>
    </xf>
    <xf numFmtId="164" fontId="15" fillId="0" borderId="0" xfId="0" applyNumberFormat="1" applyFont="1" applyFill="1" applyAlignment="1">
      <alignment horizontal="right"/>
    </xf>
    <xf numFmtId="41" fontId="15" fillId="0" borderId="0" xfId="2" applyFont="1" applyFill="1" applyAlignment="1">
      <alignment horizontal="right"/>
    </xf>
    <xf numFmtId="1" fontId="15" fillId="0" borderId="0" xfId="0" applyNumberFormat="1" applyFont="1" applyFill="1" applyAlignment="1">
      <alignment horizontal="right"/>
    </xf>
    <xf numFmtId="0" fontId="3" fillId="0" borderId="0" xfId="0" applyFont="1" applyFill="1" applyAlignment="1"/>
    <xf numFmtId="0" fontId="15" fillId="0" borderId="0" xfId="0" applyFont="1" applyFill="1" applyAlignment="1">
      <alignment horizontal="left" wrapText="1"/>
    </xf>
    <xf numFmtId="14" fontId="15" fillId="0" borderId="0" xfId="0" applyNumberFormat="1" applyFont="1" applyFill="1" applyAlignment="1">
      <alignment horizontal="center" wrapText="1"/>
    </xf>
    <xf numFmtId="0" fontId="15" fillId="0" borderId="0" xfId="0" applyFont="1" applyFill="1" applyBorder="1" applyAlignment="1">
      <alignment horizontal="left"/>
    </xf>
    <xf numFmtId="0" fontId="16" fillId="0" borderId="0" xfId="0" applyFont="1" applyFill="1" applyAlignment="1">
      <alignment wrapText="1"/>
    </xf>
    <xf numFmtId="0" fontId="16" fillId="0" borderId="0" xfId="0" applyFont="1" applyFill="1" applyAlignment="1">
      <alignment horizontal="right" wrapText="1"/>
    </xf>
    <xf numFmtId="42" fontId="3" fillId="0" borderId="25" xfId="0" applyNumberFormat="1" applyFont="1" applyFill="1" applyBorder="1"/>
    <xf numFmtId="42" fontId="3" fillId="0" borderId="26" xfId="0" applyNumberFormat="1" applyFont="1" applyFill="1" applyBorder="1"/>
    <xf numFmtId="42" fontId="3" fillId="0" borderId="27" xfId="0" applyNumberFormat="1" applyFont="1" applyFill="1" applyBorder="1"/>
    <xf numFmtId="14" fontId="9" fillId="0" borderId="0" xfId="0" applyNumberFormat="1" applyFont="1" applyFill="1" applyBorder="1"/>
    <xf numFmtId="41" fontId="3" fillId="0" borderId="21" xfId="2" applyFont="1" applyFill="1" applyBorder="1"/>
    <xf numFmtId="41" fontId="3" fillId="0" borderId="22" xfId="2" applyFont="1" applyFill="1" applyBorder="1"/>
    <xf numFmtId="41" fontId="3" fillId="0" borderId="0" xfId="0" applyNumberFormat="1" applyFont="1" applyFill="1"/>
    <xf numFmtId="41" fontId="9" fillId="0" borderId="8" xfId="2" applyFont="1" applyFill="1" applyBorder="1"/>
    <xf numFmtId="1" fontId="9" fillId="0" borderId="8" xfId="4" applyNumberFormat="1" applyFont="1" applyFill="1" applyBorder="1"/>
    <xf numFmtId="164" fontId="9" fillId="0" borderId="8" xfId="0" applyNumberFormat="1" applyFont="1" applyFill="1" applyBorder="1"/>
    <xf numFmtId="0" fontId="17" fillId="0" borderId="8" xfId="0" applyFont="1" applyFill="1" applyBorder="1" applyAlignment="1">
      <alignment horizontal="left"/>
    </xf>
    <xf numFmtId="14" fontId="17" fillId="0" borderId="8" xfId="0" applyNumberFormat="1" applyFont="1" applyFill="1" applyBorder="1"/>
    <xf numFmtId="0" fontId="17" fillId="0" borderId="8" xfId="0" applyFont="1" applyFill="1" applyBorder="1" applyAlignment="1">
      <alignment horizontal="right"/>
    </xf>
    <xf numFmtId="14" fontId="17" fillId="0" borderId="8" xfId="0" applyNumberFormat="1" applyFont="1" applyFill="1" applyBorder="1" applyAlignment="1">
      <alignment horizontal="right"/>
    </xf>
    <xf numFmtId="0" fontId="9" fillId="0" borderId="8" xfId="1" applyNumberFormat="1" applyFont="1" applyFill="1" applyBorder="1"/>
    <xf numFmtId="41" fontId="3" fillId="0" borderId="0" xfId="0" applyNumberFormat="1" applyFont="1" applyFill="1" applyBorder="1"/>
    <xf numFmtId="41" fontId="3" fillId="0" borderId="22" xfId="0" applyNumberFormat="1" applyFont="1" applyFill="1" applyBorder="1"/>
    <xf numFmtId="0" fontId="15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14" fontId="15" fillId="0" borderId="0" xfId="0" applyNumberFormat="1" applyFont="1" applyAlignment="1">
      <alignment horizontal="center" wrapText="1"/>
    </xf>
    <xf numFmtId="14" fontId="15" fillId="0" borderId="24" xfId="0" applyNumberFormat="1" applyFont="1" applyBorder="1" applyAlignment="1">
      <alignment horizontal="left"/>
    </xf>
    <xf numFmtId="41" fontId="15" fillId="0" borderId="0" xfId="0" applyNumberFormat="1" applyFont="1" applyAlignment="1">
      <alignment horizontal="right"/>
    </xf>
    <xf numFmtId="164" fontId="9" fillId="0" borderId="0" xfId="1" applyNumberFormat="1" applyFont="1"/>
    <xf numFmtId="0" fontId="9" fillId="0" borderId="0" xfId="1" applyNumberFormat="1" applyFont="1"/>
    <xf numFmtId="164" fontId="15" fillId="0" borderId="0" xfId="0" applyNumberFormat="1" applyFont="1" applyAlignment="1">
      <alignment horizontal="right"/>
    </xf>
    <xf numFmtId="1" fontId="15" fillId="0" borderId="0" xfId="0" applyNumberFormat="1" applyFont="1" applyAlignment="1">
      <alignment horizontal="right"/>
    </xf>
    <xf numFmtId="0" fontId="3" fillId="0" borderId="0" xfId="0" applyFont="1" applyAlignment="1"/>
    <xf numFmtId="14" fontId="15" fillId="0" borderId="0" xfId="0" applyNumberFormat="1" applyFont="1" applyAlignment="1">
      <alignment horizontal="left"/>
    </xf>
    <xf numFmtId="14" fontId="15" fillId="0" borderId="0" xfId="0" applyNumberFormat="1" applyFont="1" applyAlignment="1">
      <alignment horizontal="center"/>
    </xf>
    <xf numFmtId="0" fontId="15" fillId="0" borderId="0" xfId="0" applyFont="1" applyBorder="1" applyAlignment="1">
      <alignment horizontal="left"/>
    </xf>
    <xf numFmtId="14" fontId="3" fillId="0" borderId="0" xfId="0" applyNumberFormat="1" applyFont="1" applyAlignment="1">
      <alignment horizontal="right"/>
    </xf>
    <xf numFmtId="168" fontId="3" fillId="0" borderId="0" xfId="5" applyFont="1" applyFill="1" applyBorder="1"/>
    <xf numFmtId="41" fontId="2" fillId="0" borderId="0" xfId="0" applyNumberFormat="1" applyFont="1"/>
    <xf numFmtId="41" fontId="19" fillId="0" borderId="0" xfId="0" applyNumberFormat="1" applyFont="1"/>
    <xf numFmtId="14" fontId="15" fillId="5" borderId="0" xfId="0" applyNumberFormat="1" applyFont="1" applyFill="1"/>
    <xf numFmtId="0" fontId="5" fillId="0" borderId="0" xfId="0" applyFont="1"/>
    <xf numFmtId="0" fontId="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14" fontId="15" fillId="0" borderId="0" xfId="0" applyNumberFormat="1" applyFont="1"/>
    <xf numFmtId="0" fontId="20" fillId="5" borderId="0" xfId="0" applyFont="1" applyFill="1"/>
    <xf numFmtId="41" fontId="21" fillId="0" borderId="0" xfId="2" applyFont="1" applyFill="1" applyBorder="1"/>
    <xf numFmtId="41" fontId="5" fillId="0" borderId="0" xfId="2" applyNumberFormat="1" applyFont="1" applyFill="1"/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horizontal="right"/>
    </xf>
    <xf numFmtId="14" fontId="3" fillId="6" borderId="0" xfId="0" applyNumberFormat="1" applyFont="1" applyFill="1" applyAlignment="1">
      <alignment horizontal="right"/>
    </xf>
    <xf numFmtId="41" fontId="1" fillId="6" borderId="0" xfId="2" applyFont="1" applyFill="1" applyBorder="1" applyAlignment="1">
      <alignment wrapText="1"/>
    </xf>
    <xf numFmtId="41" fontId="3" fillId="0" borderId="25" xfId="2" applyFont="1" applyFill="1" applyBorder="1"/>
    <xf numFmtId="41" fontId="3" fillId="0" borderId="26" xfId="0" applyNumberFormat="1" applyFont="1" applyFill="1" applyBorder="1"/>
    <xf numFmtId="41" fontId="3" fillId="0" borderId="27" xfId="0" applyNumberFormat="1" applyFont="1" applyFill="1" applyBorder="1"/>
    <xf numFmtId="0" fontId="14" fillId="0" borderId="0" xfId="0" applyFont="1" applyFill="1"/>
    <xf numFmtId="41" fontId="5" fillId="0" borderId="0" xfId="0" applyNumberFormat="1" applyFont="1" applyFill="1"/>
    <xf numFmtId="0" fontId="25" fillId="7" borderId="28" xfId="6" applyFont="1" applyFill="1" applyBorder="1" applyAlignment="1">
      <alignment horizontal="left" vertical="center"/>
    </xf>
    <xf numFmtId="0" fontId="15" fillId="0" borderId="0" xfId="6" applyNumberFormat="1" applyFont="1" applyAlignment="1">
      <alignment horizontal="left"/>
    </xf>
    <xf numFmtId="2" fontId="15" fillId="8" borderId="24" xfId="6" applyNumberFormat="1" applyFont="1" applyFill="1" applyBorder="1" applyAlignment="1">
      <alignment horizontal="left"/>
    </xf>
    <xf numFmtId="0" fontId="10" fillId="3" borderId="0" xfId="0" applyFont="1" applyFill="1" applyBorder="1" applyAlignment="1">
      <alignment horizontal="center" vertical="center" wrapText="1"/>
    </xf>
    <xf numFmtId="164" fontId="10" fillId="3" borderId="0" xfId="1" applyNumberFormat="1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15" fillId="0" borderId="29" xfId="6" applyFont="1" applyBorder="1" applyAlignment="1">
      <alignment horizontal="left"/>
    </xf>
    <xf numFmtId="14" fontId="0" fillId="0" borderId="0" xfId="0" applyNumberFormat="1"/>
  </cellXfs>
  <cellStyles count="7">
    <cellStyle name="Millares" xfId="1" builtinId="3"/>
    <cellStyle name="Millares [0]" xfId="2" builtinId="6"/>
    <cellStyle name="Millares [0] 3" xfId="5"/>
    <cellStyle name="Moneda [0]" xfId="3" builtinId="7"/>
    <cellStyle name="Moneda 2" xfId="4"/>
    <cellStyle name="Normal" xfId="0" builtinId="0"/>
    <cellStyle name="Norma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301"/>
  <sheetViews>
    <sheetView tabSelected="1" topLeftCell="I255" zoomScale="80" zoomScaleNormal="80" workbookViewId="0">
      <selection activeCell="AD274" sqref="AD274"/>
    </sheetView>
  </sheetViews>
  <sheetFormatPr baseColWidth="10" defaultColWidth="11.42578125" defaultRowHeight="12.75"/>
  <cols>
    <col min="1" max="1" width="10.85546875" style="4" customWidth="1"/>
    <col min="2" max="4" width="11.42578125" style="4" customWidth="1"/>
    <col min="5" max="5" width="36.5703125" style="4" customWidth="1"/>
    <col min="6" max="6" width="23.140625" style="4" customWidth="1"/>
    <col min="7" max="7" width="14.7109375" style="5" customWidth="1"/>
    <col min="8" max="19" width="11.42578125" style="4" customWidth="1"/>
    <col min="20" max="20" width="14.5703125" style="7" bestFit="1" customWidth="1"/>
    <col min="21" max="22" width="11.42578125" style="4"/>
    <col min="23" max="23" width="11.42578125" style="8" customWidth="1"/>
    <col min="24" max="27" width="12.5703125" style="8" customWidth="1"/>
    <col min="28" max="28" width="12.5703125" style="9" customWidth="1"/>
    <col min="29" max="29" width="11.42578125" style="8" customWidth="1"/>
    <col min="30" max="30" width="14" style="4" customWidth="1"/>
    <col min="31" max="34" width="11.7109375" style="4" customWidth="1"/>
    <col min="35" max="35" width="15.42578125" style="4" customWidth="1"/>
    <col min="36" max="36" width="12" style="4" bestFit="1" customWidth="1"/>
    <col min="37" max="38" width="13" style="4" bestFit="1" customWidth="1"/>
    <col min="39" max="39" width="12" style="4" customWidth="1"/>
    <col min="40" max="40" width="14" style="4" customWidth="1"/>
    <col min="41" max="41" width="6.5703125" style="4" customWidth="1"/>
    <col min="42" max="42" width="12" style="4" customWidth="1"/>
    <col min="43" max="45" width="12" style="4" hidden="1" customWidth="1"/>
    <col min="46" max="46" width="13" style="4" hidden="1" customWidth="1"/>
    <col min="47" max="47" width="14" style="11" bestFit="1" customWidth="1"/>
    <col min="48" max="48" width="19.42578125" style="12" bestFit="1" customWidth="1"/>
    <col min="49" max="49" width="21.85546875" style="12" bestFit="1" customWidth="1"/>
    <col min="50" max="52" width="14.42578125" style="12" customWidth="1"/>
    <col min="53" max="16384" width="11.42578125" style="12"/>
  </cols>
  <sheetData>
    <row r="1" spans="1:16383" ht="13.5" thickBot="1">
      <c r="A1" s="1" t="s">
        <v>0</v>
      </c>
      <c r="B1" s="2" t="s">
        <v>1</v>
      </c>
      <c r="C1" s="2" t="s">
        <v>2</v>
      </c>
      <c r="D1" s="3" t="s">
        <v>3</v>
      </c>
      <c r="K1" s="6"/>
      <c r="L1" s="6"/>
      <c r="M1" s="6"/>
      <c r="N1" s="6"/>
      <c r="O1" s="6"/>
      <c r="AE1" s="10"/>
      <c r="AF1" s="10"/>
      <c r="AG1" s="10"/>
      <c r="AH1" s="10"/>
      <c r="AI1" s="10"/>
    </row>
    <row r="2" spans="1:16383">
      <c r="A2" s="13" t="s">
        <v>4</v>
      </c>
      <c r="B2" s="14">
        <v>43496</v>
      </c>
      <c r="C2" s="15">
        <f>+MONTH(B2)</f>
        <v>1</v>
      </c>
      <c r="D2" s="16">
        <f>+YEAR(B2)</f>
        <v>2019</v>
      </c>
      <c r="G2" s="17" t="s">
        <v>5</v>
      </c>
      <c r="H2" s="18"/>
      <c r="K2" s="6"/>
      <c r="L2" s="6"/>
      <c r="M2" s="6"/>
      <c r="N2" s="6"/>
      <c r="O2" s="6"/>
      <c r="X2" s="19"/>
      <c r="Y2" s="19"/>
      <c r="Z2" s="19"/>
      <c r="AA2" s="19"/>
      <c r="AB2" s="20"/>
      <c r="AE2" s="10"/>
      <c r="AF2" s="10"/>
      <c r="AG2" s="10"/>
      <c r="AH2" s="10"/>
      <c r="AI2" s="10"/>
    </row>
    <row r="3" spans="1:16383">
      <c r="A3" s="21" t="s">
        <v>6</v>
      </c>
      <c r="B3" s="22">
        <v>43100</v>
      </c>
      <c r="C3" s="23">
        <f>+MONTH(B3)</f>
        <v>12</v>
      </c>
      <c r="D3" s="24">
        <f>+YEAR(B3)</f>
        <v>2017</v>
      </c>
      <c r="E3" s="25"/>
      <c r="G3" s="17"/>
      <c r="H3" s="18"/>
      <c r="K3" s="6"/>
      <c r="L3" s="6"/>
      <c r="M3" s="6"/>
      <c r="N3" s="6"/>
      <c r="O3" s="6"/>
      <c r="U3" s="26"/>
      <c r="V3" s="26"/>
      <c r="W3" s="19"/>
      <c r="AE3" s="10"/>
      <c r="AF3" s="10"/>
      <c r="AG3" s="10"/>
      <c r="AH3" s="10"/>
      <c r="AI3" s="10"/>
    </row>
    <row r="4" spans="1:16383">
      <c r="A4" s="27" t="s">
        <v>7</v>
      </c>
      <c r="B4" s="28">
        <v>42735</v>
      </c>
      <c r="C4" s="29">
        <f>+MONTH(B4)</f>
        <v>12</v>
      </c>
      <c r="D4" s="30">
        <f>+YEAR(B4)</f>
        <v>2016</v>
      </c>
      <c r="E4" s="31"/>
      <c r="F4" s="4" t="s">
        <v>8</v>
      </c>
      <c r="G4" s="17"/>
      <c r="H4" s="18"/>
      <c r="K4" s="6"/>
      <c r="L4" s="6"/>
      <c r="M4" s="6"/>
      <c r="N4" s="6"/>
      <c r="O4" s="6"/>
      <c r="P4" s="32">
        <v>43466</v>
      </c>
      <c r="Q4" s="32"/>
      <c r="AE4" s="10"/>
      <c r="AF4" s="10"/>
      <c r="AG4" s="10"/>
      <c r="AH4" s="10"/>
      <c r="AI4" s="10"/>
    </row>
    <row r="5" spans="1:16383" ht="15.75" thickBot="1">
      <c r="A5" s="21" t="s">
        <v>6</v>
      </c>
      <c r="B5" s="22">
        <v>43465</v>
      </c>
      <c r="C5" s="23">
        <f>+MONTH(B5)</f>
        <v>12</v>
      </c>
      <c r="D5" s="24">
        <f>+YEAR(B5)</f>
        <v>2018</v>
      </c>
      <c r="E5" s="25"/>
      <c r="G5" s="17"/>
      <c r="H5" s="18"/>
      <c r="K5" s="6"/>
      <c r="L5" s="6"/>
      <c r="M5" s="6"/>
      <c r="N5" s="6"/>
      <c r="O5" s="6"/>
      <c r="P5" s="32">
        <v>42917</v>
      </c>
      <c r="Q5" s="32"/>
      <c r="R5" s="32"/>
      <c r="U5" s="26"/>
      <c r="V5" s="26"/>
      <c r="W5" s="19"/>
      <c r="AB5" s="33">
        <v>5</v>
      </c>
      <c r="AE5" s="10"/>
      <c r="AF5" s="10"/>
      <c r="AG5" s="10"/>
      <c r="AH5" s="10"/>
      <c r="AI5" s="10"/>
    </row>
    <row r="6" spans="1:16383" ht="51.75" thickBot="1">
      <c r="A6" s="34" t="s">
        <v>9</v>
      </c>
      <c r="B6" s="35">
        <v>45511</v>
      </c>
      <c r="C6" s="36"/>
      <c r="D6" s="37"/>
      <c r="K6" s="38"/>
      <c r="L6" s="38"/>
      <c r="M6" s="38">
        <f>+EDATE(M9,24)</f>
        <v>45511</v>
      </c>
      <c r="N6" s="38"/>
      <c r="O6" s="38"/>
      <c r="P6" s="39">
        <f>+DATEDIF(P4,M6,"m")+1</f>
        <v>68</v>
      </c>
      <c r="Q6" s="40"/>
      <c r="R6" s="40"/>
      <c r="S6" s="41">
        <v>12</v>
      </c>
      <c r="T6" s="42"/>
      <c r="U6" s="43" t="s">
        <v>10</v>
      </c>
      <c r="V6" s="43"/>
      <c r="W6" s="44" t="s">
        <v>11</v>
      </c>
      <c r="X6" s="45" t="s">
        <v>12</v>
      </c>
      <c r="Y6" s="45"/>
      <c r="Z6" s="45"/>
      <c r="AA6" s="45"/>
      <c r="AB6" s="46"/>
      <c r="AC6" s="45"/>
      <c r="AD6" s="47"/>
      <c r="AE6" s="45" t="s">
        <v>13</v>
      </c>
      <c r="AF6" s="45"/>
      <c r="AG6" s="45"/>
      <c r="AH6" s="45"/>
      <c r="AI6" s="47" t="s">
        <v>14</v>
      </c>
      <c r="AJ6" s="4">
        <v>11</v>
      </c>
      <c r="AM6" s="4">
        <v>1</v>
      </c>
      <c r="AN6" s="4">
        <v>12</v>
      </c>
      <c r="AO6" s="4">
        <v>12</v>
      </c>
      <c r="AP6" s="4">
        <v>12</v>
      </c>
      <c r="AQ6" s="4">
        <v>12</v>
      </c>
      <c r="AR6" s="4">
        <v>12</v>
      </c>
      <c r="AS6" s="4">
        <v>8</v>
      </c>
    </row>
    <row r="7" spans="1:16383" ht="13.5" thickBot="1">
      <c r="A7" s="200">
        <v>0</v>
      </c>
      <c r="B7" s="200">
        <f>A7+1</f>
        <v>1</v>
      </c>
      <c r="C7" s="200">
        <f t="shared" ref="C7:T7" si="0">B7+1</f>
        <v>2</v>
      </c>
      <c r="D7" s="200">
        <f t="shared" si="0"/>
        <v>3</v>
      </c>
      <c r="E7" s="200">
        <f t="shared" si="0"/>
        <v>4</v>
      </c>
      <c r="F7" s="200">
        <f t="shared" si="0"/>
        <v>5</v>
      </c>
      <c r="G7" s="200">
        <f t="shared" si="0"/>
        <v>6</v>
      </c>
      <c r="H7" s="200">
        <f t="shared" si="0"/>
        <v>7</v>
      </c>
      <c r="I7" s="200">
        <f t="shared" si="0"/>
        <v>8</v>
      </c>
      <c r="J7" s="200">
        <f t="shared" si="0"/>
        <v>9</v>
      </c>
      <c r="K7" s="200">
        <f t="shared" si="0"/>
        <v>10</v>
      </c>
      <c r="L7" s="200">
        <f t="shared" si="0"/>
        <v>11</v>
      </c>
      <c r="M7" s="200">
        <f t="shared" si="0"/>
        <v>12</v>
      </c>
      <c r="N7" s="200">
        <f t="shared" si="0"/>
        <v>13</v>
      </c>
      <c r="O7" s="200">
        <f t="shared" si="0"/>
        <v>14</v>
      </c>
      <c r="P7" s="200">
        <f t="shared" si="0"/>
        <v>15</v>
      </c>
      <c r="Q7" s="200">
        <f t="shared" si="0"/>
        <v>16</v>
      </c>
      <c r="R7" s="200">
        <f t="shared" si="0"/>
        <v>17</v>
      </c>
      <c r="S7" s="200">
        <f t="shared" si="0"/>
        <v>18</v>
      </c>
      <c r="T7" s="200">
        <f t="shared" si="0"/>
        <v>19</v>
      </c>
      <c r="U7" s="195"/>
      <c r="V7" s="195"/>
      <c r="W7" s="196"/>
      <c r="X7" s="197"/>
      <c r="Y7" s="197"/>
      <c r="Z7" s="197"/>
      <c r="AA7" s="197"/>
      <c r="AB7" s="198"/>
      <c r="AC7" s="197"/>
      <c r="AD7" s="199"/>
      <c r="AE7" s="197"/>
      <c r="AF7" s="197"/>
      <c r="AG7" s="197"/>
      <c r="AH7" s="197"/>
      <c r="AI7" s="199"/>
    </row>
    <row r="8" spans="1:16383" ht="39" thickBot="1">
      <c r="A8" s="48" t="s">
        <v>15</v>
      </c>
      <c r="B8" s="48" t="s">
        <v>16</v>
      </c>
      <c r="C8" s="48" t="s">
        <v>17</v>
      </c>
      <c r="D8" s="48" t="s">
        <v>18</v>
      </c>
      <c r="E8" s="49" t="s">
        <v>19</v>
      </c>
      <c r="F8" s="49" t="s">
        <v>20</v>
      </c>
      <c r="G8" s="50" t="s">
        <v>21</v>
      </c>
      <c r="H8" s="49" t="s">
        <v>22</v>
      </c>
      <c r="I8" s="49" t="s">
        <v>23</v>
      </c>
      <c r="J8" s="49" t="s">
        <v>24</v>
      </c>
      <c r="K8" s="51" t="s">
        <v>25</v>
      </c>
      <c r="L8" s="51" t="s">
        <v>26</v>
      </c>
      <c r="M8" s="51" t="s">
        <v>27</v>
      </c>
      <c r="N8" s="51" t="s">
        <v>28</v>
      </c>
      <c r="O8" s="192" t="s">
        <v>264</v>
      </c>
      <c r="P8" s="49" t="s">
        <v>29</v>
      </c>
      <c r="Q8" s="192" t="s">
        <v>265</v>
      </c>
      <c r="R8" s="49" t="s">
        <v>30</v>
      </c>
      <c r="S8" s="49" t="s">
        <v>31</v>
      </c>
      <c r="T8" s="52" t="s">
        <v>32</v>
      </c>
      <c r="U8" s="53" t="s">
        <v>2</v>
      </c>
      <c r="V8" s="53" t="s">
        <v>3</v>
      </c>
      <c r="W8" s="54" t="s">
        <v>33</v>
      </c>
      <c r="X8" s="54" t="s">
        <v>34</v>
      </c>
      <c r="Y8" s="54" t="s">
        <v>35</v>
      </c>
      <c r="Z8" s="54" t="s">
        <v>36</v>
      </c>
      <c r="AA8" s="54" t="s">
        <v>37</v>
      </c>
      <c r="AB8" s="55" t="s">
        <v>38</v>
      </c>
      <c r="AC8" s="55" t="s">
        <v>39</v>
      </c>
      <c r="AD8" s="53" t="s">
        <v>40</v>
      </c>
      <c r="AE8" s="56" t="s">
        <v>41</v>
      </c>
      <c r="AF8" s="56" t="s">
        <v>42</v>
      </c>
      <c r="AG8" s="56" t="s">
        <v>43</v>
      </c>
      <c r="AH8" s="56" t="s">
        <v>44</v>
      </c>
      <c r="AI8" s="56" t="s">
        <v>45</v>
      </c>
      <c r="AJ8" s="57" t="s">
        <v>46</v>
      </c>
      <c r="AK8" s="57" t="s">
        <v>47</v>
      </c>
      <c r="AL8" s="57" t="s">
        <v>48</v>
      </c>
      <c r="AM8" s="57" t="s">
        <v>49</v>
      </c>
      <c r="AN8" s="58" t="s">
        <v>50</v>
      </c>
      <c r="AO8" s="57"/>
      <c r="AP8" s="57">
        <v>2020</v>
      </c>
      <c r="AQ8" s="57">
        <v>2021</v>
      </c>
      <c r="AR8" s="57">
        <v>2022</v>
      </c>
      <c r="AS8" s="57">
        <v>2023</v>
      </c>
      <c r="AT8" s="57">
        <v>2024</v>
      </c>
      <c r="AU8" s="56" t="s">
        <v>51</v>
      </c>
      <c r="AV8" s="56" t="s">
        <v>52</v>
      </c>
      <c r="AW8" s="59" t="s">
        <v>53</v>
      </c>
      <c r="AX8" s="60" t="s">
        <v>54</v>
      </c>
      <c r="AY8" s="61" t="s">
        <v>55</v>
      </c>
      <c r="AZ8" s="62" t="s">
        <v>56</v>
      </c>
    </row>
    <row r="9" spans="1:16383">
      <c r="A9" s="63">
        <v>10</v>
      </c>
      <c r="B9" s="64" t="s">
        <v>57</v>
      </c>
      <c r="C9" s="65">
        <v>92</v>
      </c>
      <c r="D9" s="65" t="s">
        <v>58</v>
      </c>
      <c r="E9" s="65" t="s">
        <v>59</v>
      </c>
      <c r="F9" s="65" t="s">
        <v>60</v>
      </c>
      <c r="G9" s="66">
        <v>8934</v>
      </c>
      <c r="H9" s="65" t="s">
        <v>61</v>
      </c>
      <c r="I9" s="65"/>
      <c r="J9" s="65"/>
      <c r="K9" s="67">
        <v>41382</v>
      </c>
      <c r="L9" s="68">
        <v>41858</v>
      </c>
      <c r="M9" s="68">
        <f t="shared" ref="M9:M28" si="1">+EDATE(L9,96)</f>
        <v>44780</v>
      </c>
      <c r="N9" s="69">
        <v>42767</v>
      </c>
      <c r="O9" s="193">
        <v>0</v>
      </c>
      <c r="P9" s="70">
        <f t="shared" ref="P9:P72" si="2">+DATEDIF(P$5,M9,"m")</f>
        <v>61</v>
      </c>
      <c r="Q9" s="194" t="s">
        <v>266</v>
      </c>
      <c r="R9" s="70">
        <f>+P6</f>
        <v>68</v>
      </c>
      <c r="S9" s="71">
        <v>120</v>
      </c>
      <c r="T9" s="72">
        <v>28011</v>
      </c>
      <c r="U9" s="71">
        <v>8</v>
      </c>
      <c r="V9" s="71">
        <v>2017</v>
      </c>
      <c r="W9" s="73">
        <v>0</v>
      </c>
      <c r="X9" s="74">
        <f t="shared" ref="X9:X72" si="3">+($D$3-V9)*12+$C$3-U9+1</f>
        <v>5</v>
      </c>
      <c r="Y9" s="74">
        <f t="shared" ref="Y9:Y32" si="4">+($D$5-V9)*12+$C$5-U9+1</f>
        <v>17</v>
      </c>
      <c r="Z9" s="74">
        <f>+Y9+12</f>
        <v>29</v>
      </c>
      <c r="AA9" s="74">
        <f>+Z9+12</f>
        <v>41</v>
      </c>
      <c r="AB9" s="74">
        <f>+AA9+AB$5</f>
        <v>46</v>
      </c>
      <c r="AC9" s="74">
        <f>+P9-AB9</f>
        <v>15</v>
      </c>
      <c r="AD9" s="75">
        <f t="shared" ref="AD9:AD32" si="5">+IFERROR(T9/P9,0)</f>
        <v>459.19672131147541</v>
      </c>
      <c r="AE9" s="75">
        <f t="shared" ref="AE9:AE32" si="6">+(T9/S9)*W9</f>
        <v>0</v>
      </c>
      <c r="AF9" s="76">
        <f t="shared" ref="AF9:AF72" si="7">+(X9-W9)*AD9</f>
        <v>2295.9836065573772</v>
      </c>
      <c r="AG9" s="76">
        <f t="shared" ref="AG9:AG72" si="8">+(Y9-X9)*AD9</f>
        <v>5510.3606557377052</v>
      </c>
      <c r="AH9" s="75">
        <f t="shared" ref="AH9:AH72" si="9">+AE9+AF9+AG9</f>
        <v>7806.3442622950824</v>
      </c>
      <c r="AI9" s="72">
        <f t="shared" ref="AI9:AI72" si="10">+T9-AH9</f>
        <v>20204.655737704918</v>
      </c>
      <c r="AJ9" s="77">
        <f>+(AI9/R9)*12</f>
        <v>3565.5274831243969</v>
      </c>
      <c r="AK9" s="77">
        <f t="shared" ref="AK9:AK72" si="11">+AH9+AJ9</f>
        <v>11371.871745419479</v>
      </c>
      <c r="AL9" s="78">
        <f>+T9-AK9</f>
        <v>16639.128254580522</v>
      </c>
      <c r="AM9" s="77">
        <f t="shared" ref="AM9:AM72" si="12">+(AJ9/11)*1</f>
        <v>324.1388621022179</v>
      </c>
      <c r="AN9" s="77">
        <f t="shared" ref="AN9:AN72" si="13">+AJ9+AM9</f>
        <v>3889.6663452266148</v>
      </c>
      <c r="AO9" s="77"/>
      <c r="AP9" s="77">
        <f>+AN9</f>
        <v>3889.6663452266148</v>
      </c>
      <c r="AQ9" s="77">
        <f t="shared" ref="AQ9:AS24" si="14">+AP9</f>
        <v>3889.6663452266148</v>
      </c>
      <c r="AR9" s="77">
        <f t="shared" si="14"/>
        <v>3889.6663452266148</v>
      </c>
      <c r="AS9" s="77">
        <f t="shared" si="14"/>
        <v>3889.6663452266148</v>
      </c>
      <c r="AT9" s="79">
        <f t="shared" ref="AT9:AT72" si="15">+(AI9/R9)*8</f>
        <v>2377.0183220829313</v>
      </c>
      <c r="AU9" s="80">
        <f>+(AA9-Z9)*AD9</f>
        <v>5510.3606557377052</v>
      </c>
      <c r="AV9" s="78">
        <f>+AH9+AJ9+AU9</f>
        <v>16882.232401157184</v>
      </c>
      <c r="AW9" s="78">
        <f>+T9-AV9</f>
        <v>11128.767598842816</v>
      </c>
      <c r="AX9" s="81">
        <f>(AB9-AA9)*AD9</f>
        <v>2295.9836065573772</v>
      </c>
      <c r="AY9" s="82">
        <f>+AV9+AX9</f>
        <v>19178.21600771456</v>
      </c>
      <c r="AZ9" s="83">
        <f>+T9-AY9</f>
        <v>8832.78399228544</v>
      </c>
    </row>
    <row r="10" spans="1:16383">
      <c r="A10" s="63">
        <v>10</v>
      </c>
      <c r="B10" s="64" t="s">
        <v>57</v>
      </c>
      <c r="C10" s="65">
        <v>94</v>
      </c>
      <c r="D10" s="65" t="s">
        <v>58</v>
      </c>
      <c r="E10" s="65" t="s">
        <v>62</v>
      </c>
      <c r="F10" s="65" t="s">
        <v>63</v>
      </c>
      <c r="G10" s="66">
        <v>104</v>
      </c>
      <c r="H10" s="65" t="s">
        <v>61</v>
      </c>
      <c r="I10" s="65"/>
      <c r="J10" s="65"/>
      <c r="K10" s="67">
        <v>41934</v>
      </c>
      <c r="L10" s="68">
        <v>41858</v>
      </c>
      <c r="M10" s="68">
        <f t="shared" si="1"/>
        <v>44780</v>
      </c>
      <c r="N10" s="69">
        <v>42767</v>
      </c>
      <c r="O10" s="193">
        <v>0</v>
      </c>
      <c r="P10" s="73">
        <f t="shared" si="2"/>
        <v>61</v>
      </c>
      <c r="Q10" s="194" t="s">
        <v>266</v>
      </c>
      <c r="R10" s="73">
        <f>+R9</f>
        <v>68</v>
      </c>
      <c r="S10" s="71">
        <v>120</v>
      </c>
      <c r="T10" s="72">
        <v>889926</v>
      </c>
      <c r="U10" s="71">
        <v>8</v>
      </c>
      <c r="V10" s="71">
        <v>2017</v>
      </c>
      <c r="W10" s="73">
        <v>0</v>
      </c>
      <c r="X10" s="74">
        <f t="shared" si="3"/>
        <v>5</v>
      </c>
      <c r="Y10" s="74">
        <f t="shared" si="4"/>
        <v>17</v>
      </c>
      <c r="Z10" s="74">
        <f t="shared" ref="Z10:AA73" si="16">+Y10+12</f>
        <v>29</v>
      </c>
      <c r="AA10" s="74">
        <f t="shared" si="16"/>
        <v>41</v>
      </c>
      <c r="AB10" s="74">
        <f t="shared" ref="AB10:AB73" si="17">+AA10+AB$5</f>
        <v>46</v>
      </c>
      <c r="AC10" s="74">
        <f t="shared" ref="AC10:AC73" si="18">+P10-AB10</f>
        <v>15</v>
      </c>
      <c r="AD10" s="75">
        <f t="shared" si="5"/>
        <v>14588.950819672131</v>
      </c>
      <c r="AE10" s="75">
        <f t="shared" si="6"/>
        <v>0</v>
      </c>
      <c r="AF10" s="76">
        <f t="shared" si="7"/>
        <v>72944.75409836066</v>
      </c>
      <c r="AG10" s="76">
        <f t="shared" si="8"/>
        <v>175067.40983606558</v>
      </c>
      <c r="AH10" s="75">
        <f t="shared" si="9"/>
        <v>248012.16393442624</v>
      </c>
      <c r="AI10" s="72">
        <f t="shared" si="10"/>
        <v>641913.83606557373</v>
      </c>
      <c r="AJ10" s="77">
        <f t="shared" ref="AJ10:AJ73" si="19">+(AI10/R10)*12</f>
        <v>113278.91224686595</v>
      </c>
      <c r="AK10" s="77">
        <f t="shared" si="11"/>
        <v>361291.07618129218</v>
      </c>
      <c r="AL10" s="78">
        <f t="shared" ref="AL10:AL73" si="20">+T10-AK10</f>
        <v>528634.92381870782</v>
      </c>
      <c r="AM10" s="77">
        <f t="shared" si="12"/>
        <v>10298.082931533268</v>
      </c>
      <c r="AN10" s="77">
        <f t="shared" si="13"/>
        <v>123576.99517839921</v>
      </c>
      <c r="AO10" s="77"/>
      <c r="AP10" s="77">
        <f t="shared" ref="AP10:AP73" si="21">+AN10</f>
        <v>123576.99517839921</v>
      </c>
      <c r="AQ10" s="77">
        <f t="shared" si="14"/>
        <v>123576.99517839921</v>
      </c>
      <c r="AR10" s="77">
        <f t="shared" si="14"/>
        <v>123576.99517839921</v>
      </c>
      <c r="AS10" s="77">
        <f t="shared" si="14"/>
        <v>123576.99517839921</v>
      </c>
      <c r="AT10" s="79">
        <f t="shared" si="15"/>
        <v>75519.274831243965</v>
      </c>
      <c r="AU10" s="80">
        <f t="shared" ref="AU10:AU73" si="22">+(AA10-Z10)*AD10</f>
        <v>175067.40983606558</v>
      </c>
      <c r="AV10" s="78">
        <f t="shared" ref="AV10:AV73" si="23">+AH10+AJ10+AU10</f>
        <v>536358.48601735779</v>
      </c>
      <c r="AW10" s="78">
        <f t="shared" ref="AW10:AW73" si="24">+T10-AV10</f>
        <v>353567.51398264221</v>
      </c>
      <c r="AX10" s="81">
        <f t="shared" ref="AX10:AX73" si="25">(AB10-AA10)*AD10</f>
        <v>72944.75409836066</v>
      </c>
      <c r="AY10" s="82">
        <f t="shared" ref="AY10:AY73" si="26">+AV10+AX10</f>
        <v>609303.24011571845</v>
      </c>
      <c r="AZ10" s="83">
        <f t="shared" ref="AZ10:AZ73" si="27">+T10-AY10</f>
        <v>280622.75988428155</v>
      </c>
    </row>
    <row r="11" spans="1:16383" s="86" customFormat="1">
      <c r="A11" s="63">
        <v>10</v>
      </c>
      <c r="B11" s="64" t="s">
        <v>57</v>
      </c>
      <c r="C11" s="65">
        <v>87</v>
      </c>
      <c r="D11" s="84" t="s">
        <v>58</v>
      </c>
      <c r="E11" s="71" t="s">
        <v>64</v>
      </c>
      <c r="F11" s="71" t="s">
        <v>63</v>
      </c>
      <c r="G11" s="85">
        <v>108</v>
      </c>
      <c r="H11" s="71" t="s">
        <v>61</v>
      </c>
      <c r="I11" s="12"/>
      <c r="J11" s="12"/>
      <c r="K11" s="67">
        <v>41984</v>
      </c>
      <c r="L11" s="68">
        <v>41858</v>
      </c>
      <c r="M11" s="68">
        <f t="shared" si="1"/>
        <v>44780</v>
      </c>
      <c r="N11" s="69">
        <v>42767</v>
      </c>
      <c r="O11" s="193">
        <v>0</v>
      </c>
      <c r="P11" s="73">
        <f t="shared" si="2"/>
        <v>61</v>
      </c>
      <c r="Q11" s="194" t="s">
        <v>266</v>
      </c>
      <c r="R11" s="73">
        <f t="shared" ref="R11:R74" si="28">+R10</f>
        <v>68</v>
      </c>
      <c r="S11" s="71">
        <v>120</v>
      </c>
      <c r="T11" s="72">
        <v>902993</v>
      </c>
      <c r="U11" s="71">
        <v>8</v>
      </c>
      <c r="V11" s="71">
        <v>2017</v>
      </c>
      <c r="W11" s="73">
        <v>0</v>
      </c>
      <c r="X11" s="74">
        <f t="shared" si="3"/>
        <v>5</v>
      </c>
      <c r="Y11" s="74">
        <f t="shared" si="4"/>
        <v>17</v>
      </c>
      <c r="Z11" s="74">
        <f t="shared" si="16"/>
        <v>29</v>
      </c>
      <c r="AA11" s="74">
        <f t="shared" si="16"/>
        <v>41</v>
      </c>
      <c r="AB11" s="74">
        <f t="shared" si="17"/>
        <v>46</v>
      </c>
      <c r="AC11" s="74">
        <f t="shared" si="18"/>
        <v>15</v>
      </c>
      <c r="AD11" s="75">
        <f t="shared" si="5"/>
        <v>14803.163934426229</v>
      </c>
      <c r="AE11" s="75">
        <f t="shared" si="6"/>
        <v>0</v>
      </c>
      <c r="AF11" s="76">
        <f t="shared" si="7"/>
        <v>74015.819672131154</v>
      </c>
      <c r="AG11" s="76">
        <f t="shared" si="8"/>
        <v>177637.96721311475</v>
      </c>
      <c r="AH11" s="75">
        <f t="shared" si="9"/>
        <v>251653.78688524591</v>
      </c>
      <c r="AI11" s="72">
        <f t="shared" si="10"/>
        <v>651339.21311475406</v>
      </c>
      <c r="AJ11" s="77">
        <f t="shared" si="19"/>
        <v>114942.21407907424</v>
      </c>
      <c r="AK11" s="77">
        <f t="shared" si="11"/>
        <v>366596.00096432015</v>
      </c>
      <c r="AL11" s="78">
        <f t="shared" si="20"/>
        <v>536396.99903567985</v>
      </c>
      <c r="AM11" s="77">
        <f t="shared" si="12"/>
        <v>10449.29218900675</v>
      </c>
      <c r="AN11" s="77">
        <f t="shared" si="13"/>
        <v>125391.50626808099</v>
      </c>
      <c r="AO11" s="77"/>
      <c r="AP11" s="77">
        <f t="shared" si="21"/>
        <v>125391.50626808099</v>
      </c>
      <c r="AQ11" s="77">
        <f t="shared" si="14"/>
        <v>125391.50626808099</v>
      </c>
      <c r="AR11" s="77">
        <f t="shared" si="14"/>
        <v>125391.50626808099</v>
      </c>
      <c r="AS11" s="77">
        <f t="shared" si="14"/>
        <v>125391.50626808099</v>
      </c>
      <c r="AT11" s="79">
        <f t="shared" si="15"/>
        <v>76628.142719382828</v>
      </c>
      <c r="AU11" s="80">
        <f t="shared" si="22"/>
        <v>177637.96721311475</v>
      </c>
      <c r="AV11" s="78">
        <f t="shared" si="23"/>
        <v>544233.96817743487</v>
      </c>
      <c r="AW11" s="78">
        <f t="shared" si="24"/>
        <v>358759.03182256513</v>
      </c>
      <c r="AX11" s="81">
        <f t="shared" si="25"/>
        <v>74015.819672131154</v>
      </c>
      <c r="AY11" s="82">
        <f t="shared" si="26"/>
        <v>618249.78784956597</v>
      </c>
      <c r="AZ11" s="83">
        <f t="shared" si="27"/>
        <v>284743.21215043403</v>
      </c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</row>
    <row r="12" spans="1:16383" s="86" customFormat="1">
      <c r="A12" s="63">
        <v>10</v>
      </c>
      <c r="B12" s="64" t="s">
        <v>57</v>
      </c>
      <c r="C12" s="65">
        <v>93</v>
      </c>
      <c r="D12" s="65" t="s">
        <v>58</v>
      </c>
      <c r="E12" s="65" t="s">
        <v>65</v>
      </c>
      <c r="F12" s="65" t="s">
        <v>63</v>
      </c>
      <c r="G12" s="66">
        <v>109</v>
      </c>
      <c r="H12" s="65" t="s">
        <v>61</v>
      </c>
      <c r="I12" s="12"/>
      <c r="J12" s="12"/>
      <c r="K12" s="67">
        <v>41989</v>
      </c>
      <c r="L12" s="68">
        <v>41858</v>
      </c>
      <c r="M12" s="68">
        <f t="shared" si="1"/>
        <v>44780</v>
      </c>
      <c r="N12" s="69">
        <v>42767</v>
      </c>
      <c r="O12" s="193">
        <v>0</v>
      </c>
      <c r="P12" s="73">
        <f t="shared" si="2"/>
        <v>61</v>
      </c>
      <c r="Q12" s="194" t="s">
        <v>266</v>
      </c>
      <c r="R12" s="73">
        <f t="shared" si="28"/>
        <v>68</v>
      </c>
      <c r="S12" s="71">
        <v>120</v>
      </c>
      <c r="T12" s="72">
        <v>1060197</v>
      </c>
      <c r="U12" s="71">
        <v>8</v>
      </c>
      <c r="V12" s="71">
        <v>2017</v>
      </c>
      <c r="W12" s="73">
        <v>0</v>
      </c>
      <c r="X12" s="74">
        <f t="shared" si="3"/>
        <v>5</v>
      </c>
      <c r="Y12" s="74">
        <f t="shared" si="4"/>
        <v>17</v>
      </c>
      <c r="Z12" s="74">
        <f t="shared" si="16"/>
        <v>29</v>
      </c>
      <c r="AA12" s="74">
        <f t="shared" si="16"/>
        <v>41</v>
      </c>
      <c r="AB12" s="74">
        <f t="shared" si="17"/>
        <v>46</v>
      </c>
      <c r="AC12" s="74">
        <f t="shared" si="18"/>
        <v>15</v>
      </c>
      <c r="AD12" s="75">
        <f t="shared" si="5"/>
        <v>17380.278688524591</v>
      </c>
      <c r="AE12" s="75">
        <f t="shared" si="6"/>
        <v>0</v>
      </c>
      <c r="AF12" s="76">
        <f t="shared" si="7"/>
        <v>86901.393442622953</v>
      </c>
      <c r="AG12" s="76">
        <f t="shared" si="8"/>
        <v>208563.34426229511</v>
      </c>
      <c r="AH12" s="75">
        <f t="shared" si="9"/>
        <v>295464.73770491808</v>
      </c>
      <c r="AI12" s="72">
        <f t="shared" si="10"/>
        <v>764732.26229508198</v>
      </c>
      <c r="AJ12" s="77">
        <f t="shared" si="19"/>
        <v>134952.75216972036</v>
      </c>
      <c r="AK12" s="77">
        <f t="shared" si="11"/>
        <v>430417.48987463844</v>
      </c>
      <c r="AL12" s="78">
        <f t="shared" si="20"/>
        <v>629779.51012536162</v>
      </c>
      <c r="AM12" s="77">
        <f t="shared" si="12"/>
        <v>12268.432015429124</v>
      </c>
      <c r="AN12" s="77">
        <f t="shared" si="13"/>
        <v>147221.1841851495</v>
      </c>
      <c r="AO12" s="77"/>
      <c r="AP12" s="77">
        <f t="shared" si="21"/>
        <v>147221.1841851495</v>
      </c>
      <c r="AQ12" s="77">
        <f t="shared" si="14"/>
        <v>147221.1841851495</v>
      </c>
      <c r="AR12" s="77">
        <f t="shared" si="14"/>
        <v>147221.1841851495</v>
      </c>
      <c r="AS12" s="77">
        <f t="shared" si="14"/>
        <v>147221.1841851495</v>
      </c>
      <c r="AT12" s="79">
        <f t="shared" si="15"/>
        <v>89968.501446480237</v>
      </c>
      <c r="AU12" s="80">
        <f t="shared" si="22"/>
        <v>208563.34426229511</v>
      </c>
      <c r="AV12" s="78">
        <f t="shared" si="23"/>
        <v>638980.83413693355</v>
      </c>
      <c r="AW12" s="78">
        <f t="shared" si="24"/>
        <v>421216.16586306645</v>
      </c>
      <c r="AX12" s="81">
        <f t="shared" si="25"/>
        <v>86901.393442622953</v>
      </c>
      <c r="AY12" s="82">
        <f t="shared" si="26"/>
        <v>725882.22757955652</v>
      </c>
      <c r="AZ12" s="83">
        <f t="shared" si="27"/>
        <v>334314.77242044348</v>
      </c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  <c r="PB12" s="12"/>
      <c r="PC12" s="12"/>
      <c r="PD12" s="12"/>
      <c r="PE12" s="12"/>
      <c r="PF12" s="12"/>
      <c r="PG12" s="12"/>
      <c r="PH12" s="12"/>
      <c r="PI12" s="12"/>
      <c r="PJ12" s="12"/>
      <c r="PK12" s="12"/>
      <c r="PL12" s="12"/>
      <c r="PM12" s="12"/>
      <c r="PN12" s="12"/>
      <c r="PO12" s="12"/>
      <c r="PP12" s="12"/>
      <c r="PQ12" s="12"/>
      <c r="PR12" s="12"/>
      <c r="PS12" s="12"/>
      <c r="PT12" s="12"/>
      <c r="PU12" s="12"/>
      <c r="PV12" s="12"/>
      <c r="PW12" s="12"/>
      <c r="PX12" s="12"/>
      <c r="PY12" s="12"/>
      <c r="PZ12" s="12"/>
      <c r="QA12" s="12"/>
      <c r="QB12" s="12"/>
      <c r="QC12" s="12"/>
      <c r="QD12" s="12"/>
      <c r="QE12" s="12"/>
      <c r="QF12" s="12"/>
      <c r="QG12" s="12"/>
      <c r="QH12" s="12"/>
      <c r="QI12" s="12"/>
      <c r="QJ12" s="12"/>
      <c r="QK12" s="12"/>
      <c r="QL12" s="12"/>
      <c r="QM12" s="12"/>
      <c r="QN12" s="12"/>
      <c r="QO12" s="12"/>
      <c r="QP12" s="12"/>
      <c r="QQ12" s="12"/>
      <c r="QR12" s="12"/>
      <c r="QS12" s="12"/>
      <c r="QT12" s="12"/>
      <c r="QU12" s="12"/>
      <c r="QV12" s="12"/>
      <c r="QW12" s="12"/>
      <c r="QX12" s="12"/>
      <c r="QY12" s="12"/>
      <c r="QZ12" s="12"/>
      <c r="RA12" s="12"/>
      <c r="RB12" s="12"/>
      <c r="RC12" s="12"/>
      <c r="RD12" s="12"/>
      <c r="RE12" s="12"/>
      <c r="RF12" s="12"/>
      <c r="RG12" s="12"/>
      <c r="RH12" s="12"/>
      <c r="RI12" s="12"/>
      <c r="RJ12" s="12"/>
      <c r="RK12" s="12"/>
      <c r="RL12" s="12"/>
      <c r="RM12" s="12"/>
      <c r="RN12" s="12"/>
      <c r="RO12" s="12"/>
      <c r="RP12" s="12"/>
      <c r="RQ12" s="12"/>
      <c r="RR12" s="12"/>
      <c r="RS12" s="12"/>
      <c r="RT12" s="12"/>
      <c r="RU12" s="12"/>
      <c r="RV12" s="12"/>
      <c r="RW12" s="12"/>
      <c r="RX12" s="12"/>
      <c r="RY12" s="12"/>
      <c r="RZ12" s="12"/>
      <c r="SA12" s="12"/>
      <c r="SB12" s="12"/>
      <c r="SC12" s="12"/>
      <c r="SD12" s="12"/>
      <c r="SE12" s="12"/>
      <c r="SF12" s="12"/>
      <c r="SG12" s="12"/>
      <c r="SH12" s="12"/>
      <c r="SI12" s="12"/>
      <c r="SJ12" s="12"/>
      <c r="SK12" s="12"/>
      <c r="SL12" s="12"/>
      <c r="SM12" s="12"/>
      <c r="SN12" s="12"/>
      <c r="SO12" s="12"/>
      <c r="SP12" s="12"/>
      <c r="SQ12" s="12"/>
      <c r="SR12" s="12"/>
      <c r="SS12" s="12"/>
      <c r="ST12" s="12"/>
      <c r="SU12" s="12"/>
      <c r="SV12" s="12"/>
      <c r="SW12" s="12"/>
      <c r="SX12" s="12"/>
      <c r="SY12" s="12"/>
      <c r="SZ12" s="12"/>
      <c r="TA12" s="12"/>
      <c r="TB12" s="12"/>
      <c r="TC12" s="12"/>
      <c r="TD12" s="12"/>
      <c r="TE12" s="12"/>
      <c r="TF12" s="12"/>
      <c r="TG12" s="12"/>
      <c r="TH12" s="12"/>
      <c r="TI12" s="12"/>
      <c r="TJ12" s="12"/>
      <c r="TK12" s="12"/>
      <c r="TL12" s="12"/>
      <c r="TM12" s="12"/>
      <c r="TN12" s="12"/>
      <c r="TO12" s="12"/>
      <c r="TP12" s="12"/>
      <c r="TQ12" s="12"/>
      <c r="TR12" s="12"/>
      <c r="TS12" s="12"/>
      <c r="TT12" s="12"/>
      <c r="TU12" s="12"/>
      <c r="TV12" s="12"/>
      <c r="TW12" s="12"/>
      <c r="TX12" s="12"/>
      <c r="TY12" s="12"/>
      <c r="TZ12" s="12"/>
      <c r="UA12" s="12"/>
      <c r="UB12" s="12"/>
      <c r="UC12" s="12"/>
      <c r="UD12" s="12"/>
      <c r="UE12" s="12"/>
      <c r="UF12" s="12"/>
      <c r="UG12" s="12"/>
      <c r="UH12" s="12"/>
      <c r="UI12" s="12"/>
      <c r="UJ12" s="12"/>
      <c r="UK12" s="12"/>
      <c r="UL12" s="12"/>
      <c r="UM12" s="12"/>
      <c r="UN12" s="12"/>
      <c r="UO12" s="12"/>
      <c r="UP12" s="12"/>
      <c r="UQ12" s="12"/>
      <c r="UR12" s="12"/>
      <c r="US12" s="12"/>
      <c r="UT12" s="12"/>
      <c r="UU12" s="12"/>
      <c r="UV12" s="12"/>
      <c r="UW12" s="12"/>
      <c r="UX12" s="12"/>
      <c r="UY12" s="12"/>
      <c r="UZ12" s="12"/>
      <c r="VA12" s="12"/>
      <c r="VB12" s="12"/>
      <c r="VC12" s="12"/>
      <c r="VD12" s="12"/>
      <c r="VE12" s="12"/>
      <c r="VF12" s="12"/>
      <c r="VG12" s="12"/>
      <c r="VH12" s="12"/>
      <c r="VI12" s="12"/>
      <c r="VJ12" s="12"/>
      <c r="VK12" s="12"/>
      <c r="VL12" s="12"/>
      <c r="VM12" s="12"/>
      <c r="VN12" s="12"/>
      <c r="VO12" s="12"/>
      <c r="VP12" s="12"/>
      <c r="VQ12" s="12"/>
      <c r="VR12" s="12"/>
      <c r="VS12" s="12"/>
      <c r="VT12" s="12"/>
      <c r="VU12" s="12"/>
      <c r="VV12" s="12"/>
      <c r="VW12" s="12"/>
      <c r="VX12" s="12"/>
      <c r="VY12" s="12"/>
      <c r="VZ12" s="12"/>
      <c r="WA12" s="12"/>
      <c r="WB12" s="12"/>
      <c r="WC12" s="12"/>
      <c r="WD12" s="12"/>
      <c r="WE12" s="12"/>
      <c r="WF12" s="12"/>
      <c r="WG12" s="12"/>
      <c r="WH12" s="12"/>
      <c r="WI12" s="12"/>
      <c r="WJ12" s="12"/>
      <c r="WK12" s="12"/>
      <c r="WL12" s="12"/>
      <c r="WM12" s="12"/>
      <c r="WN12" s="12"/>
      <c r="WO12" s="12"/>
      <c r="WP12" s="12"/>
      <c r="WQ12" s="12"/>
      <c r="WR12" s="12"/>
      <c r="WS12" s="12"/>
      <c r="WT12" s="12"/>
      <c r="WU12" s="12"/>
      <c r="WV12" s="12"/>
      <c r="WW12" s="12"/>
      <c r="WX12" s="12"/>
      <c r="WY12" s="12"/>
      <c r="WZ12" s="12"/>
      <c r="XA12" s="12"/>
      <c r="XB12" s="12"/>
      <c r="XC12" s="12"/>
      <c r="XD12" s="12"/>
      <c r="XE12" s="12"/>
      <c r="XF12" s="12"/>
      <c r="XG12" s="12"/>
      <c r="XH12" s="12"/>
      <c r="XI12" s="12"/>
      <c r="XJ12" s="12"/>
      <c r="XK12" s="12"/>
      <c r="XL12" s="12"/>
      <c r="XM12" s="12"/>
      <c r="XN12" s="12"/>
      <c r="XO12" s="12"/>
      <c r="XP12" s="12"/>
      <c r="XQ12" s="12"/>
      <c r="XR12" s="12"/>
      <c r="XS12" s="12"/>
      <c r="XT12" s="12"/>
      <c r="XU12" s="12"/>
      <c r="XV12" s="12"/>
      <c r="XW12" s="12"/>
      <c r="XX12" s="12"/>
      <c r="XY12" s="12"/>
      <c r="XZ12" s="12"/>
      <c r="YA12" s="12"/>
      <c r="YB12" s="12"/>
      <c r="YC12" s="12"/>
      <c r="YD12" s="12"/>
      <c r="YE12" s="12"/>
      <c r="YF12" s="12"/>
      <c r="YG12" s="12"/>
      <c r="YH12" s="12"/>
      <c r="YI12" s="12"/>
      <c r="YJ12" s="12"/>
      <c r="YK12" s="12"/>
      <c r="YL12" s="12"/>
      <c r="YM12" s="12"/>
      <c r="YN12" s="12"/>
      <c r="YO12" s="12"/>
      <c r="YP12" s="12"/>
      <c r="YQ12" s="12"/>
      <c r="YR12" s="12"/>
      <c r="YS12" s="12"/>
      <c r="YT12" s="12"/>
      <c r="YU12" s="12"/>
      <c r="YV12" s="12"/>
      <c r="YW12" s="12"/>
      <c r="YX12" s="12"/>
      <c r="YY12" s="12"/>
      <c r="YZ12" s="12"/>
      <c r="ZA12" s="12"/>
      <c r="ZB12" s="12"/>
      <c r="ZC12" s="12"/>
      <c r="ZD12" s="12"/>
      <c r="ZE12" s="12"/>
      <c r="ZF12" s="12"/>
      <c r="ZG12" s="12"/>
      <c r="ZH12" s="12"/>
      <c r="ZI12" s="12"/>
      <c r="ZJ12" s="12"/>
      <c r="ZK12" s="12"/>
      <c r="ZL12" s="12"/>
      <c r="ZM12" s="12"/>
      <c r="ZN12" s="12"/>
      <c r="ZO12" s="12"/>
      <c r="ZP12" s="12"/>
      <c r="ZQ12" s="12"/>
      <c r="ZR12" s="12"/>
      <c r="ZS12" s="12"/>
      <c r="ZT12" s="12"/>
      <c r="ZU12" s="12"/>
      <c r="ZV12" s="12"/>
      <c r="ZW12" s="12"/>
      <c r="ZX12" s="12"/>
      <c r="ZY12" s="12"/>
      <c r="ZZ12" s="12"/>
      <c r="AAA12" s="12"/>
      <c r="AAB12" s="12"/>
      <c r="AAC12" s="12"/>
      <c r="AAD12" s="12"/>
      <c r="AAE12" s="12"/>
      <c r="AAF12" s="12"/>
      <c r="AAG12" s="12"/>
      <c r="AAH12" s="12"/>
      <c r="AAI12" s="12"/>
      <c r="AAJ12" s="12"/>
      <c r="AAK12" s="12"/>
      <c r="AAL12" s="12"/>
      <c r="AAM12" s="12"/>
      <c r="AAN12" s="12"/>
      <c r="AAO12" s="12"/>
      <c r="AAP12" s="12"/>
      <c r="AAQ12" s="12"/>
      <c r="AAR12" s="12"/>
      <c r="AAS12" s="12"/>
      <c r="AAT12" s="12"/>
      <c r="AAU12" s="12"/>
      <c r="AAV12" s="12"/>
      <c r="AAW12" s="12"/>
      <c r="AAX12" s="12"/>
      <c r="AAY12" s="12"/>
      <c r="AAZ12" s="12"/>
      <c r="ABA12" s="12"/>
      <c r="ABB12" s="12"/>
      <c r="ABC12" s="12"/>
      <c r="ABD12" s="12"/>
      <c r="ABE12" s="12"/>
      <c r="ABF12" s="12"/>
      <c r="ABG12" s="12"/>
      <c r="ABH12" s="12"/>
      <c r="ABI12" s="12"/>
      <c r="ABJ12" s="12"/>
      <c r="ABK12" s="12"/>
      <c r="ABL12" s="12"/>
      <c r="ABM12" s="12"/>
      <c r="ABN12" s="12"/>
      <c r="ABO12" s="12"/>
      <c r="ABP12" s="12"/>
      <c r="ABQ12" s="12"/>
      <c r="ABR12" s="12"/>
      <c r="ABS12" s="12"/>
      <c r="ABT12" s="12"/>
      <c r="ABU12" s="12"/>
      <c r="ABV12" s="12"/>
      <c r="ABW12" s="12"/>
      <c r="ABX12" s="12"/>
      <c r="ABY12" s="12"/>
      <c r="ABZ12" s="12"/>
      <c r="ACA12" s="12"/>
      <c r="ACB12" s="12"/>
      <c r="ACC12" s="12"/>
      <c r="ACD12" s="12"/>
      <c r="ACE12" s="12"/>
      <c r="ACF12" s="12"/>
      <c r="ACG12" s="12"/>
      <c r="ACH12" s="12"/>
      <c r="ACI12" s="12"/>
      <c r="ACJ12" s="12"/>
      <c r="ACK12" s="12"/>
      <c r="ACL12" s="12"/>
      <c r="ACM12" s="12"/>
      <c r="ACN12" s="12"/>
      <c r="ACO12" s="12"/>
      <c r="ACP12" s="12"/>
      <c r="ACQ12" s="12"/>
      <c r="ACR12" s="12"/>
      <c r="ACS12" s="12"/>
      <c r="ACT12" s="12"/>
      <c r="ACU12" s="12"/>
      <c r="ACV12" s="12"/>
      <c r="ACW12" s="12"/>
      <c r="ACX12" s="12"/>
      <c r="ACY12" s="12"/>
      <c r="ACZ12" s="12"/>
      <c r="ADA12" s="12"/>
      <c r="ADB12" s="12"/>
      <c r="ADC12" s="12"/>
      <c r="ADD12" s="12"/>
      <c r="ADE12" s="12"/>
      <c r="ADF12" s="12"/>
      <c r="ADG12" s="12"/>
      <c r="ADH12" s="12"/>
      <c r="ADI12" s="12"/>
      <c r="ADJ12" s="12"/>
      <c r="ADK12" s="12"/>
      <c r="ADL12" s="12"/>
      <c r="ADM12" s="12"/>
      <c r="ADN12" s="12"/>
      <c r="ADO12" s="12"/>
      <c r="ADP12" s="12"/>
      <c r="ADQ12" s="12"/>
      <c r="ADR12" s="12"/>
      <c r="ADS12" s="12"/>
      <c r="ADT12" s="12"/>
      <c r="ADU12" s="12"/>
      <c r="ADV12" s="12"/>
      <c r="ADW12" s="12"/>
      <c r="ADX12" s="12"/>
      <c r="ADY12" s="12"/>
      <c r="ADZ12" s="12"/>
      <c r="AEA12" s="12"/>
      <c r="AEB12" s="12"/>
      <c r="AEC12" s="12"/>
      <c r="AED12" s="12"/>
      <c r="AEE12" s="12"/>
      <c r="AEF12" s="12"/>
      <c r="AEG12" s="12"/>
      <c r="AEH12" s="12"/>
      <c r="AEI12" s="12"/>
      <c r="AEJ12" s="12"/>
      <c r="AEK12" s="12"/>
      <c r="AEL12" s="12"/>
      <c r="AEM12" s="12"/>
      <c r="AEN12" s="12"/>
      <c r="AEO12" s="12"/>
      <c r="AEP12" s="12"/>
      <c r="AEQ12" s="12"/>
      <c r="AER12" s="12"/>
      <c r="AES12" s="12"/>
      <c r="AET12" s="12"/>
      <c r="AEU12" s="12"/>
      <c r="AEV12" s="12"/>
      <c r="AEW12" s="12"/>
      <c r="AEX12" s="12"/>
      <c r="AEY12" s="12"/>
      <c r="AEZ12" s="12"/>
      <c r="AFA12" s="12"/>
      <c r="AFB12" s="12"/>
      <c r="AFC12" s="12"/>
      <c r="AFD12" s="12"/>
      <c r="AFE12" s="12"/>
      <c r="AFF12" s="12"/>
      <c r="AFG12" s="12"/>
      <c r="AFH12" s="12"/>
      <c r="AFI12" s="12"/>
      <c r="AFJ12" s="12"/>
      <c r="AFK12" s="12"/>
      <c r="AFL12" s="12"/>
      <c r="AFM12" s="12"/>
      <c r="AFN12" s="12"/>
      <c r="AFO12" s="12"/>
      <c r="AFP12" s="12"/>
      <c r="AFQ12" s="12"/>
      <c r="AFR12" s="12"/>
      <c r="AFS12" s="12"/>
      <c r="AFT12" s="12"/>
      <c r="AFU12" s="12"/>
      <c r="AFV12" s="12"/>
      <c r="AFW12" s="12"/>
      <c r="AFX12" s="12"/>
      <c r="AFY12" s="12"/>
      <c r="AFZ12" s="12"/>
      <c r="AGA12" s="12"/>
      <c r="AGB12" s="12"/>
      <c r="AGC12" s="12"/>
      <c r="AGD12" s="12"/>
      <c r="AGE12" s="12"/>
      <c r="AGF12" s="12"/>
      <c r="AGG12" s="12"/>
      <c r="AGH12" s="12"/>
      <c r="AGI12" s="12"/>
      <c r="AGJ12" s="12"/>
      <c r="AGK12" s="12"/>
      <c r="AGL12" s="12"/>
      <c r="AGM12" s="12"/>
      <c r="AGN12" s="12"/>
      <c r="AGO12" s="12"/>
      <c r="AGP12" s="12"/>
      <c r="AGQ12" s="12"/>
      <c r="AGR12" s="12"/>
      <c r="AGS12" s="12"/>
      <c r="AGT12" s="12"/>
      <c r="AGU12" s="12"/>
      <c r="AGV12" s="12"/>
      <c r="AGW12" s="12"/>
      <c r="AGX12" s="12"/>
      <c r="AGY12" s="12"/>
      <c r="AGZ12" s="12"/>
      <c r="AHA12" s="12"/>
      <c r="AHB12" s="12"/>
      <c r="AHC12" s="12"/>
      <c r="AHD12" s="12"/>
      <c r="AHE12" s="12"/>
      <c r="AHF12" s="12"/>
      <c r="AHG12" s="12"/>
      <c r="AHH12" s="12"/>
      <c r="AHI12" s="12"/>
      <c r="AHJ12" s="12"/>
      <c r="AHK12" s="12"/>
      <c r="AHL12" s="12"/>
      <c r="AHM12" s="12"/>
      <c r="AHN12" s="12"/>
      <c r="AHO12" s="12"/>
      <c r="AHP12" s="12"/>
      <c r="AHQ12" s="12"/>
      <c r="AHR12" s="12"/>
      <c r="AHS12" s="12"/>
      <c r="AHT12" s="12"/>
      <c r="AHU12" s="12"/>
      <c r="AHV12" s="12"/>
      <c r="AHW12" s="12"/>
      <c r="AHX12" s="12"/>
      <c r="AHY12" s="12"/>
      <c r="AHZ12" s="12"/>
      <c r="AIA12" s="12"/>
      <c r="AIB12" s="12"/>
      <c r="AIC12" s="12"/>
      <c r="AID12" s="12"/>
      <c r="AIE12" s="12"/>
      <c r="AIF12" s="12"/>
      <c r="AIG12" s="12"/>
      <c r="AIH12" s="12"/>
      <c r="AII12" s="12"/>
      <c r="AIJ12" s="12"/>
      <c r="AIK12" s="12"/>
      <c r="AIL12" s="12"/>
      <c r="AIM12" s="12"/>
      <c r="AIN12" s="12"/>
      <c r="AIO12" s="12"/>
      <c r="AIP12" s="12"/>
      <c r="AIQ12" s="12"/>
      <c r="AIR12" s="12"/>
      <c r="AIS12" s="12"/>
      <c r="AIT12" s="12"/>
      <c r="AIU12" s="12"/>
      <c r="AIV12" s="12"/>
      <c r="AIW12" s="12"/>
      <c r="AIX12" s="12"/>
      <c r="AIY12" s="12"/>
      <c r="AIZ12" s="12"/>
      <c r="AJA12" s="12"/>
      <c r="AJB12" s="12"/>
      <c r="AJC12" s="12"/>
      <c r="AJD12" s="12"/>
      <c r="AJE12" s="12"/>
      <c r="AJF12" s="12"/>
      <c r="AJG12" s="12"/>
      <c r="AJH12" s="12"/>
      <c r="AJI12" s="12"/>
      <c r="AJJ12" s="12"/>
      <c r="AJK12" s="12"/>
      <c r="AJL12" s="12"/>
      <c r="AJM12" s="12"/>
      <c r="AJN12" s="12"/>
      <c r="AJO12" s="12"/>
      <c r="AJP12" s="12"/>
      <c r="AJQ12" s="12"/>
      <c r="AJR12" s="12"/>
      <c r="AJS12" s="12"/>
      <c r="AJT12" s="12"/>
      <c r="AJU12" s="12"/>
      <c r="AJV12" s="12"/>
      <c r="AJW12" s="12"/>
      <c r="AJX12" s="12"/>
      <c r="AJY12" s="12"/>
      <c r="AJZ12" s="12"/>
      <c r="AKA12" s="12"/>
      <c r="AKB12" s="12"/>
      <c r="AKC12" s="12"/>
      <c r="AKD12" s="12"/>
      <c r="AKE12" s="12"/>
      <c r="AKF12" s="12"/>
      <c r="AKG12" s="12"/>
      <c r="AKH12" s="12"/>
      <c r="AKI12" s="12"/>
      <c r="AKJ12" s="12"/>
      <c r="AKK12" s="12"/>
      <c r="AKL12" s="12"/>
      <c r="AKM12" s="12"/>
      <c r="AKN12" s="12"/>
      <c r="AKO12" s="12"/>
      <c r="AKP12" s="12"/>
      <c r="AKQ12" s="12"/>
      <c r="AKR12" s="12"/>
      <c r="AKS12" s="12"/>
      <c r="AKT12" s="12"/>
      <c r="AKU12" s="12"/>
      <c r="AKV12" s="12"/>
      <c r="AKW12" s="12"/>
      <c r="AKX12" s="12"/>
      <c r="AKY12" s="12"/>
      <c r="AKZ12" s="12"/>
      <c r="ALA12" s="12"/>
      <c r="ALB12" s="12"/>
      <c r="ALC12" s="12"/>
      <c r="ALD12" s="12"/>
      <c r="ALE12" s="12"/>
      <c r="ALF12" s="12"/>
      <c r="ALG12" s="12"/>
      <c r="ALH12" s="12"/>
      <c r="ALI12" s="12"/>
      <c r="ALJ12" s="12"/>
      <c r="ALK12" s="12"/>
      <c r="ALL12" s="12"/>
      <c r="ALM12" s="12"/>
      <c r="ALN12" s="12"/>
      <c r="ALO12" s="12"/>
      <c r="ALP12" s="12"/>
      <c r="ALQ12" s="12"/>
      <c r="ALR12" s="12"/>
      <c r="ALS12" s="12"/>
      <c r="ALT12" s="12"/>
      <c r="ALU12" s="12"/>
      <c r="ALV12" s="12"/>
      <c r="ALW12" s="12"/>
      <c r="ALX12" s="12"/>
      <c r="ALY12" s="12"/>
      <c r="ALZ12" s="12"/>
      <c r="AMA12" s="12"/>
      <c r="AMB12" s="12"/>
      <c r="AMC12" s="12"/>
      <c r="AMD12" s="12"/>
      <c r="AME12" s="12"/>
      <c r="AMF12" s="12"/>
      <c r="AMG12" s="12"/>
      <c r="AMH12" s="12"/>
      <c r="AMI12" s="12"/>
      <c r="AMJ12" s="12"/>
      <c r="AMK12" s="12"/>
      <c r="AML12" s="12"/>
      <c r="AMM12" s="12"/>
      <c r="AMN12" s="12"/>
      <c r="AMO12" s="12"/>
      <c r="AMP12" s="12"/>
      <c r="AMQ12" s="12"/>
      <c r="AMR12" s="12"/>
      <c r="AMS12" s="12"/>
      <c r="AMT12" s="12"/>
      <c r="AMU12" s="12"/>
      <c r="AMV12" s="12"/>
      <c r="AMW12" s="12"/>
      <c r="AMX12" s="12"/>
      <c r="AMY12" s="12"/>
      <c r="AMZ12" s="12"/>
      <c r="ANA12" s="12"/>
      <c r="ANB12" s="12"/>
      <c r="ANC12" s="12"/>
      <c r="AND12" s="12"/>
      <c r="ANE12" s="12"/>
      <c r="ANF12" s="12"/>
      <c r="ANG12" s="12"/>
      <c r="ANH12" s="12"/>
      <c r="ANI12" s="12"/>
      <c r="ANJ12" s="12"/>
      <c r="ANK12" s="12"/>
      <c r="ANL12" s="12"/>
      <c r="ANM12" s="12"/>
      <c r="ANN12" s="12"/>
      <c r="ANO12" s="12"/>
      <c r="ANP12" s="12"/>
      <c r="ANQ12" s="12"/>
      <c r="ANR12" s="12"/>
      <c r="ANS12" s="12"/>
      <c r="ANT12" s="12"/>
      <c r="ANU12" s="12"/>
      <c r="ANV12" s="12"/>
      <c r="ANW12" s="12"/>
      <c r="ANX12" s="12"/>
      <c r="ANY12" s="12"/>
      <c r="ANZ12" s="12"/>
      <c r="AOA12" s="12"/>
      <c r="AOB12" s="12"/>
      <c r="AOC12" s="12"/>
      <c r="AOD12" s="12"/>
      <c r="AOE12" s="12"/>
      <c r="AOF12" s="12"/>
      <c r="AOG12" s="12"/>
      <c r="AOH12" s="12"/>
      <c r="AOI12" s="12"/>
      <c r="AOJ12" s="12"/>
      <c r="AOK12" s="12"/>
      <c r="AOL12" s="12"/>
      <c r="AOM12" s="12"/>
      <c r="AON12" s="12"/>
      <c r="AOO12" s="12"/>
      <c r="AOP12" s="12"/>
      <c r="AOQ12" s="12"/>
      <c r="AOR12" s="12"/>
      <c r="AOS12" s="12"/>
      <c r="AOT12" s="12"/>
      <c r="AOU12" s="12"/>
      <c r="AOV12" s="12"/>
      <c r="AOW12" s="12"/>
      <c r="AOX12" s="12"/>
      <c r="AOY12" s="12"/>
      <c r="AOZ12" s="12"/>
      <c r="APA12" s="12"/>
      <c r="APB12" s="12"/>
      <c r="APC12" s="12"/>
      <c r="APD12" s="12"/>
      <c r="APE12" s="12"/>
      <c r="APF12" s="12"/>
      <c r="APG12" s="12"/>
      <c r="APH12" s="12"/>
      <c r="API12" s="12"/>
      <c r="APJ12" s="12"/>
      <c r="APK12" s="12"/>
      <c r="APL12" s="12"/>
      <c r="APM12" s="12"/>
      <c r="APN12" s="12"/>
      <c r="APO12" s="12"/>
      <c r="APP12" s="12"/>
      <c r="APQ12" s="12"/>
      <c r="APR12" s="12"/>
      <c r="APS12" s="12"/>
      <c r="APT12" s="12"/>
      <c r="APU12" s="12"/>
      <c r="APV12" s="12"/>
      <c r="APW12" s="12"/>
      <c r="APX12" s="12"/>
      <c r="APY12" s="12"/>
      <c r="APZ12" s="12"/>
      <c r="AQA12" s="12"/>
      <c r="AQB12" s="12"/>
      <c r="AQC12" s="12"/>
      <c r="AQD12" s="12"/>
      <c r="AQE12" s="12"/>
      <c r="AQF12" s="12"/>
      <c r="AQG12" s="12"/>
      <c r="AQH12" s="12"/>
      <c r="AQI12" s="12"/>
      <c r="AQJ12" s="12"/>
      <c r="AQK12" s="12"/>
      <c r="AQL12" s="12"/>
      <c r="AQM12" s="12"/>
      <c r="AQN12" s="12"/>
      <c r="AQO12" s="12"/>
      <c r="AQP12" s="12"/>
      <c r="AQQ12" s="12"/>
      <c r="AQR12" s="12"/>
      <c r="AQS12" s="12"/>
      <c r="AQT12" s="12"/>
      <c r="AQU12" s="12"/>
      <c r="AQV12" s="12"/>
      <c r="AQW12" s="12"/>
      <c r="AQX12" s="12"/>
      <c r="AQY12" s="12"/>
      <c r="AQZ12" s="12"/>
      <c r="ARA12" s="12"/>
      <c r="ARB12" s="12"/>
      <c r="ARC12" s="12"/>
      <c r="ARD12" s="12"/>
      <c r="ARE12" s="12"/>
      <c r="ARF12" s="12"/>
      <c r="ARG12" s="12"/>
      <c r="ARH12" s="12"/>
      <c r="ARI12" s="12"/>
      <c r="ARJ12" s="12"/>
      <c r="ARK12" s="12"/>
      <c r="ARL12" s="12"/>
      <c r="ARM12" s="12"/>
      <c r="ARN12" s="12"/>
      <c r="ARO12" s="12"/>
      <c r="ARP12" s="12"/>
      <c r="ARQ12" s="12"/>
      <c r="ARR12" s="12"/>
      <c r="ARS12" s="12"/>
      <c r="ART12" s="12"/>
      <c r="ARU12" s="12"/>
      <c r="ARV12" s="12"/>
      <c r="ARW12" s="12"/>
      <c r="ARX12" s="12"/>
      <c r="ARY12" s="12"/>
      <c r="ARZ12" s="12"/>
      <c r="ASA12" s="12"/>
      <c r="ASB12" s="12"/>
      <c r="ASC12" s="12"/>
      <c r="ASD12" s="12"/>
      <c r="ASE12" s="12"/>
      <c r="ASF12" s="12"/>
      <c r="ASG12" s="12"/>
      <c r="ASH12" s="12"/>
      <c r="ASI12" s="12"/>
      <c r="ASJ12" s="12"/>
      <c r="ASK12" s="12"/>
      <c r="ASL12" s="12"/>
      <c r="ASM12" s="12"/>
      <c r="ASN12" s="12"/>
      <c r="ASO12" s="12"/>
      <c r="ASP12" s="12"/>
      <c r="ASQ12" s="12"/>
      <c r="ASR12" s="12"/>
      <c r="ASS12" s="12"/>
      <c r="AST12" s="12"/>
      <c r="ASU12" s="12"/>
      <c r="ASV12" s="12"/>
      <c r="ASW12" s="12"/>
      <c r="ASX12" s="12"/>
      <c r="ASY12" s="12"/>
      <c r="ASZ12" s="12"/>
      <c r="ATA12" s="12"/>
      <c r="ATB12" s="12"/>
      <c r="ATC12" s="12"/>
      <c r="ATD12" s="12"/>
      <c r="ATE12" s="12"/>
      <c r="ATF12" s="12"/>
      <c r="ATG12" s="12"/>
      <c r="ATH12" s="12"/>
      <c r="ATI12" s="12"/>
      <c r="ATJ12" s="12"/>
      <c r="ATK12" s="12"/>
      <c r="ATL12" s="12"/>
      <c r="ATM12" s="12"/>
      <c r="ATN12" s="12"/>
      <c r="ATO12" s="12"/>
      <c r="ATP12" s="12"/>
      <c r="ATQ12" s="12"/>
      <c r="ATR12" s="12"/>
      <c r="ATS12" s="12"/>
      <c r="ATT12" s="12"/>
      <c r="ATU12" s="12"/>
      <c r="ATV12" s="12"/>
      <c r="ATW12" s="12"/>
      <c r="ATX12" s="12"/>
      <c r="ATY12" s="12"/>
      <c r="ATZ12" s="12"/>
      <c r="AUA12" s="12"/>
      <c r="AUB12" s="12"/>
      <c r="AUC12" s="12"/>
      <c r="AUD12" s="12"/>
      <c r="AUE12" s="12"/>
      <c r="AUF12" s="12"/>
      <c r="AUG12" s="12"/>
      <c r="AUH12" s="12"/>
      <c r="AUI12" s="12"/>
      <c r="AUJ12" s="12"/>
      <c r="AUK12" s="12"/>
      <c r="AUL12" s="12"/>
      <c r="AUM12" s="12"/>
      <c r="AUN12" s="12"/>
      <c r="AUO12" s="12"/>
      <c r="AUP12" s="12"/>
      <c r="AUQ12" s="12"/>
      <c r="AUR12" s="12"/>
      <c r="AUS12" s="12"/>
      <c r="AUT12" s="12"/>
      <c r="AUU12" s="12"/>
      <c r="AUV12" s="12"/>
      <c r="AUW12" s="12"/>
      <c r="AUX12" s="12"/>
      <c r="AUY12" s="12"/>
      <c r="AUZ12" s="12"/>
      <c r="AVA12" s="12"/>
      <c r="AVB12" s="12"/>
      <c r="AVC12" s="12"/>
      <c r="AVD12" s="12"/>
      <c r="AVE12" s="12"/>
      <c r="AVF12" s="12"/>
      <c r="AVG12" s="12"/>
      <c r="AVH12" s="12"/>
      <c r="AVI12" s="12"/>
      <c r="AVJ12" s="12"/>
      <c r="AVK12" s="12"/>
      <c r="AVL12" s="12"/>
      <c r="AVM12" s="12"/>
      <c r="AVN12" s="12"/>
      <c r="AVO12" s="12"/>
      <c r="AVP12" s="12"/>
      <c r="AVQ12" s="12"/>
      <c r="AVR12" s="12"/>
      <c r="AVS12" s="12"/>
      <c r="AVT12" s="12"/>
      <c r="AVU12" s="12"/>
      <c r="AVV12" s="12"/>
      <c r="AVW12" s="12"/>
      <c r="AVX12" s="12"/>
      <c r="AVY12" s="12"/>
      <c r="AVZ12" s="12"/>
      <c r="AWA12" s="12"/>
      <c r="AWB12" s="12"/>
      <c r="AWC12" s="12"/>
      <c r="AWD12" s="12"/>
      <c r="AWE12" s="12"/>
      <c r="AWF12" s="12"/>
      <c r="AWG12" s="12"/>
      <c r="AWH12" s="12"/>
      <c r="AWI12" s="12"/>
      <c r="AWJ12" s="12"/>
      <c r="AWK12" s="12"/>
      <c r="AWL12" s="12"/>
      <c r="AWM12" s="12"/>
      <c r="AWN12" s="12"/>
      <c r="AWO12" s="12"/>
      <c r="AWP12" s="12"/>
      <c r="AWQ12" s="12"/>
      <c r="AWR12" s="12"/>
      <c r="AWS12" s="12"/>
      <c r="AWT12" s="12"/>
      <c r="AWU12" s="12"/>
      <c r="AWV12" s="12"/>
      <c r="AWW12" s="12"/>
      <c r="AWX12" s="12"/>
      <c r="AWY12" s="12"/>
      <c r="AWZ12" s="12"/>
      <c r="AXA12" s="12"/>
      <c r="AXB12" s="12"/>
      <c r="AXC12" s="12"/>
      <c r="AXD12" s="12"/>
      <c r="AXE12" s="12"/>
      <c r="AXF12" s="12"/>
      <c r="AXG12" s="12"/>
      <c r="AXH12" s="12"/>
      <c r="AXI12" s="12"/>
      <c r="AXJ12" s="12"/>
      <c r="AXK12" s="12"/>
      <c r="AXL12" s="12"/>
      <c r="AXM12" s="12"/>
      <c r="AXN12" s="12"/>
      <c r="AXO12" s="12"/>
      <c r="AXP12" s="12"/>
      <c r="AXQ12" s="12"/>
      <c r="AXR12" s="12"/>
      <c r="AXS12" s="12"/>
      <c r="AXT12" s="12"/>
      <c r="AXU12" s="12"/>
      <c r="AXV12" s="12"/>
      <c r="AXW12" s="12"/>
      <c r="AXX12" s="12"/>
      <c r="AXY12" s="12"/>
      <c r="AXZ12" s="12"/>
      <c r="AYA12" s="12"/>
      <c r="AYB12" s="12"/>
      <c r="AYC12" s="12"/>
      <c r="AYD12" s="12"/>
      <c r="AYE12" s="12"/>
      <c r="AYF12" s="12"/>
      <c r="AYG12" s="12"/>
      <c r="AYH12" s="12"/>
      <c r="AYI12" s="12"/>
      <c r="AYJ12" s="12"/>
      <c r="AYK12" s="12"/>
      <c r="AYL12" s="12"/>
      <c r="AYM12" s="12"/>
      <c r="AYN12" s="12"/>
      <c r="AYO12" s="12"/>
      <c r="AYP12" s="12"/>
      <c r="AYQ12" s="12"/>
      <c r="AYR12" s="12"/>
      <c r="AYS12" s="12"/>
      <c r="AYT12" s="12"/>
      <c r="AYU12" s="12"/>
      <c r="AYV12" s="12"/>
      <c r="AYW12" s="12"/>
      <c r="AYX12" s="12"/>
      <c r="AYY12" s="12"/>
      <c r="AYZ12" s="12"/>
      <c r="AZA12" s="12"/>
      <c r="AZB12" s="12"/>
      <c r="AZC12" s="12"/>
      <c r="AZD12" s="12"/>
      <c r="AZE12" s="12"/>
      <c r="AZF12" s="12"/>
      <c r="AZG12" s="12"/>
      <c r="AZH12" s="12"/>
      <c r="AZI12" s="12"/>
      <c r="AZJ12" s="12"/>
      <c r="AZK12" s="12"/>
      <c r="AZL12" s="12"/>
      <c r="AZM12" s="12"/>
      <c r="AZN12" s="12"/>
      <c r="AZO12" s="12"/>
      <c r="AZP12" s="12"/>
      <c r="AZQ12" s="12"/>
      <c r="AZR12" s="12"/>
      <c r="AZS12" s="12"/>
      <c r="AZT12" s="12"/>
      <c r="AZU12" s="12"/>
      <c r="AZV12" s="12"/>
      <c r="AZW12" s="12"/>
      <c r="AZX12" s="12"/>
      <c r="AZY12" s="12"/>
      <c r="AZZ12" s="12"/>
      <c r="BAA12" s="12"/>
      <c r="BAB12" s="12"/>
      <c r="BAC12" s="12"/>
      <c r="BAD12" s="12"/>
      <c r="BAE12" s="12"/>
      <c r="BAF12" s="12"/>
      <c r="BAG12" s="12"/>
      <c r="BAH12" s="12"/>
      <c r="BAI12" s="12"/>
      <c r="BAJ12" s="12"/>
      <c r="BAK12" s="12"/>
      <c r="BAL12" s="12"/>
      <c r="BAM12" s="12"/>
      <c r="BAN12" s="12"/>
      <c r="BAO12" s="12"/>
      <c r="BAP12" s="12"/>
      <c r="BAQ12" s="12"/>
      <c r="BAR12" s="12"/>
      <c r="BAS12" s="12"/>
      <c r="BAT12" s="12"/>
      <c r="BAU12" s="12"/>
      <c r="BAV12" s="12"/>
      <c r="BAW12" s="12"/>
      <c r="BAX12" s="12"/>
      <c r="BAY12" s="12"/>
      <c r="BAZ12" s="12"/>
      <c r="BBA12" s="12"/>
      <c r="BBB12" s="12"/>
      <c r="BBC12" s="12"/>
      <c r="BBD12" s="12"/>
      <c r="BBE12" s="12"/>
      <c r="BBF12" s="12"/>
      <c r="BBG12" s="12"/>
      <c r="BBH12" s="12"/>
      <c r="BBI12" s="12"/>
      <c r="BBJ12" s="12"/>
      <c r="BBK12" s="12"/>
      <c r="BBL12" s="12"/>
      <c r="BBM12" s="12"/>
      <c r="BBN12" s="12"/>
      <c r="BBO12" s="12"/>
      <c r="BBP12" s="12"/>
      <c r="BBQ12" s="12"/>
      <c r="BBR12" s="12"/>
      <c r="BBS12" s="12"/>
      <c r="BBT12" s="12"/>
      <c r="BBU12" s="12"/>
      <c r="BBV12" s="12"/>
      <c r="BBW12" s="12"/>
      <c r="BBX12" s="12"/>
      <c r="BBY12" s="12"/>
      <c r="BBZ12" s="12"/>
      <c r="BCA12" s="12"/>
      <c r="BCB12" s="12"/>
      <c r="BCC12" s="12"/>
      <c r="BCD12" s="12"/>
      <c r="BCE12" s="12"/>
      <c r="BCF12" s="12"/>
      <c r="BCG12" s="12"/>
      <c r="BCH12" s="12"/>
      <c r="BCI12" s="12"/>
      <c r="BCJ12" s="12"/>
      <c r="BCK12" s="12"/>
      <c r="BCL12" s="12"/>
      <c r="BCM12" s="12"/>
      <c r="BCN12" s="12"/>
      <c r="BCO12" s="12"/>
      <c r="BCP12" s="12"/>
      <c r="BCQ12" s="12"/>
      <c r="BCR12" s="12"/>
      <c r="BCS12" s="12"/>
      <c r="BCT12" s="12"/>
      <c r="BCU12" s="12"/>
      <c r="BCV12" s="12"/>
      <c r="BCW12" s="12"/>
      <c r="BCX12" s="12"/>
      <c r="BCY12" s="12"/>
      <c r="BCZ12" s="12"/>
      <c r="BDA12" s="12"/>
      <c r="BDB12" s="12"/>
      <c r="BDC12" s="12"/>
      <c r="BDD12" s="12"/>
      <c r="BDE12" s="12"/>
      <c r="BDF12" s="12"/>
      <c r="BDG12" s="12"/>
      <c r="BDH12" s="12"/>
      <c r="BDI12" s="12"/>
      <c r="BDJ12" s="12"/>
      <c r="BDK12" s="12"/>
      <c r="BDL12" s="12"/>
      <c r="BDM12" s="12"/>
      <c r="BDN12" s="12"/>
      <c r="BDO12" s="12"/>
      <c r="BDP12" s="12"/>
      <c r="BDQ12" s="12"/>
      <c r="BDR12" s="12"/>
      <c r="BDS12" s="12"/>
      <c r="BDT12" s="12"/>
      <c r="BDU12" s="12"/>
      <c r="BDV12" s="12"/>
      <c r="BDW12" s="12"/>
      <c r="BDX12" s="12"/>
      <c r="BDY12" s="12"/>
      <c r="BDZ12" s="12"/>
      <c r="BEA12" s="12"/>
      <c r="BEB12" s="12"/>
      <c r="BEC12" s="12"/>
      <c r="BED12" s="12"/>
      <c r="BEE12" s="12"/>
      <c r="BEF12" s="12"/>
      <c r="BEG12" s="12"/>
      <c r="BEH12" s="12"/>
      <c r="BEI12" s="12"/>
      <c r="BEJ12" s="12"/>
      <c r="BEK12" s="12"/>
      <c r="BEL12" s="12"/>
      <c r="BEM12" s="12"/>
      <c r="BEN12" s="12"/>
      <c r="BEO12" s="12"/>
      <c r="BEP12" s="12"/>
      <c r="BEQ12" s="12"/>
      <c r="BER12" s="12"/>
      <c r="BES12" s="12"/>
      <c r="BET12" s="12"/>
      <c r="BEU12" s="12"/>
      <c r="BEV12" s="12"/>
      <c r="BEW12" s="12"/>
      <c r="BEX12" s="12"/>
      <c r="BEY12" s="12"/>
      <c r="BEZ12" s="12"/>
      <c r="BFA12" s="12"/>
      <c r="BFB12" s="12"/>
      <c r="BFC12" s="12"/>
      <c r="BFD12" s="12"/>
      <c r="BFE12" s="12"/>
      <c r="BFF12" s="12"/>
      <c r="BFG12" s="12"/>
      <c r="BFH12" s="12"/>
      <c r="BFI12" s="12"/>
      <c r="BFJ12" s="12"/>
      <c r="BFK12" s="12"/>
      <c r="BFL12" s="12"/>
      <c r="BFM12" s="12"/>
      <c r="BFN12" s="12"/>
      <c r="BFO12" s="12"/>
      <c r="BFP12" s="12"/>
      <c r="BFQ12" s="12"/>
      <c r="BFR12" s="12"/>
      <c r="BFS12" s="12"/>
      <c r="BFT12" s="12"/>
      <c r="BFU12" s="12"/>
      <c r="BFV12" s="12"/>
      <c r="BFW12" s="12"/>
      <c r="BFX12" s="12"/>
      <c r="BFY12" s="12"/>
      <c r="BFZ12" s="12"/>
      <c r="BGA12" s="12"/>
      <c r="BGB12" s="12"/>
      <c r="BGC12" s="12"/>
      <c r="BGD12" s="12"/>
      <c r="BGE12" s="12"/>
      <c r="BGF12" s="12"/>
      <c r="BGG12" s="12"/>
      <c r="BGH12" s="12"/>
      <c r="BGI12" s="12"/>
      <c r="BGJ12" s="12"/>
      <c r="BGK12" s="12"/>
      <c r="BGL12" s="12"/>
      <c r="BGM12" s="12"/>
      <c r="BGN12" s="12"/>
      <c r="BGO12" s="12"/>
      <c r="BGP12" s="12"/>
      <c r="BGQ12" s="12"/>
      <c r="BGR12" s="12"/>
      <c r="BGS12" s="12"/>
      <c r="BGT12" s="12"/>
      <c r="BGU12" s="12"/>
      <c r="BGV12" s="12"/>
      <c r="BGW12" s="12"/>
      <c r="BGX12" s="12"/>
      <c r="BGY12" s="12"/>
      <c r="BGZ12" s="12"/>
      <c r="BHA12" s="12"/>
      <c r="BHB12" s="12"/>
      <c r="BHC12" s="12"/>
      <c r="BHD12" s="12"/>
      <c r="BHE12" s="12"/>
      <c r="BHF12" s="12"/>
      <c r="BHG12" s="12"/>
      <c r="BHH12" s="12"/>
      <c r="BHI12" s="12"/>
      <c r="BHJ12" s="12"/>
      <c r="BHK12" s="12"/>
      <c r="BHL12" s="12"/>
      <c r="BHM12" s="12"/>
      <c r="BHN12" s="12"/>
      <c r="BHO12" s="12"/>
      <c r="BHP12" s="12"/>
      <c r="BHQ12" s="12"/>
      <c r="BHR12" s="12"/>
      <c r="BHS12" s="12"/>
      <c r="BHT12" s="12"/>
      <c r="BHU12" s="12"/>
      <c r="BHV12" s="12"/>
      <c r="BHW12" s="12"/>
      <c r="BHX12" s="12"/>
      <c r="BHY12" s="12"/>
      <c r="BHZ12" s="12"/>
      <c r="BIA12" s="12"/>
      <c r="BIB12" s="12"/>
      <c r="BIC12" s="12"/>
      <c r="BID12" s="12"/>
      <c r="BIE12" s="12"/>
      <c r="BIF12" s="12"/>
      <c r="BIG12" s="12"/>
      <c r="BIH12" s="12"/>
      <c r="BII12" s="12"/>
      <c r="BIJ12" s="12"/>
      <c r="BIK12" s="12"/>
      <c r="BIL12" s="12"/>
      <c r="BIM12" s="12"/>
      <c r="BIN12" s="12"/>
      <c r="BIO12" s="12"/>
      <c r="BIP12" s="12"/>
      <c r="BIQ12" s="12"/>
      <c r="BIR12" s="12"/>
      <c r="BIS12" s="12"/>
      <c r="BIT12" s="12"/>
      <c r="BIU12" s="12"/>
      <c r="BIV12" s="12"/>
      <c r="BIW12" s="12"/>
      <c r="BIX12" s="12"/>
      <c r="BIY12" s="12"/>
      <c r="BIZ12" s="12"/>
      <c r="BJA12" s="12"/>
      <c r="BJB12" s="12"/>
      <c r="BJC12" s="12"/>
      <c r="BJD12" s="12"/>
      <c r="BJE12" s="12"/>
      <c r="BJF12" s="12"/>
      <c r="BJG12" s="12"/>
      <c r="BJH12" s="12"/>
      <c r="BJI12" s="12"/>
      <c r="BJJ12" s="12"/>
      <c r="BJK12" s="12"/>
      <c r="BJL12" s="12"/>
      <c r="BJM12" s="12"/>
      <c r="BJN12" s="12"/>
      <c r="BJO12" s="12"/>
      <c r="BJP12" s="12"/>
      <c r="BJQ12" s="12"/>
      <c r="BJR12" s="12"/>
      <c r="BJS12" s="12"/>
      <c r="BJT12" s="12"/>
      <c r="BJU12" s="12"/>
      <c r="BJV12" s="12"/>
      <c r="BJW12" s="12"/>
      <c r="BJX12" s="12"/>
      <c r="BJY12" s="12"/>
      <c r="BJZ12" s="12"/>
      <c r="BKA12" s="12"/>
      <c r="BKB12" s="12"/>
      <c r="BKC12" s="12"/>
      <c r="BKD12" s="12"/>
      <c r="BKE12" s="12"/>
      <c r="BKF12" s="12"/>
      <c r="BKG12" s="12"/>
      <c r="BKH12" s="12"/>
      <c r="BKI12" s="12"/>
      <c r="BKJ12" s="12"/>
      <c r="BKK12" s="12"/>
      <c r="BKL12" s="12"/>
      <c r="BKM12" s="12"/>
      <c r="BKN12" s="12"/>
      <c r="BKO12" s="12"/>
      <c r="BKP12" s="12"/>
      <c r="BKQ12" s="12"/>
      <c r="BKR12" s="12"/>
      <c r="BKS12" s="12"/>
      <c r="BKT12" s="12"/>
      <c r="BKU12" s="12"/>
      <c r="BKV12" s="12"/>
      <c r="BKW12" s="12"/>
      <c r="BKX12" s="12"/>
      <c r="BKY12" s="12"/>
      <c r="BKZ12" s="12"/>
      <c r="BLA12" s="12"/>
      <c r="BLB12" s="12"/>
      <c r="BLC12" s="12"/>
      <c r="BLD12" s="12"/>
      <c r="BLE12" s="12"/>
      <c r="BLF12" s="12"/>
      <c r="BLG12" s="12"/>
      <c r="BLH12" s="12"/>
      <c r="BLI12" s="12"/>
      <c r="BLJ12" s="12"/>
      <c r="BLK12" s="12"/>
      <c r="BLL12" s="12"/>
      <c r="BLM12" s="12"/>
      <c r="BLN12" s="12"/>
      <c r="BLO12" s="12"/>
      <c r="BLP12" s="12"/>
      <c r="BLQ12" s="12"/>
      <c r="BLR12" s="12"/>
      <c r="BLS12" s="12"/>
      <c r="BLT12" s="12"/>
      <c r="BLU12" s="12"/>
      <c r="BLV12" s="12"/>
      <c r="BLW12" s="12"/>
      <c r="BLX12" s="12"/>
      <c r="BLY12" s="12"/>
      <c r="BLZ12" s="12"/>
      <c r="BMA12" s="12"/>
      <c r="BMB12" s="12"/>
      <c r="BMC12" s="12"/>
      <c r="BMD12" s="12"/>
      <c r="BME12" s="12"/>
      <c r="BMF12" s="12"/>
      <c r="BMG12" s="12"/>
      <c r="BMH12" s="12"/>
      <c r="BMI12" s="12"/>
      <c r="BMJ12" s="12"/>
      <c r="BMK12" s="12"/>
      <c r="BML12" s="12"/>
      <c r="BMM12" s="12"/>
      <c r="BMN12" s="12"/>
      <c r="BMO12" s="12"/>
      <c r="BMP12" s="12"/>
      <c r="BMQ12" s="12"/>
      <c r="BMR12" s="12"/>
      <c r="BMS12" s="12"/>
      <c r="BMT12" s="12"/>
      <c r="BMU12" s="12"/>
      <c r="BMV12" s="12"/>
      <c r="BMW12" s="12"/>
      <c r="BMX12" s="12"/>
      <c r="BMY12" s="12"/>
      <c r="BMZ12" s="12"/>
      <c r="BNA12" s="12"/>
      <c r="BNB12" s="12"/>
      <c r="BNC12" s="12"/>
      <c r="BND12" s="12"/>
      <c r="BNE12" s="12"/>
      <c r="BNF12" s="12"/>
      <c r="BNG12" s="12"/>
      <c r="BNH12" s="12"/>
      <c r="BNI12" s="12"/>
      <c r="BNJ12" s="12"/>
      <c r="BNK12" s="12"/>
      <c r="BNL12" s="12"/>
      <c r="BNM12" s="12"/>
      <c r="BNN12" s="12"/>
      <c r="BNO12" s="12"/>
      <c r="BNP12" s="12"/>
      <c r="BNQ12" s="12"/>
      <c r="BNR12" s="12"/>
      <c r="BNS12" s="12"/>
      <c r="BNT12" s="12"/>
      <c r="BNU12" s="12"/>
      <c r="BNV12" s="12"/>
      <c r="BNW12" s="12"/>
      <c r="BNX12" s="12"/>
      <c r="BNY12" s="12"/>
      <c r="BNZ12" s="12"/>
      <c r="BOA12" s="12"/>
      <c r="BOB12" s="12"/>
      <c r="BOC12" s="12"/>
      <c r="BOD12" s="12"/>
      <c r="BOE12" s="12"/>
      <c r="BOF12" s="12"/>
      <c r="BOG12" s="12"/>
      <c r="BOH12" s="12"/>
      <c r="BOI12" s="12"/>
      <c r="BOJ12" s="12"/>
      <c r="BOK12" s="12"/>
      <c r="BOL12" s="12"/>
      <c r="BOM12" s="12"/>
      <c r="BON12" s="12"/>
      <c r="BOO12" s="12"/>
      <c r="BOP12" s="12"/>
      <c r="BOQ12" s="12"/>
      <c r="BOR12" s="12"/>
      <c r="BOS12" s="12"/>
      <c r="BOT12" s="12"/>
      <c r="BOU12" s="12"/>
      <c r="BOV12" s="12"/>
      <c r="BOW12" s="12"/>
      <c r="BOX12" s="12"/>
      <c r="BOY12" s="12"/>
      <c r="BOZ12" s="12"/>
      <c r="BPA12" s="12"/>
      <c r="BPB12" s="12"/>
      <c r="BPC12" s="12"/>
      <c r="BPD12" s="12"/>
      <c r="BPE12" s="12"/>
      <c r="BPF12" s="12"/>
      <c r="BPG12" s="12"/>
      <c r="BPH12" s="12"/>
      <c r="BPI12" s="12"/>
      <c r="BPJ12" s="12"/>
      <c r="BPK12" s="12"/>
      <c r="BPL12" s="12"/>
      <c r="BPM12" s="12"/>
      <c r="BPN12" s="12"/>
      <c r="BPO12" s="12"/>
      <c r="BPP12" s="12"/>
      <c r="BPQ12" s="12"/>
      <c r="BPR12" s="12"/>
      <c r="BPS12" s="12"/>
      <c r="BPT12" s="12"/>
      <c r="BPU12" s="12"/>
      <c r="BPV12" s="12"/>
      <c r="BPW12" s="12"/>
      <c r="BPX12" s="12"/>
      <c r="BPY12" s="12"/>
      <c r="BPZ12" s="12"/>
      <c r="BQA12" s="12"/>
      <c r="BQB12" s="12"/>
      <c r="BQC12" s="12"/>
      <c r="BQD12" s="12"/>
      <c r="BQE12" s="12"/>
      <c r="BQF12" s="12"/>
      <c r="BQG12" s="12"/>
      <c r="BQH12" s="12"/>
      <c r="BQI12" s="12"/>
      <c r="BQJ12" s="12"/>
      <c r="BQK12" s="12"/>
      <c r="BQL12" s="12"/>
      <c r="BQM12" s="12"/>
      <c r="BQN12" s="12"/>
      <c r="BQO12" s="12"/>
      <c r="BQP12" s="12"/>
      <c r="BQQ12" s="12"/>
      <c r="BQR12" s="12"/>
      <c r="BQS12" s="12"/>
      <c r="BQT12" s="12"/>
      <c r="BQU12" s="12"/>
      <c r="BQV12" s="12"/>
      <c r="BQW12" s="12"/>
      <c r="BQX12" s="12"/>
      <c r="BQY12" s="12"/>
      <c r="BQZ12" s="12"/>
      <c r="BRA12" s="12"/>
      <c r="BRB12" s="12"/>
      <c r="BRC12" s="12"/>
      <c r="BRD12" s="12"/>
      <c r="BRE12" s="12"/>
      <c r="BRF12" s="12"/>
      <c r="BRG12" s="12"/>
      <c r="BRH12" s="12"/>
      <c r="BRI12" s="12"/>
      <c r="BRJ12" s="12"/>
      <c r="BRK12" s="12"/>
      <c r="BRL12" s="12"/>
      <c r="BRM12" s="12"/>
      <c r="BRN12" s="12"/>
      <c r="BRO12" s="12"/>
      <c r="BRP12" s="12"/>
      <c r="BRQ12" s="12"/>
      <c r="BRR12" s="12"/>
      <c r="BRS12" s="12"/>
      <c r="BRT12" s="12"/>
      <c r="BRU12" s="12"/>
      <c r="BRV12" s="12"/>
      <c r="BRW12" s="12"/>
      <c r="BRX12" s="12"/>
      <c r="BRY12" s="12"/>
      <c r="BRZ12" s="12"/>
      <c r="BSA12" s="12"/>
      <c r="BSB12" s="12"/>
      <c r="BSC12" s="12"/>
      <c r="BSD12" s="12"/>
      <c r="BSE12" s="12"/>
      <c r="BSF12" s="12"/>
      <c r="BSG12" s="12"/>
      <c r="BSH12" s="12"/>
      <c r="BSI12" s="12"/>
      <c r="BSJ12" s="12"/>
      <c r="BSK12" s="12"/>
      <c r="BSL12" s="12"/>
      <c r="BSM12" s="12"/>
      <c r="BSN12" s="12"/>
      <c r="BSO12" s="12"/>
      <c r="BSP12" s="12"/>
      <c r="BSQ12" s="12"/>
      <c r="BSR12" s="12"/>
      <c r="BSS12" s="12"/>
      <c r="BST12" s="12"/>
      <c r="BSU12" s="12"/>
      <c r="BSV12" s="12"/>
      <c r="BSW12" s="12"/>
      <c r="BSX12" s="12"/>
      <c r="BSY12" s="12"/>
      <c r="BSZ12" s="12"/>
      <c r="BTA12" s="12"/>
      <c r="BTB12" s="12"/>
      <c r="BTC12" s="12"/>
      <c r="BTD12" s="12"/>
      <c r="BTE12" s="12"/>
      <c r="BTF12" s="12"/>
      <c r="BTG12" s="12"/>
      <c r="BTH12" s="12"/>
      <c r="BTI12" s="12"/>
      <c r="BTJ12" s="12"/>
      <c r="BTK12" s="12"/>
      <c r="BTL12" s="12"/>
      <c r="BTM12" s="12"/>
      <c r="BTN12" s="12"/>
      <c r="BTO12" s="12"/>
      <c r="BTP12" s="12"/>
      <c r="BTQ12" s="12"/>
      <c r="BTR12" s="12"/>
      <c r="BTS12" s="12"/>
      <c r="BTT12" s="12"/>
      <c r="BTU12" s="12"/>
      <c r="BTV12" s="12"/>
      <c r="BTW12" s="12"/>
      <c r="BTX12" s="12"/>
      <c r="BTY12" s="12"/>
      <c r="BTZ12" s="12"/>
      <c r="BUA12" s="12"/>
      <c r="BUB12" s="12"/>
      <c r="BUC12" s="12"/>
      <c r="BUD12" s="12"/>
      <c r="BUE12" s="12"/>
      <c r="BUF12" s="12"/>
      <c r="BUG12" s="12"/>
      <c r="BUH12" s="12"/>
      <c r="BUI12" s="12"/>
      <c r="BUJ12" s="12"/>
      <c r="BUK12" s="12"/>
      <c r="BUL12" s="12"/>
      <c r="BUM12" s="12"/>
      <c r="BUN12" s="12"/>
      <c r="BUO12" s="12"/>
      <c r="BUP12" s="12"/>
      <c r="BUQ12" s="12"/>
      <c r="BUR12" s="12"/>
      <c r="BUS12" s="12"/>
      <c r="BUT12" s="12"/>
      <c r="BUU12" s="12"/>
      <c r="BUV12" s="12"/>
      <c r="BUW12" s="12"/>
      <c r="BUX12" s="12"/>
      <c r="BUY12" s="12"/>
      <c r="BUZ12" s="12"/>
      <c r="BVA12" s="12"/>
      <c r="BVB12" s="12"/>
      <c r="BVC12" s="12"/>
      <c r="BVD12" s="12"/>
      <c r="BVE12" s="12"/>
      <c r="BVF12" s="12"/>
      <c r="BVG12" s="12"/>
      <c r="BVH12" s="12"/>
      <c r="BVI12" s="12"/>
      <c r="BVJ12" s="12"/>
      <c r="BVK12" s="12"/>
      <c r="BVL12" s="12"/>
      <c r="BVM12" s="12"/>
      <c r="BVN12" s="12"/>
      <c r="BVO12" s="12"/>
      <c r="BVP12" s="12"/>
      <c r="BVQ12" s="12"/>
      <c r="BVR12" s="12"/>
      <c r="BVS12" s="12"/>
      <c r="BVT12" s="12"/>
      <c r="BVU12" s="12"/>
      <c r="BVV12" s="12"/>
      <c r="BVW12" s="12"/>
      <c r="BVX12" s="12"/>
      <c r="BVY12" s="12"/>
      <c r="BVZ12" s="12"/>
      <c r="BWA12" s="12"/>
      <c r="BWB12" s="12"/>
      <c r="BWC12" s="12"/>
      <c r="BWD12" s="12"/>
      <c r="BWE12" s="12"/>
      <c r="BWF12" s="12"/>
      <c r="BWG12" s="12"/>
      <c r="BWH12" s="12"/>
      <c r="BWI12" s="12"/>
      <c r="BWJ12" s="12"/>
      <c r="BWK12" s="12"/>
      <c r="BWL12" s="12"/>
      <c r="BWM12" s="12"/>
      <c r="BWN12" s="12"/>
      <c r="BWO12" s="12"/>
      <c r="BWP12" s="12"/>
      <c r="BWQ12" s="12"/>
      <c r="BWR12" s="12"/>
      <c r="BWS12" s="12"/>
      <c r="BWT12" s="12"/>
      <c r="BWU12" s="12"/>
      <c r="BWV12" s="12"/>
      <c r="BWW12" s="12"/>
      <c r="BWX12" s="12"/>
      <c r="BWY12" s="12"/>
      <c r="BWZ12" s="12"/>
      <c r="BXA12" s="12"/>
      <c r="BXB12" s="12"/>
      <c r="BXC12" s="12"/>
      <c r="BXD12" s="12"/>
      <c r="BXE12" s="12"/>
      <c r="BXF12" s="12"/>
      <c r="BXG12" s="12"/>
      <c r="BXH12" s="12"/>
      <c r="BXI12" s="12"/>
      <c r="BXJ12" s="12"/>
      <c r="BXK12" s="12"/>
      <c r="BXL12" s="12"/>
      <c r="BXM12" s="12"/>
      <c r="BXN12" s="12"/>
      <c r="BXO12" s="12"/>
      <c r="BXP12" s="12"/>
      <c r="BXQ12" s="12"/>
      <c r="BXR12" s="12"/>
      <c r="BXS12" s="12"/>
      <c r="BXT12" s="12"/>
      <c r="BXU12" s="12"/>
      <c r="BXV12" s="12"/>
      <c r="BXW12" s="12"/>
      <c r="BXX12" s="12"/>
      <c r="BXY12" s="12"/>
      <c r="BXZ12" s="12"/>
      <c r="BYA12" s="12"/>
      <c r="BYB12" s="12"/>
      <c r="BYC12" s="12"/>
      <c r="BYD12" s="12"/>
      <c r="BYE12" s="12"/>
      <c r="BYF12" s="12"/>
      <c r="BYG12" s="12"/>
      <c r="BYH12" s="12"/>
      <c r="BYI12" s="12"/>
      <c r="BYJ12" s="12"/>
      <c r="BYK12" s="12"/>
      <c r="BYL12" s="12"/>
      <c r="BYM12" s="12"/>
      <c r="BYN12" s="12"/>
      <c r="BYO12" s="12"/>
      <c r="BYP12" s="12"/>
      <c r="BYQ12" s="12"/>
      <c r="BYR12" s="12"/>
      <c r="BYS12" s="12"/>
      <c r="BYT12" s="12"/>
      <c r="BYU12" s="12"/>
      <c r="BYV12" s="12"/>
      <c r="BYW12" s="12"/>
      <c r="BYX12" s="12"/>
      <c r="BYY12" s="12"/>
      <c r="BYZ12" s="12"/>
      <c r="BZA12" s="12"/>
      <c r="BZB12" s="12"/>
      <c r="BZC12" s="12"/>
      <c r="BZD12" s="12"/>
      <c r="BZE12" s="12"/>
      <c r="BZF12" s="12"/>
      <c r="BZG12" s="12"/>
      <c r="BZH12" s="12"/>
      <c r="BZI12" s="12"/>
      <c r="BZJ12" s="12"/>
      <c r="BZK12" s="12"/>
      <c r="BZL12" s="12"/>
      <c r="BZM12" s="12"/>
      <c r="BZN12" s="12"/>
      <c r="BZO12" s="12"/>
      <c r="BZP12" s="12"/>
      <c r="BZQ12" s="12"/>
      <c r="BZR12" s="12"/>
      <c r="BZS12" s="12"/>
      <c r="BZT12" s="12"/>
      <c r="BZU12" s="12"/>
      <c r="BZV12" s="12"/>
      <c r="BZW12" s="12"/>
      <c r="BZX12" s="12"/>
      <c r="BZY12" s="12"/>
      <c r="BZZ12" s="12"/>
      <c r="CAA12" s="12"/>
      <c r="CAB12" s="12"/>
      <c r="CAC12" s="12"/>
      <c r="CAD12" s="12"/>
      <c r="CAE12" s="12"/>
      <c r="CAF12" s="12"/>
      <c r="CAG12" s="12"/>
      <c r="CAH12" s="12"/>
      <c r="CAI12" s="12"/>
      <c r="CAJ12" s="12"/>
      <c r="CAK12" s="12"/>
      <c r="CAL12" s="12"/>
      <c r="CAM12" s="12"/>
      <c r="CAN12" s="12"/>
      <c r="CAO12" s="12"/>
      <c r="CAP12" s="12"/>
      <c r="CAQ12" s="12"/>
      <c r="CAR12" s="12"/>
      <c r="CAS12" s="12"/>
      <c r="CAT12" s="12"/>
      <c r="CAU12" s="12"/>
      <c r="CAV12" s="12"/>
      <c r="CAW12" s="12"/>
      <c r="CAX12" s="12"/>
      <c r="CAY12" s="12"/>
      <c r="CAZ12" s="12"/>
      <c r="CBA12" s="12"/>
      <c r="CBB12" s="12"/>
      <c r="CBC12" s="12"/>
      <c r="CBD12" s="12"/>
      <c r="CBE12" s="12"/>
      <c r="CBF12" s="12"/>
      <c r="CBG12" s="12"/>
      <c r="CBH12" s="12"/>
      <c r="CBI12" s="12"/>
      <c r="CBJ12" s="12"/>
      <c r="CBK12" s="12"/>
      <c r="CBL12" s="12"/>
      <c r="CBM12" s="12"/>
      <c r="CBN12" s="12"/>
      <c r="CBO12" s="12"/>
      <c r="CBP12" s="12"/>
      <c r="CBQ12" s="12"/>
      <c r="CBR12" s="12"/>
      <c r="CBS12" s="12"/>
      <c r="CBT12" s="12"/>
      <c r="CBU12" s="12"/>
      <c r="CBV12" s="12"/>
      <c r="CBW12" s="12"/>
      <c r="CBX12" s="12"/>
      <c r="CBY12" s="12"/>
      <c r="CBZ12" s="12"/>
      <c r="CCA12" s="12"/>
      <c r="CCB12" s="12"/>
      <c r="CCC12" s="12"/>
      <c r="CCD12" s="12"/>
      <c r="CCE12" s="12"/>
      <c r="CCF12" s="12"/>
      <c r="CCG12" s="12"/>
      <c r="CCH12" s="12"/>
      <c r="CCI12" s="12"/>
      <c r="CCJ12" s="12"/>
      <c r="CCK12" s="12"/>
      <c r="CCL12" s="12"/>
      <c r="CCM12" s="12"/>
      <c r="CCN12" s="12"/>
      <c r="CCO12" s="12"/>
      <c r="CCP12" s="12"/>
      <c r="CCQ12" s="12"/>
      <c r="CCR12" s="12"/>
      <c r="CCS12" s="12"/>
      <c r="CCT12" s="12"/>
      <c r="CCU12" s="12"/>
      <c r="CCV12" s="12"/>
      <c r="CCW12" s="12"/>
      <c r="CCX12" s="12"/>
      <c r="CCY12" s="12"/>
      <c r="CCZ12" s="12"/>
      <c r="CDA12" s="12"/>
      <c r="CDB12" s="12"/>
      <c r="CDC12" s="12"/>
      <c r="CDD12" s="12"/>
      <c r="CDE12" s="12"/>
      <c r="CDF12" s="12"/>
      <c r="CDG12" s="12"/>
      <c r="CDH12" s="12"/>
      <c r="CDI12" s="12"/>
      <c r="CDJ12" s="12"/>
      <c r="CDK12" s="12"/>
      <c r="CDL12" s="12"/>
      <c r="CDM12" s="12"/>
      <c r="CDN12" s="12"/>
      <c r="CDO12" s="12"/>
      <c r="CDP12" s="12"/>
      <c r="CDQ12" s="12"/>
      <c r="CDR12" s="12"/>
      <c r="CDS12" s="12"/>
      <c r="CDT12" s="12"/>
      <c r="CDU12" s="12"/>
      <c r="CDV12" s="12"/>
      <c r="CDW12" s="12"/>
      <c r="CDX12" s="12"/>
      <c r="CDY12" s="12"/>
      <c r="CDZ12" s="12"/>
      <c r="CEA12" s="12"/>
      <c r="CEB12" s="12"/>
      <c r="CEC12" s="12"/>
      <c r="CED12" s="12"/>
      <c r="CEE12" s="12"/>
      <c r="CEF12" s="12"/>
      <c r="CEG12" s="12"/>
      <c r="CEH12" s="12"/>
      <c r="CEI12" s="12"/>
      <c r="CEJ12" s="12"/>
      <c r="CEK12" s="12"/>
      <c r="CEL12" s="12"/>
      <c r="CEM12" s="12"/>
      <c r="CEN12" s="12"/>
      <c r="CEO12" s="12"/>
      <c r="CEP12" s="12"/>
      <c r="CEQ12" s="12"/>
      <c r="CER12" s="12"/>
      <c r="CES12" s="12"/>
      <c r="CET12" s="12"/>
      <c r="CEU12" s="12"/>
      <c r="CEV12" s="12"/>
      <c r="CEW12" s="12"/>
      <c r="CEX12" s="12"/>
      <c r="CEY12" s="12"/>
      <c r="CEZ12" s="12"/>
      <c r="CFA12" s="12"/>
      <c r="CFB12" s="12"/>
      <c r="CFC12" s="12"/>
      <c r="CFD12" s="12"/>
      <c r="CFE12" s="12"/>
      <c r="CFF12" s="12"/>
      <c r="CFG12" s="12"/>
      <c r="CFH12" s="12"/>
      <c r="CFI12" s="12"/>
      <c r="CFJ12" s="12"/>
      <c r="CFK12" s="12"/>
      <c r="CFL12" s="12"/>
      <c r="CFM12" s="12"/>
      <c r="CFN12" s="12"/>
      <c r="CFO12" s="12"/>
      <c r="CFP12" s="12"/>
      <c r="CFQ12" s="12"/>
      <c r="CFR12" s="12"/>
      <c r="CFS12" s="12"/>
      <c r="CFT12" s="12"/>
      <c r="CFU12" s="12"/>
      <c r="CFV12" s="12"/>
      <c r="CFW12" s="12"/>
      <c r="CFX12" s="12"/>
      <c r="CFY12" s="12"/>
      <c r="CFZ12" s="12"/>
      <c r="CGA12" s="12"/>
      <c r="CGB12" s="12"/>
      <c r="CGC12" s="12"/>
      <c r="CGD12" s="12"/>
      <c r="CGE12" s="12"/>
      <c r="CGF12" s="12"/>
      <c r="CGG12" s="12"/>
      <c r="CGH12" s="12"/>
      <c r="CGI12" s="12"/>
      <c r="CGJ12" s="12"/>
      <c r="CGK12" s="12"/>
      <c r="CGL12" s="12"/>
      <c r="CGM12" s="12"/>
      <c r="CGN12" s="12"/>
      <c r="CGO12" s="12"/>
      <c r="CGP12" s="12"/>
      <c r="CGQ12" s="12"/>
      <c r="CGR12" s="12"/>
      <c r="CGS12" s="12"/>
      <c r="CGT12" s="12"/>
      <c r="CGU12" s="12"/>
      <c r="CGV12" s="12"/>
      <c r="CGW12" s="12"/>
      <c r="CGX12" s="12"/>
      <c r="CGY12" s="12"/>
      <c r="CGZ12" s="12"/>
      <c r="CHA12" s="12"/>
      <c r="CHB12" s="12"/>
      <c r="CHC12" s="12"/>
      <c r="CHD12" s="12"/>
      <c r="CHE12" s="12"/>
      <c r="CHF12" s="12"/>
      <c r="CHG12" s="12"/>
      <c r="CHH12" s="12"/>
      <c r="CHI12" s="12"/>
      <c r="CHJ12" s="12"/>
      <c r="CHK12" s="12"/>
      <c r="CHL12" s="12"/>
      <c r="CHM12" s="12"/>
      <c r="CHN12" s="12"/>
      <c r="CHO12" s="12"/>
      <c r="CHP12" s="12"/>
      <c r="CHQ12" s="12"/>
      <c r="CHR12" s="12"/>
      <c r="CHS12" s="12"/>
      <c r="CHT12" s="12"/>
      <c r="CHU12" s="12"/>
      <c r="CHV12" s="12"/>
      <c r="CHW12" s="12"/>
      <c r="CHX12" s="12"/>
      <c r="CHY12" s="12"/>
      <c r="CHZ12" s="12"/>
      <c r="CIA12" s="12"/>
      <c r="CIB12" s="12"/>
      <c r="CIC12" s="12"/>
      <c r="CID12" s="12"/>
      <c r="CIE12" s="12"/>
      <c r="CIF12" s="12"/>
      <c r="CIG12" s="12"/>
      <c r="CIH12" s="12"/>
      <c r="CII12" s="12"/>
      <c r="CIJ12" s="12"/>
      <c r="CIK12" s="12"/>
      <c r="CIL12" s="12"/>
      <c r="CIM12" s="12"/>
      <c r="CIN12" s="12"/>
      <c r="CIO12" s="12"/>
      <c r="CIP12" s="12"/>
      <c r="CIQ12" s="12"/>
      <c r="CIR12" s="12"/>
      <c r="CIS12" s="12"/>
      <c r="CIT12" s="12"/>
      <c r="CIU12" s="12"/>
      <c r="CIV12" s="12"/>
      <c r="CIW12" s="12"/>
      <c r="CIX12" s="12"/>
      <c r="CIY12" s="12"/>
      <c r="CIZ12" s="12"/>
      <c r="CJA12" s="12"/>
      <c r="CJB12" s="12"/>
      <c r="CJC12" s="12"/>
      <c r="CJD12" s="12"/>
      <c r="CJE12" s="12"/>
      <c r="CJF12" s="12"/>
      <c r="CJG12" s="12"/>
      <c r="CJH12" s="12"/>
      <c r="CJI12" s="12"/>
      <c r="CJJ12" s="12"/>
      <c r="CJK12" s="12"/>
      <c r="CJL12" s="12"/>
      <c r="CJM12" s="12"/>
      <c r="CJN12" s="12"/>
      <c r="CJO12" s="12"/>
      <c r="CJP12" s="12"/>
      <c r="CJQ12" s="12"/>
      <c r="CJR12" s="12"/>
      <c r="CJS12" s="12"/>
      <c r="CJT12" s="12"/>
      <c r="CJU12" s="12"/>
      <c r="CJV12" s="12"/>
      <c r="CJW12" s="12"/>
      <c r="CJX12" s="12"/>
      <c r="CJY12" s="12"/>
      <c r="CJZ12" s="12"/>
      <c r="CKA12" s="12"/>
      <c r="CKB12" s="12"/>
      <c r="CKC12" s="12"/>
      <c r="CKD12" s="12"/>
      <c r="CKE12" s="12"/>
      <c r="CKF12" s="12"/>
      <c r="CKG12" s="12"/>
      <c r="CKH12" s="12"/>
      <c r="CKI12" s="12"/>
      <c r="CKJ12" s="12"/>
      <c r="CKK12" s="12"/>
      <c r="CKL12" s="12"/>
      <c r="CKM12" s="12"/>
      <c r="CKN12" s="12"/>
      <c r="CKO12" s="12"/>
      <c r="CKP12" s="12"/>
      <c r="CKQ12" s="12"/>
      <c r="CKR12" s="12"/>
      <c r="CKS12" s="12"/>
      <c r="CKT12" s="12"/>
      <c r="CKU12" s="12"/>
      <c r="CKV12" s="12"/>
      <c r="CKW12" s="12"/>
      <c r="CKX12" s="12"/>
      <c r="CKY12" s="12"/>
      <c r="CKZ12" s="12"/>
      <c r="CLA12" s="12"/>
      <c r="CLB12" s="12"/>
      <c r="CLC12" s="12"/>
      <c r="CLD12" s="12"/>
      <c r="CLE12" s="12"/>
      <c r="CLF12" s="12"/>
      <c r="CLG12" s="12"/>
      <c r="CLH12" s="12"/>
      <c r="CLI12" s="12"/>
      <c r="CLJ12" s="12"/>
      <c r="CLK12" s="12"/>
      <c r="CLL12" s="12"/>
      <c r="CLM12" s="12"/>
      <c r="CLN12" s="12"/>
      <c r="CLO12" s="12"/>
      <c r="CLP12" s="12"/>
      <c r="CLQ12" s="12"/>
      <c r="CLR12" s="12"/>
      <c r="CLS12" s="12"/>
      <c r="CLT12" s="12"/>
      <c r="CLU12" s="12"/>
      <c r="CLV12" s="12"/>
      <c r="CLW12" s="12"/>
      <c r="CLX12" s="12"/>
      <c r="CLY12" s="12"/>
      <c r="CLZ12" s="12"/>
      <c r="CMA12" s="12"/>
      <c r="CMB12" s="12"/>
      <c r="CMC12" s="12"/>
      <c r="CMD12" s="12"/>
      <c r="CME12" s="12"/>
      <c r="CMF12" s="12"/>
      <c r="CMG12" s="12"/>
      <c r="CMH12" s="12"/>
      <c r="CMI12" s="12"/>
      <c r="CMJ12" s="12"/>
      <c r="CMK12" s="12"/>
      <c r="CML12" s="12"/>
      <c r="CMM12" s="12"/>
      <c r="CMN12" s="12"/>
      <c r="CMO12" s="12"/>
      <c r="CMP12" s="12"/>
      <c r="CMQ12" s="12"/>
      <c r="CMR12" s="12"/>
      <c r="CMS12" s="12"/>
      <c r="CMT12" s="12"/>
      <c r="CMU12" s="12"/>
      <c r="CMV12" s="12"/>
      <c r="CMW12" s="12"/>
      <c r="CMX12" s="12"/>
      <c r="CMY12" s="12"/>
      <c r="CMZ12" s="12"/>
      <c r="CNA12" s="12"/>
      <c r="CNB12" s="12"/>
      <c r="CNC12" s="12"/>
      <c r="CND12" s="12"/>
      <c r="CNE12" s="12"/>
      <c r="CNF12" s="12"/>
      <c r="CNG12" s="12"/>
      <c r="CNH12" s="12"/>
      <c r="CNI12" s="12"/>
      <c r="CNJ12" s="12"/>
      <c r="CNK12" s="12"/>
      <c r="CNL12" s="12"/>
      <c r="CNM12" s="12"/>
      <c r="CNN12" s="12"/>
      <c r="CNO12" s="12"/>
      <c r="CNP12" s="12"/>
      <c r="CNQ12" s="12"/>
      <c r="CNR12" s="12"/>
      <c r="CNS12" s="12"/>
      <c r="CNT12" s="12"/>
      <c r="CNU12" s="12"/>
      <c r="CNV12" s="12"/>
      <c r="CNW12" s="12"/>
      <c r="CNX12" s="12"/>
      <c r="CNY12" s="12"/>
      <c r="CNZ12" s="12"/>
      <c r="COA12" s="12"/>
      <c r="COB12" s="12"/>
      <c r="COC12" s="12"/>
      <c r="COD12" s="12"/>
      <c r="COE12" s="12"/>
      <c r="COF12" s="12"/>
      <c r="COG12" s="12"/>
      <c r="COH12" s="12"/>
      <c r="COI12" s="12"/>
      <c r="COJ12" s="12"/>
      <c r="COK12" s="12"/>
      <c r="COL12" s="12"/>
      <c r="COM12" s="12"/>
      <c r="CON12" s="12"/>
      <c r="COO12" s="12"/>
      <c r="COP12" s="12"/>
      <c r="COQ12" s="12"/>
      <c r="COR12" s="12"/>
      <c r="COS12" s="12"/>
      <c r="COT12" s="12"/>
      <c r="COU12" s="12"/>
      <c r="COV12" s="12"/>
      <c r="COW12" s="12"/>
      <c r="COX12" s="12"/>
      <c r="COY12" s="12"/>
      <c r="COZ12" s="12"/>
      <c r="CPA12" s="12"/>
      <c r="CPB12" s="12"/>
      <c r="CPC12" s="12"/>
      <c r="CPD12" s="12"/>
      <c r="CPE12" s="12"/>
      <c r="CPF12" s="12"/>
      <c r="CPG12" s="12"/>
      <c r="CPH12" s="12"/>
      <c r="CPI12" s="12"/>
      <c r="CPJ12" s="12"/>
      <c r="CPK12" s="12"/>
      <c r="CPL12" s="12"/>
      <c r="CPM12" s="12"/>
      <c r="CPN12" s="12"/>
      <c r="CPO12" s="12"/>
      <c r="CPP12" s="12"/>
      <c r="CPQ12" s="12"/>
      <c r="CPR12" s="12"/>
      <c r="CPS12" s="12"/>
      <c r="CPT12" s="12"/>
      <c r="CPU12" s="12"/>
      <c r="CPV12" s="12"/>
      <c r="CPW12" s="12"/>
      <c r="CPX12" s="12"/>
      <c r="CPY12" s="12"/>
      <c r="CPZ12" s="12"/>
      <c r="CQA12" s="12"/>
      <c r="CQB12" s="12"/>
      <c r="CQC12" s="12"/>
      <c r="CQD12" s="12"/>
      <c r="CQE12" s="12"/>
      <c r="CQF12" s="12"/>
      <c r="CQG12" s="12"/>
      <c r="CQH12" s="12"/>
      <c r="CQI12" s="12"/>
      <c r="CQJ12" s="12"/>
      <c r="CQK12" s="12"/>
      <c r="CQL12" s="12"/>
      <c r="CQM12" s="12"/>
      <c r="CQN12" s="12"/>
      <c r="CQO12" s="12"/>
      <c r="CQP12" s="12"/>
      <c r="CQQ12" s="12"/>
      <c r="CQR12" s="12"/>
      <c r="CQS12" s="12"/>
      <c r="CQT12" s="12"/>
      <c r="CQU12" s="12"/>
      <c r="CQV12" s="12"/>
      <c r="CQW12" s="12"/>
      <c r="CQX12" s="12"/>
      <c r="CQY12" s="12"/>
      <c r="CQZ12" s="12"/>
      <c r="CRA12" s="12"/>
      <c r="CRB12" s="12"/>
      <c r="CRC12" s="12"/>
      <c r="CRD12" s="12"/>
      <c r="CRE12" s="12"/>
      <c r="CRF12" s="12"/>
      <c r="CRG12" s="12"/>
      <c r="CRH12" s="12"/>
      <c r="CRI12" s="12"/>
      <c r="CRJ12" s="12"/>
      <c r="CRK12" s="12"/>
      <c r="CRL12" s="12"/>
      <c r="CRM12" s="12"/>
      <c r="CRN12" s="12"/>
      <c r="CRO12" s="12"/>
      <c r="CRP12" s="12"/>
      <c r="CRQ12" s="12"/>
      <c r="CRR12" s="12"/>
      <c r="CRS12" s="12"/>
      <c r="CRT12" s="12"/>
      <c r="CRU12" s="12"/>
      <c r="CRV12" s="12"/>
      <c r="CRW12" s="12"/>
      <c r="CRX12" s="12"/>
      <c r="CRY12" s="12"/>
      <c r="CRZ12" s="12"/>
      <c r="CSA12" s="12"/>
      <c r="CSB12" s="12"/>
      <c r="CSC12" s="12"/>
      <c r="CSD12" s="12"/>
      <c r="CSE12" s="12"/>
      <c r="CSF12" s="12"/>
      <c r="CSG12" s="12"/>
      <c r="CSH12" s="12"/>
      <c r="CSI12" s="12"/>
      <c r="CSJ12" s="12"/>
      <c r="CSK12" s="12"/>
      <c r="CSL12" s="12"/>
      <c r="CSM12" s="12"/>
      <c r="CSN12" s="12"/>
      <c r="CSO12" s="12"/>
      <c r="CSP12" s="12"/>
      <c r="CSQ12" s="12"/>
      <c r="CSR12" s="12"/>
      <c r="CSS12" s="12"/>
      <c r="CST12" s="12"/>
      <c r="CSU12" s="12"/>
      <c r="CSV12" s="12"/>
      <c r="CSW12" s="12"/>
      <c r="CSX12" s="12"/>
      <c r="CSY12" s="12"/>
      <c r="CSZ12" s="12"/>
      <c r="CTA12" s="12"/>
      <c r="CTB12" s="12"/>
      <c r="CTC12" s="12"/>
      <c r="CTD12" s="12"/>
      <c r="CTE12" s="12"/>
      <c r="CTF12" s="12"/>
      <c r="CTG12" s="12"/>
      <c r="CTH12" s="12"/>
      <c r="CTI12" s="12"/>
      <c r="CTJ12" s="12"/>
      <c r="CTK12" s="12"/>
      <c r="CTL12" s="12"/>
      <c r="CTM12" s="12"/>
      <c r="CTN12" s="12"/>
      <c r="CTO12" s="12"/>
      <c r="CTP12" s="12"/>
      <c r="CTQ12" s="12"/>
      <c r="CTR12" s="12"/>
      <c r="CTS12" s="12"/>
      <c r="CTT12" s="12"/>
      <c r="CTU12" s="12"/>
      <c r="CTV12" s="12"/>
      <c r="CTW12" s="12"/>
      <c r="CTX12" s="12"/>
      <c r="CTY12" s="12"/>
      <c r="CTZ12" s="12"/>
      <c r="CUA12" s="12"/>
      <c r="CUB12" s="12"/>
      <c r="CUC12" s="12"/>
      <c r="CUD12" s="12"/>
      <c r="CUE12" s="12"/>
      <c r="CUF12" s="12"/>
      <c r="CUG12" s="12"/>
      <c r="CUH12" s="12"/>
      <c r="CUI12" s="12"/>
      <c r="CUJ12" s="12"/>
      <c r="CUK12" s="12"/>
      <c r="CUL12" s="12"/>
      <c r="CUM12" s="12"/>
      <c r="CUN12" s="12"/>
      <c r="CUO12" s="12"/>
      <c r="CUP12" s="12"/>
      <c r="CUQ12" s="12"/>
      <c r="CUR12" s="12"/>
      <c r="CUS12" s="12"/>
      <c r="CUT12" s="12"/>
      <c r="CUU12" s="12"/>
      <c r="CUV12" s="12"/>
      <c r="CUW12" s="12"/>
      <c r="CUX12" s="12"/>
      <c r="CUY12" s="12"/>
      <c r="CUZ12" s="12"/>
      <c r="CVA12" s="12"/>
      <c r="CVB12" s="12"/>
      <c r="CVC12" s="12"/>
      <c r="CVD12" s="12"/>
      <c r="CVE12" s="12"/>
      <c r="CVF12" s="12"/>
      <c r="CVG12" s="12"/>
      <c r="CVH12" s="12"/>
      <c r="CVI12" s="12"/>
      <c r="CVJ12" s="12"/>
      <c r="CVK12" s="12"/>
      <c r="CVL12" s="12"/>
      <c r="CVM12" s="12"/>
      <c r="CVN12" s="12"/>
      <c r="CVO12" s="12"/>
      <c r="CVP12" s="12"/>
      <c r="CVQ12" s="12"/>
      <c r="CVR12" s="12"/>
      <c r="CVS12" s="12"/>
      <c r="CVT12" s="12"/>
      <c r="CVU12" s="12"/>
      <c r="CVV12" s="12"/>
      <c r="CVW12" s="12"/>
      <c r="CVX12" s="12"/>
      <c r="CVY12" s="12"/>
      <c r="CVZ12" s="12"/>
      <c r="CWA12" s="12"/>
      <c r="CWB12" s="12"/>
      <c r="CWC12" s="12"/>
      <c r="CWD12" s="12"/>
      <c r="CWE12" s="12"/>
      <c r="CWF12" s="12"/>
      <c r="CWG12" s="12"/>
      <c r="CWH12" s="12"/>
      <c r="CWI12" s="12"/>
      <c r="CWJ12" s="12"/>
      <c r="CWK12" s="12"/>
      <c r="CWL12" s="12"/>
      <c r="CWM12" s="12"/>
      <c r="CWN12" s="12"/>
      <c r="CWO12" s="12"/>
      <c r="CWP12" s="12"/>
      <c r="CWQ12" s="12"/>
      <c r="CWR12" s="12"/>
      <c r="CWS12" s="12"/>
      <c r="CWT12" s="12"/>
      <c r="CWU12" s="12"/>
      <c r="CWV12" s="12"/>
      <c r="CWW12" s="12"/>
      <c r="CWX12" s="12"/>
      <c r="CWY12" s="12"/>
      <c r="CWZ12" s="12"/>
      <c r="CXA12" s="12"/>
      <c r="CXB12" s="12"/>
      <c r="CXC12" s="12"/>
      <c r="CXD12" s="12"/>
      <c r="CXE12" s="12"/>
      <c r="CXF12" s="12"/>
      <c r="CXG12" s="12"/>
      <c r="CXH12" s="12"/>
      <c r="CXI12" s="12"/>
      <c r="CXJ12" s="12"/>
      <c r="CXK12" s="12"/>
      <c r="CXL12" s="12"/>
      <c r="CXM12" s="12"/>
      <c r="CXN12" s="12"/>
      <c r="CXO12" s="12"/>
      <c r="CXP12" s="12"/>
      <c r="CXQ12" s="12"/>
      <c r="CXR12" s="12"/>
      <c r="CXS12" s="12"/>
      <c r="CXT12" s="12"/>
      <c r="CXU12" s="12"/>
      <c r="CXV12" s="12"/>
      <c r="CXW12" s="12"/>
      <c r="CXX12" s="12"/>
      <c r="CXY12" s="12"/>
      <c r="CXZ12" s="12"/>
      <c r="CYA12" s="12"/>
      <c r="CYB12" s="12"/>
      <c r="CYC12" s="12"/>
      <c r="CYD12" s="12"/>
      <c r="CYE12" s="12"/>
      <c r="CYF12" s="12"/>
      <c r="CYG12" s="12"/>
      <c r="CYH12" s="12"/>
      <c r="CYI12" s="12"/>
      <c r="CYJ12" s="12"/>
      <c r="CYK12" s="12"/>
      <c r="CYL12" s="12"/>
      <c r="CYM12" s="12"/>
      <c r="CYN12" s="12"/>
      <c r="CYO12" s="12"/>
      <c r="CYP12" s="12"/>
      <c r="CYQ12" s="12"/>
      <c r="CYR12" s="12"/>
      <c r="CYS12" s="12"/>
      <c r="CYT12" s="12"/>
      <c r="CYU12" s="12"/>
      <c r="CYV12" s="12"/>
      <c r="CYW12" s="12"/>
      <c r="CYX12" s="12"/>
      <c r="CYY12" s="12"/>
      <c r="CYZ12" s="12"/>
      <c r="CZA12" s="12"/>
      <c r="CZB12" s="12"/>
      <c r="CZC12" s="12"/>
      <c r="CZD12" s="12"/>
      <c r="CZE12" s="12"/>
      <c r="CZF12" s="12"/>
      <c r="CZG12" s="12"/>
      <c r="CZH12" s="12"/>
      <c r="CZI12" s="12"/>
      <c r="CZJ12" s="12"/>
      <c r="CZK12" s="12"/>
      <c r="CZL12" s="12"/>
      <c r="CZM12" s="12"/>
      <c r="CZN12" s="12"/>
      <c r="CZO12" s="12"/>
      <c r="CZP12" s="12"/>
      <c r="CZQ12" s="12"/>
      <c r="CZR12" s="12"/>
      <c r="CZS12" s="12"/>
      <c r="CZT12" s="12"/>
      <c r="CZU12" s="12"/>
      <c r="CZV12" s="12"/>
      <c r="CZW12" s="12"/>
      <c r="CZX12" s="12"/>
      <c r="CZY12" s="12"/>
      <c r="CZZ12" s="12"/>
      <c r="DAA12" s="12"/>
      <c r="DAB12" s="12"/>
      <c r="DAC12" s="12"/>
      <c r="DAD12" s="12"/>
      <c r="DAE12" s="12"/>
      <c r="DAF12" s="12"/>
      <c r="DAG12" s="12"/>
      <c r="DAH12" s="12"/>
      <c r="DAI12" s="12"/>
      <c r="DAJ12" s="12"/>
      <c r="DAK12" s="12"/>
      <c r="DAL12" s="12"/>
      <c r="DAM12" s="12"/>
      <c r="DAN12" s="12"/>
      <c r="DAO12" s="12"/>
      <c r="DAP12" s="12"/>
      <c r="DAQ12" s="12"/>
      <c r="DAR12" s="12"/>
      <c r="DAS12" s="12"/>
      <c r="DAT12" s="12"/>
      <c r="DAU12" s="12"/>
      <c r="DAV12" s="12"/>
      <c r="DAW12" s="12"/>
      <c r="DAX12" s="12"/>
      <c r="DAY12" s="12"/>
      <c r="DAZ12" s="12"/>
      <c r="DBA12" s="12"/>
      <c r="DBB12" s="12"/>
      <c r="DBC12" s="12"/>
      <c r="DBD12" s="12"/>
      <c r="DBE12" s="12"/>
      <c r="DBF12" s="12"/>
      <c r="DBG12" s="12"/>
      <c r="DBH12" s="12"/>
      <c r="DBI12" s="12"/>
      <c r="DBJ12" s="12"/>
      <c r="DBK12" s="12"/>
      <c r="DBL12" s="12"/>
      <c r="DBM12" s="12"/>
      <c r="DBN12" s="12"/>
      <c r="DBO12" s="12"/>
      <c r="DBP12" s="12"/>
      <c r="DBQ12" s="12"/>
      <c r="DBR12" s="12"/>
      <c r="DBS12" s="12"/>
      <c r="DBT12" s="12"/>
      <c r="DBU12" s="12"/>
      <c r="DBV12" s="12"/>
      <c r="DBW12" s="12"/>
      <c r="DBX12" s="12"/>
      <c r="DBY12" s="12"/>
      <c r="DBZ12" s="12"/>
      <c r="DCA12" s="12"/>
      <c r="DCB12" s="12"/>
      <c r="DCC12" s="12"/>
      <c r="DCD12" s="12"/>
      <c r="DCE12" s="12"/>
      <c r="DCF12" s="12"/>
      <c r="DCG12" s="12"/>
      <c r="DCH12" s="12"/>
      <c r="DCI12" s="12"/>
      <c r="DCJ12" s="12"/>
      <c r="DCK12" s="12"/>
      <c r="DCL12" s="12"/>
      <c r="DCM12" s="12"/>
      <c r="DCN12" s="12"/>
      <c r="DCO12" s="12"/>
      <c r="DCP12" s="12"/>
      <c r="DCQ12" s="12"/>
      <c r="DCR12" s="12"/>
      <c r="DCS12" s="12"/>
      <c r="DCT12" s="12"/>
      <c r="DCU12" s="12"/>
      <c r="DCV12" s="12"/>
      <c r="DCW12" s="12"/>
      <c r="DCX12" s="12"/>
      <c r="DCY12" s="12"/>
      <c r="DCZ12" s="12"/>
      <c r="DDA12" s="12"/>
      <c r="DDB12" s="12"/>
      <c r="DDC12" s="12"/>
      <c r="DDD12" s="12"/>
      <c r="DDE12" s="12"/>
      <c r="DDF12" s="12"/>
      <c r="DDG12" s="12"/>
      <c r="DDH12" s="12"/>
      <c r="DDI12" s="12"/>
      <c r="DDJ12" s="12"/>
      <c r="DDK12" s="12"/>
      <c r="DDL12" s="12"/>
      <c r="DDM12" s="12"/>
      <c r="DDN12" s="12"/>
      <c r="DDO12" s="12"/>
      <c r="DDP12" s="12"/>
      <c r="DDQ12" s="12"/>
      <c r="DDR12" s="12"/>
      <c r="DDS12" s="12"/>
      <c r="DDT12" s="12"/>
      <c r="DDU12" s="12"/>
      <c r="DDV12" s="12"/>
      <c r="DDW12" s="12"/>
      <c r="DDX12" s="12"/>
      <c r="DDY12" s="12"/>
      <c r="DDZ12" s="12"/>
      <c r="DEA12" s="12"/>
      <c r="DEB12" s="12"/>
      <c r="DEC12" s="12"/>
      <c r="DED12" s="12"/>
      <c r="DEE12" s="12"/>
      <c r="DEF12" s="12"/>
      <c r="DEG12" s="12"/>
      <c r="DEH12" s="12"/>
      <c r="DEI12" s="12"/>
      <c r="DEJ12" s="12"/>
      <c r="DEK12" s="12"/>
      <c r="DEL12" s="12"/>
      <c r="DEM12" s="12"/>
      <c r="DEN12" s="12"/>
      <c r="DEO12" s="12"/>
      <c r="DEP12" s="12"/>
      <c r="DEQ12" s="12"/>
      <c r="DER12" s="12"/>
      <c r="DES12" s="12"/>
      <c r="DET12" s="12"/>
      <c r="DEU12" s="12"/>
      <c r="DEV12" s="12"/>
      <c r="DEW12" s="12"/>
      <c r="DEX12" s="12"/>
      <c r="DEY12" s="12"/>
      <c r="DEZ12" s="12"/>
      <c r="DFA12" s="12"/>
      <c r="DFB12" s="12"/>
      <c r="DFC12" s="12"/>
      <c r="DFD12" s="12"/>
      <c r="DFE12" s="12"/>
      <c r="DFF12" s="12"/>
      <c r="DFG12" s="12"/>
      <c r="DFH12" s="12"/>
      <c r="DFI12" s="12"/>
      <c r="DFJ12" s="12"/>
      <c r="DFK12" s="12"/>
      <c r="DFL12" s="12"/>
      <c r="DFM12" s="12"/>
      <c r="DFN12" s="12"/>
      <c r="DFO12" s="12"/>
      <c r="DFP12" s="12"/>
      <c r="DFQ12" s="12"/>
      <c r="DFR12" s="12"/>
      <c r="DFS12" s="12"/>
      <c r="DFT12" s="12"/>
      <c r="DFU12" s="12"/>
      <c r="DFV12" s="12"/>
      <c r="DFW12" s="12"/>
      <c r="DFX12" s="12"/>
      <c r="DFY12" s="12"/>
      <c r="DFZ12" s="12"/>
      <c r="DGA12" s="12"/>
      <c r="DGB12" s="12"/>
      <c r="DGC12" s="12"/>
      <c r="DGD12" s="12"/>
      <c r="DGE12" s="12"/>
      <c r="DGF12" s="12"/>
      <c r="DGG12" s="12"/>
      <c r="DGH12" s="12"/>
      <c r="DGI12" s="12"/>
      <c r="DGJ12" s="12"/>
      <c r="DGK12" s="12"/>
      <c r="DGL12" s="12"/>
      <c r="DGM12" s="12"/>
      <c r="DGN12" s="12"/>
      <c r="DGO12" s="12"/>
      <c r="DGP12" s="12"/>
      <c r="DGQ12" s="12"/>
      <c r="DGR12" s="12"/>
      <c r="DGS12" s="12"/>
      <c r="DGT12" s="12"/>
      <c r="DGU12" s="12"/>
      <c r="DGV12" s="12"/>
      <c r="DGW12" s="12"/>
      <c r="DGX12" s="12"/>
      <c r="DGY12" s="12"/>
      <c r="DGZ12" s="12"/>
      <c r="DHA12" s="12"/>
      <c r="DHB12" s="12"/>
      <c r="DHC12" s="12"/>
      <c r="DHD12" s="12"/>
      <c r="DHE12" s="12"/>
      <c r="DHF12" s="12"/>
      <c r="DHG12" s="12"/>
      <c r="DHH12" s="12"/>
      <c r="DHI12" s="12"/>
      <c r="DHJ12" s="12"/>
      <c r="DHK12" s="12"/>
      <c r="DHL12" s="12"/>
      <c r="DHM12" s="12"/>
      <c r="DHN12" s="12"/>
      <c r="DHO12" s="12"/>
      <c r="DHP12" s="12"/>
      <c r="DHQ12" s="12"/>
      <c r="DHR12" s="12"/>
      <c r="DHS12" s="12"/>
      <c r="DHT12" s="12"/>
      <c r="DHU12" s="12"/>
      <c r="DHV12" s="12"/>
      <c r="DHW12" s="12"/>
      <c r="DHX12" s="12"/>
      <c r="DHY12" s="12"/>
      <c r="DHZ12" s="12"/>
      <c r="DIA12" s="12"/>
      <c r="DIB12" s="12"/>
      <c r="DIC12" s="12"/>
      <c r="DID12" s="12"/>
      <c r="DIE12" s="12"/>
      <c r="DIF12" s="12"/>
      <c r="DIG12" s="12"/>
      <c r="DIH12" s="12"/>
      <c r="DII12" s="12"/>
      <c r="DIJ12" s="12"/>
      <c r="DIK12" s="12"/>
      <c r="DIL12" s="12"/>
      <c r="DIM12" s="12"/>
      <c r="DIN12" s="12"/>
      <c r="DIO12" s="12"/>
      <c r="DIP12" s="12"/>
      <c r="DIQ12" s="12"/>
      <c r="DIR12" s="12"/>
      <c r="DIS12" s="12"/>
      <c r="DIT12" s="12"/>
      <c r="DIU12" s="12"/>
      <c r="DIV12" s="12"/>
      <c r="DIW12" s="12"/>
      <c r="DIX12" s="12"/>
      <c r="DIY12" s="12"/>
      <c r="DIZ12" s="12"/>
      <c r="DJA12" s="12"/>
      <c r="DJB12" s="12"/>
      <c r="DJC12" s="12"/>
      <c r="DJD12" s="12"/>
      <c r="DJE12" s="12"/>
      <c r="DJF12" s="12"/>
      <c r="DJG12" s="12"/>
      <c r="DJH12" s="12"/>
      <c r="DJI12" s="12"/>
      <c r="DJJ12" s="12"/>
      <c r="DJK12" s="12"/>
      <c r="DJL12" s="12"/>
      <c r="DJM12" s="12"/>
      <c r="DJN12" s="12"/>
      <c r="DJO12" s="12"/>
      <c r="DJP12" s="12"/>
      <c r="DJQ12" s="12"/>
      <c r="DJR12" s="12"/>
      <c r="DJS12" s="12"/>
      <c r="DJT12" s="12"/>
      <c r="DJU12" s="12"/>
      <c r="DJV12" s="12"/>
      <c r="DJW12" s="12"/>
      <c r="DJX12" s="12"/>
      <c r="DJY12" s="12"/>
      <c r="DJZ12" s="12"/>
      <c r="DKA12" s="12"/>
      <c r="DKB12" s="12"/>
      <c r="DKC12" s="12"/>
      <c r="DKD12" s="12"/>
      <c r="DKE12" s="12"/>
      <c r="DKF12" s="12"/>
      <c r="DKG12" s="12"/>
      <c r="DKH12" s="12"/>
      <c r="DKI12" s="12"/>
      <c r="DKJ12" s="12"/>
      <c r="DKK12" s="12"/>
      <c r="DKL12" s="12"/>
      <c r="DKM12" s="12"/>
      <c r="DKN12" s="12"/>
      <c r="DKO12" s="12"/>
      <c r="DKP12" s="12"/>
      <c r="DKQ12" s="12"/>
      <c r="DKR12" s="12"/>
      <c r="DKS12" s="12"/>
      <c r="DKT12" s="12"/>
      <c r="DKU12" s="12"/>
      <c r="DKV12" s="12"/>
      <c r="DKW12" s="12"/>
      <c r="DKX12" s="12"/>
      <c r="DKY12" s="12"/>
      <c r="DKZ12" s="12"/>
      <c r="DLA12" s="12"/>
      <c r="DLB12" s="12"/>
      <c r="DLC12" s="12"/>
      <c r="DLD12" s="12"/>
      <c r="DLE12" s="12"/>
      <c r="DLF12" s="12"/>
      <c r="DLG12" s="12"/>
      <c r="DLH12" s="12"/>
      <c r="DLI12" s="12"/>
      <c r="DLJ12" s="12"/>
      <c r="DLK12" s="12"/>
      <c r="DLL12" s="12"/>
      <c r="DLM12" s="12"/>
      <c r="DLN12" s="12"/>
      <c r="DLO12" s="12"/>
      <c r="DLP12" s="12"/>
      <c r="DLQ12" s="12"/>
      <c r="DLR12" s="12"/>
      <c r="DLS12" s="12"/>
      <c r="DLT12" s="12"/>
      <c r="DLU12" s="12"/>
      <c r="DLV12" s="12"/>
      <c r="DLW12" s="12"/>
      <c r="DLX12" s="12"/>
      <c r="DLY12" s="12"/>
      <c r="DLZ12" s="12"/>
      <c r="DMA12" s="12"/>
      <c r="DMB12" s="12"/>
      <c r="DMC12" s="12"/>
      <c r="DMD12" s="12"/>
      <c r="DME12" s="12"/>
      <c r="DMF12" s="12"/>
      <c r="DMG12" s="12"/>
      <c r="DMH12" s="12"/>
      <c r="DMI12" s="12"/>
      <c r="DMJ12" s="12"/>
      <c r="DMK12" s="12"/>
      <c r="DML12" s="12"/>
      <c r="DMM12" s="12"/>
      <c r="DMN12" s="12"/>
      <c r="DMO12" s="12"/>
      <c r="DMP12" s="12"/>
      <c r="DMQ12" s="12"/>
      <c r="DMR12" s="12"/>
      <c r="DMS12" s="12"/>
      <c r="DMT12" s="12"/>
      <c r="DMU12" s="12"/>
      <c r="DMV12" s="12"/>
      <c r="DMW12" s="12"/>
      <c r="DMX12" s="12"/>
      <c r="DMY12" s="12"/>
      <c r="DMZ12" s="12"/>
      <c r="DNA12" s="12"/>
      <c r="DNB12" s="12"/>
      <c r="DNC12" s="12"/>
      <c r="DND12" s="12"/>
      <c r="DNE12" s="12"/>
      <c r="DNF12" s="12"/>
      <c r="DNG12" s="12"/>
      <c r="DNH12" s="12"/>
      <c r="DNI12" s="12"/>
      <c r="DNJ12" s="12"/>
      <c r="DNK12" s="12"/>
      <c r="DNL12" s="12"/>
      <c r="DNM12" s="12"/>
      <c r="DNN12" s="12"/>
      <c r="DNO12" s="12"/>
      <c r="DNP12" s="12"/>
      <c r="DNQ12" s="12"/>
      <c r="DNR12" s="12"/>
      <c r="DNS12" s="12"/>
      <c r="DNT12" s="12"/>
      <c r="DNU12" s="12"/>
      <c r="DNV12" s="12"/>
      <c r="DNW12" s="12"/>
      <c r="DNX12" s="12"/>
      <c r="DNY12" s="12"/>
      <c r="DNZ12" s="12"/>
      <c r="DOA12" s="12"/>
      <c r="DOB12" s="12"/>
      <c r="DOC12" s="12"/>
      <c r="DOD12" s="12"/>
      <c r="DOE12" s="12"/>
      <c r="DOF12" s="12"/>
      <c r="DOG12" s="12"/>
      <c r="DOH12" s="12"/>
      <c r="DOI12" s="12"/>
      <c r="DOJ12" s="12"/>
      <c r="DOK12" s="12"/>
      <c r="DOL12" s="12"/>
      <c r="DOM12" s="12"/>
      <c r="DON12" s="12"/>
      <c r="DOO12" s="12"/>
      <c r="DOP12" s="12"/>
      <c r="DOQ12" s="12"/>
      <c r="DOR12" s="12"/>
      <c r="DOS12" s="12"/>
      <c r="DOT12" s="12"/>
      <c r="DOU12" s="12"/>
      <c r="DOV12" s="12"/>
      <c r="DOW12" s="12"/>
      <c r="DOX12" s="12"/>
      <c r="DOY12" s="12"/>
      <c r="DOZ12" s="12"/>
      <c r="DPA12" s="12"/>
      <c r="DPB12" s="12"/>
      <c r="DPC12" s="12"/>
      <c r="DPD12" s="12"/>
      <c r="DPE12" s="12"/>
      <c r="DPF12" s="12"/>
      <c r="DPG12" s="12"/>
      <c r="DPH12" s="12"/>
      <c r="DPI12" s="12"/>
      <c r="DPJ12" s="12"/>
      <c r="DPK12" s="12"/>
      <c r="DPL12" s="12"/>
      <c r="DPM12" s="12"/>
      <c r="DPN12" s="12"/>
      <c r="DPO12" s="12"/>
      <c r="DPP12" s="12"/>
      <c r="DPQ12" s="12"/>
      <c r="DPR12" s="12"/>
      <c r="DPS12" s="12"/>
      <c r="DPT12" s="12"/>
      <c r="DPU12" s="12"/>
      <c r="DPV12" s="12"/>
      <c r="DPW12" s="12"/>
      <c r="DPX12" s="12"/>
      <c r="DPY12" s="12"/>
      <c r="DPZ12" s="12"/>
      <c r="DQA12" s="12"/>
      <c r="DQB12" s="12"/>
      <c r="DQC12" s="12"/>
      <c r="DQD12" s="12"/>
      <c r="DQE12" s="12"/>
      <c r="DQF12" s="12"/>
      <c r="DQG12" s="12"/>
      <c r="DQH12" s="12"/>
      <c r="DQI12" s="12"/>
      <c r="DQJ12" s="12"/>
      <c r="DQK12" s="12"/>
      <c r="DQL12" s="12"/>
      <c r="DQM12" s="12"/>
      <c r="DQN12" s="12"/>
      <c r="DQO12" s="12"/>
      <c r="DQP12" s="12"/>
      <c r="DQQ12" s="12"/>
      <c r="DQR12" s="12"/>
      <c r="DQS12" s="12"/>
      <c r="DQT12" s="12"/>
      <c r="DQU12" s="12"/>
      <c r="DQV12" s="12"/>
      <c r="DQW12" s="12"/>
      <c r="DQX12" s="12"/>
      <c r="DQY12" s="12"/>
      <c r="DQZ12" s="12"/>
      <c r="DRA12" s="12"/>
      <c r="DRB12" s="12"/>
      <c r="DRC12" s="12"/>
      <c r="DRD12" s="12"/>
      <c r="DRE12" s="12"/>
      <c r="DRF12" s="12"/>
      <c r="DRG12" s="12"/>
      <c r="DRH12" s="12"/>
      <c r="DRI12" s="12"/>
      <c r="DRJ12" s="12"/>
      <c r="DRK12" s="12"/>
      <c r="DRL12" s="12"/>
      <c r="DRM12" s="12"/>
      <c r="DRN12" s="12"/>
      <c r="DRO12" s="12"/>
      <c r="DRP12" s="12"/>
      <c r="DRQ12" s="12"/>
      <c r="DRR12" s="12"/>
      <c r="DRS12" s="12"/>
      <c r="DRT12" s="12"/>
      <c r="DRU12" s="12"/>
      <c r="DRV12" s="12"/>
      <c r="DRW12" s="12"/>
      <c r="DRX12" s="12"/>
      <c r="DRY12" s="12"/>
      <c r="DRZ12" s="12"/>
      <c r="DSA12" s="12"/>
      <c r="DSB12" s="12"/>
      <c r="DSC12" s="12"/>
      <c r="DSD12" s="12"/>
      <c r="DSE12" s="12"/>
      <c r="DSF12" s="12"/>
      <c r="DSG12" s="12"/>
      <c r="DSH12" s="12"/>
      <c r="DSI12" s="12"/>
      <c r="DSJ12" s="12"/>
      <c r="DSK12" s="12"/>
      <c r="DSL12" s="12"/>
      <c r="DSM12" s="12"/>
      <c r="DSN12" s="12"/>
      <c r="DSO12" s="12"/>
      <c r="DSP12" s="12"/>
      <c r="DSQ12" s="12"/>
      <c r="DSR12" s="12"/>
      <c r="DSS12" s="12"/>
      <c r="DST12" s="12"/>
      <c r="DSU12" s="12"/>
      <c r="DSV12" s="12"/>
      <c r="DSW12" s="12"/>
      <c r="DSX12" s="12"/>
      <c r="DSY12" s="12"/>
      <c r="DSZ12" s="12"/>
      <c r="DTA12" s="12"/>
      <c r="DTB12" s="12"/>
      <c r="DTC12" s="12"/>
      <c r="DTD12" s="12"/>
      <c r="DTE12" s="12"/>
      <c r="DTF12" s="12"/>
      <c r="DTG12" s="12"/>
      <c r="DTH12" s="12"/>
      <c r="DTI12" s="12"/>
      <c r="DTJ12" s="12"/>
      <c r="DTK12" s="12"/>
      <c r="DTL12" s="12"/>
      <c r="DTM12" s="12"/>
      <c r="DTN12" s="12"/>
      <c r="DTO12" s="12"/>
      <c r="DTP12" s="12"/>
      <c r="DTQ12" s="12"/>
      <c r="DTR12" s="12"/>
      <c r="DTS12" s="12"/>
      <c r="DTT12" s="12"/>
      <c r="DTU12" s="12"/>
      <c r="DTV12" s="12"/>
      <c r="DTW12" s="12"/>
      <c r="DTX12" s="12"/>
      <c r="DTY12" s="12"/>
      <c r="DTZ12" s="12"/>
      <c r="DUA12" s="12"/>
      <c r="DUB12" s="12"/>
      <c r="DUC12" s="12"/>
      <c r="DUD12" s="12"/>
      <c r="DUE12" s="12"/>
      <c r="DUF12" s="12"/>
      <c r="DUG12" s="12"/>
      <c r="DUH12" s="12"/>
      <c r="DUI12" s="12"/>
      <c r="DUJ12" s="12"/>
      <c r="DUK12" s="12"/>
      <c r="DUL12" s="12"/>
      <c r="DUM12" s="12"/>
      <c r="DUN12" s="12"/>
      <c r="DUO12" s="12"/>
      <c r="DUP12" s="12"/>
      <c r="DUQ12" s="12"/>
      <c r="DUR12" s="12"/>
      <c r="DUS12" s="12"/>
      <c r="DUT12" s="12"/>
      <c r="DUU12" s="12"/>
      <c r="DUV12" s="12"/>
      <c r="DUW12" s="12"/>
      <c r="DUX12" s="12"/>
      <c r="DUY12" s="12"/>
      <c r="DUZ12" s="12"/>
      <c r="DVA12" s="12"/>
      <c r="DVB12" s="12"/>
      <c r="DVC12" s="12"/>
      <c r="DVD12" s="12"/>
      <c r="DVE12" s="12"/>
      <c r="DVF12" s="12"/>
      <c r="DVG12" s="12"/>
      <c r="DVH12" s="12"/>
      <c r="DVI12" s="12"/>
      <c r="DVJ12" s="12"/>
      <c r="DVK12" s="12"/>
      <c r="DVL12" s="12"/>
      <c r="DVM12" s="12"/>
      <c r="DVN12" s="12"/>
      <c r="DVO12" s="12"/>
      <c r="DVP12" s="12"/>
      <c r="DVQ12" s="12"/>
      <c r="DVR12" s="12"/>
      <c r="DVS12" s="12"/>
      <c r="DVT12" s="12"/>
      <c r="DVU12" s="12"/>
      <c r="DVV12" s="12"/>
      <c r="DVW12" s="12"/>
      <c r="DVX12" s="12"/>
      <c r="DVY12" s="12"/>
      <c r="DVZ12" s="12"/>
      <c r="DWA12" s="12"/>
      <c r="DWB12" s="12"/>
      <c r="DWC12" s="12"/>
      <c r="DWD12" s="12"/>
      <c r="DWE12" s="12"/>
      <c r="DWF12" s="12"/>
      <c r="DWG12" s="12"/>
      <c r="DWH12" s="12"/>
      <c r="DWI12" s="12"/>
      <c r="DWJ12" s="12"/>
      <c r="DWK12" s="12"/>
      <c r="DWL12" s="12"/>
      <c r="DWM12" s="12"/>
      <c r="DWN12" s="12"/>
      <c r="DWO12" s="12"/>
      <c r="DWP12" s="12"/>
      <c r="DWQ12" s="12"/>
      <c r="DWR12" s="12"/>
      <c r="DWS12" s="12"/>
      <c r="DWT12" s="12"/>
      <c r="DWU12" s="12"/>
      <c r="DWV12" s="12"/>
      <c r="DWW12" s="12"/>
      <c r="DWX12" s="12"/>
      <c r="DWY12" s="12"/>
      <c r="DWZ12" s="12"/>
      <c r="DXA12" s="12"/>
      <c r="DXB12" s="12"/>
      <c r="DXC12" s="12"/>
      <c r="DXD12" s="12"/>
      <c r="DXE12" s="12"/>
      <c r="DXF12" s="12"/>
      <c r="DXG12" s="12"/>
      <c r="DXH12" s="12"/>
      <c r="DXI12" s="12"/>
      <c r="DXJ12" s="12"/>
      <c r="DXK12" s="12"/>
      <c r="DXL12" s="12"/>
      <c r="DXM12" s="12"/>
      <c r="DXN12" s="12"/>
      <c r="DXO12" s="12"/>
      <c r="DXP12" s="12"/>
      <c r="DXQ12" s="12"/>
      <c r="DXR12" s="12"/>
      <c r="DXS12" s="12"/>
      <c r="DXT12" s="12"/>
      <c r="DXU12" s="12"/>
      <c r="DXV12" s="12"/>
      <c r="DXW12" s="12"/>
      <c r="DXX12" s="12"/>
      <c r="DXY12" s="12"/>
      <c r="DXZ12" s="12"/>
      <c r="DYA12" s="12"/>
      <c r="DYB12" s="12"/>
      <c r="DYC12" s="12"/>
      <c r="DYD12" s="12"/>
      <c r="DYE12" s="12"/>
      <c r="DYF12" s="12"/>
      <c r="DYG12" s="12"/>
      <c r="DYH12" s="12"/>
      <c r="DYI12" s="12"/>
      <c r="DYJ12" s="12"/>
      <c r="DYK12" s="12"/>
      <c r="DYL12" s="12"/>
      <c r="DYM12" s="12"/>
      <c r="DYN12" s="12"/>
      <c r="DYO12" s="12"/>
      <c r="DYP12" s="12"/>
      <c r="DYQ12" s="12"/>
      <c r="DYR12" s="12"/>
      <c r="DYS12" s="12"/>
      <c r="DYT12" s="12"/>
      <c r="DYU12" s="12"/>
      <c r="DYV12" s="12"/>
      <c r="DYW12" s="12"/>
      <c r="DYX12" s="12"/>
      <c r="DYY12" s="12"/>
      <c r="DYZ12" s="12"/>
      <c r="DZA12" s="12"/>
      <c r="DZB12" s="12"/>
      <c r="DZC12" s="12"/>
      <c r="DZD12" s="12"/>
      <c r="DZE12" s="12"/>
      <c r="DZF12" s="12"/>
      <c r="DZG12" s="12"/>
      <c r="DZH12" s="12"/>
      <c r="DZI12" s="12"/>
      <c r="DZJ12" s="12"/>
      <c r="DZK12" s="12"/>
      <c r="DZL12" s="12"/>
      <c r="DZM12" s="12"/>
      <c r="DZN12" s="12"/>
      <c r="DZO12" s="12"/>
      <c r="DZP12" s="12"/>
      <c r="DZQ12" s="12"/>
      <c r="DZR12" s="12"/>
      <c r="DZS12" s="12"/>
      <c r="DZT12" s="12"/>
      <c r="DZU12" s="12"/>
      <c r="DZV12" s="12"/>
      <c r="DZW12" s="12"/>
      <c r="DZX12" s="12"/>
      <c r="DZY12" s="12"/>
      <c r="DZZ12" s="12"/>
      <c r="EAA12" s="12"/>
      <c r="EAB12" s="12"/>
      <c r="EAC12" s="12"/>
      <c r="EAD12" s="12"/>
      <c r="EAE12" s="12"/>
      <c r="EAF12" s="12"/>
      <c r="EAG12" s="12"/>
      <c r="EAH12" s="12"/>
      <c r="EAI12" s="12"/>
      <c r="EAJ12" s="12"/>
      <c r="EAK12" s="12"/>
      <c r="EAL12" s="12"/>
      <c r="EAM12" s="12"/>
      <c r="EAN12" s="12"/>
      <c r="EAO12" s="12"/>
      <c r="EAP12" s="12"/>
      <c r="EAQ12" s="12"/>
      <c r="EAR12" s="12"/>
      <c r="EAS12" s="12"/>
      <c r="EAT12" s="12"/>
      <c r="EAU12" s="12"/>
      <c r="EAV12" s="12"/>
      <c r="EAW12" s="12"/>
      <c r="EAX12" s="12"/>
      <c r="EAY12" s="12"/>
      <c r="EAZ12" s="12"/>
      <c r="EBA12" s="12"/>
      <c r="EBB12" s="12"/>
      <c r="EBC12" s="12"/>
      <c r="EBD12" s="12"/>
      <c r="EBE12" s="12"/>
      <c r="EBF12" s="12"/>
      <c r="EBG12" s="12"/>
      <c r="EBH12" s="12"/>
      <c r="EBI12" s="12"/>
      <c r="EBJ12" s="12"/>
      <c r="EBK12" s="12"/>
      <c r="EBL12" s="12"/>
      <c r="EBM12" s="12"/>
      <c r="EBN12" s="12"/>
      <c r="EBO12" s="12"/>
      <c r="EBP12" s="12"/>
      <c r="EBQ12" s="12"/>
      <c r="EBR12" s="12"/>
      <c r="EBS12" s="12"/>
      <c r="EBT12" s="12"/>
      <c r="EBU12" s="12"/>
      <c r="EBV12" s="12"/>
      <c r="EBW12" s="12"/>
      <c r="EBX12" s="12"/>
      <c r="EBY12" s="12"/>
      <c r="EBZ12" s="12"/>
      <c r="ECA12" s="12"/>
      <c r="ECB12" s="12"/>
      <c r="ECC12" s="12"/>
      <c r="ECD12" s="12"/>
      <c r="ECE12" s="12"/>
      <c r="ECF12" s="12"/>
      <c r="ECG12" s="12"/>
      <c r="ECH12" s="12"/>
      <c r="ECI12" s="12"/>
      <c r="ECJ12" s="12"/>
      <c r="ECK12" s="12"/>
      <c r="ECL12" s="12"/>
      <c r="ECM12" s="12"/>
      <c r="ECN12" s="12"/>
      <c r="ECO12" s="12"/>
      <c r="ECP12" s="12"/>
      <c r="ECQ12" s="12"/>
      <c r="ECR12" s="12"/>
      <c r="ECS12" s="12"/>
      <c r="ECT12" s="12"/>
      <c r="ECU12" s="12"/>
      <c r="ECV12" s="12"/>
      <c r="ECW12" s="12"/>
      <c r="ECX12" s="12"/>
      <c r="ECY12" s="12"/>
      <c r="ECZ12" s="12"/>
      <c r="EDA12" s="12"/>
      <c r="EDB12" s="12"/>
      <c r="EDC12" s="12"/>
      <c r="EDD12" s="12"/>
      <c r="EDE12" s="12"/>
      <c r="EDF12" s="12"/>
      <c r="EDG12" s="12"/>
      <c r="EDH12" s="12"/>
      <c r="EDI12" s="12"/>
      <c r="EDJ12" s="12"/>
      <c r="EDK12" s="12"/>
      <c r="EDL12" s="12"/>
      <c r="EDM12" s="12"/>
      <c r="EDN12" s="12"/>
      <c r="EDO12" s="12"/>
      <c r="EDP12" s="12"/>
      <c r="EDQ12" s="12"/>
      <c r="EDR12" s="12"/>
      <c r="EDS12" s="12"/>
      <c r="EDT12" s="12"/>
      <c r="EDU12" s="12"/>
      <c r="EDV12" s="12"/>
      <c r="EDW12" s="12"/>
      <c r="EDX12" s="12"/>
      <c r="EDY12" s="12"/>
      <c r="EDZ12" s="12"/>
      <c r="EEA12" s="12"/>
      <c r="EEB12" s="12"/>
      <c r="EEC12" s="12"/>
      <c r="EED12" s="12"/>
      <c r="EEE12" s="12"/>
      <c r="EEF12" s="12"/>
      <c r="EEG12" s="12"/>
      <c r="EEH12" s="12"/>
      <c r="EEI12" s="12"/>
      <c r="EEJ12" s="12"/>
      <c r="EEK12" s="12"/>
      <c r="EEL12" s="12"/>
      <c r="EEM12" s="12"/>
      <c r="EEN12" s="12"/>
      <c r="EEO12" s="12"/>
      <c r="EEP12" s="12"/>
      <c r="EEQ12" s="12"/>
      <c r="EER12" s="12"/>
      <c r="EES12" s="12"/>
      <c r="EET12" s="12"/>
      <c r="EEU12" s="12"/>
      <c r="EEV12" s="12"/>
      <c r="EEW12" s="12"/>
      <c r="EEX12" s="12"/>
      <c r="EEY12" s="12"/>
      <c r="EEZ12" s="12"/>
      <c r="EFA12" s="12"/>
      <c r="EFB12" s="12"/>
      <c r="EFC12" s="12"/>
      <c r="EFD12" s="12"/>
      <c r="EFE12" s="12"/>
      <c r="EFF12" s="12"/>
      <c r="EFG12" s="12"/>
      <c r="EFH12" s="12"/>
      <c r="EFI12" s="12"/>
      <c r="EFJ12" s="12"/>
      <c r="EFK12" s="12"/>
      <c r="EFL12" s="12"/>
      <c r="EFM12" s="12"/>
      <c r="EFN12" s="12"/>
      <c r="EFO12" s="12"/>
      <c r="EFP12" s="12"/>
      <c r="EFQ12" s="12"/>
      <c r="EFR12" s="12"/>
      <c r="EFS12" s="12"/>
      <c r="EFT12" s="12"/>
      <c r="EFU12" s="12"/>
      <c r="EFV12" s="12"/>
      <c r="EFW12" s="12"/>
      <c r="EFX12" s="12"/>
      <c r="EFY12" s="12"/>
      <c r="EFZ12" s="12"/>
      <c r="EGA12" s="12"/>
      <c r="EGB12" s="12"/>
      <c r="EGC12" s="12"/>
      <c r="EGD12" s="12"/>
      <c r="EGE12" s="12"/>
      <c r="EGF12" s="12"/>
      <c r="EGG12" s="12"/>
      <c r="EGH12" s="12"/>
      <c r="EGI12" s="12"/>
      <c r="EGJ12" s="12"/>
      <c r="EGK12" s="12"/>
      <c r="EGL12" s="12"/>
      <c r="EGM12" s="12"/>
      <c r="EGN12" s="12"/>
      <c r="EGO12" s="12"/>
      <c r="EGP12" s="12"/>
      <c r="EGQ12" s="12"/>
      <c r="EGR12" s="12"/>
      <c r="EGS12" s="12"/>
      <c r="EGT12" s="12"/>
      <c r="EGU12" s="12"/>
      <c r="EGV12" s="12"/>
      <c r="EGW12" s="12"/>
      <c r="EGX12" s="12"/>
      <c r="EGY12" s="12"/>
      <c r="EGZ12" s="12"/>
      <c r="EHA12" s="12"/>
      <c r="EHB12" s="12"/>
      <c r="EHC12" s="12"/>
      <c r="EHD12" s="12"/>
      <c r="EHE12" s="12"/>
      <c r="EHF12" s="12"/>
      <c r="EHG12" s="12"/>
      <c r="EHH12" s="12"/>
      <c r="EHI12" s="12"/>
      <c r="EHJ12" s="12"/>
      <c r="EHK12" s="12"/>
      <c r="EHL12" s="12"/>
      <c r="EHM12" s="12"/>
      <c r="EHN12" s="12"/>
      <c r="EHO12" s="12"/>
      <c r="EHP12" s="12"/>
      <c r="EHQ12" s="12"/>
      <c r="EHR12" s="12"/>
      <c r="EHS12" s="12"/>
      <c r="EHT12" s="12"/>
      <c r="EHU12" s="12"/>
      <c r="EHV12" s="12"/>
      <c r="EHW12" s="12"/>
      <c r="EHX12" s="12"/>
      <c r="EHY12" s="12"/>
      <c r="EHZ12" s="12"/>
      <c r="EIA12" s="12"/>
      <c r="EIB12" s="12"/>
      <c r="EIC12" s="12"/>
      <c r="EID12" s="12"/>
      <c r="EIE12" s="12"/>
      <c r="EIF12" s="12"/>
      <c r="EIG12" s="12"/>
      <c r="EIH12" s="12"/>
      <c r="EII12" s="12"/>
      <c r="EIJ12" s="12"/>
      <c r="EIK12" s="12"/>
      <c r="EIL12" s="12"/>
      <c r="EIM12" s="12"/>
      <c r="EIN12" s="12"/>
      <c r="EIO12" s="12"/>
      <c r="EIP12" s="12"/>
      <c r="EIQ12" s="12"/>
      <c r="EIR12" s="12"/>
      <c r="EIS12" s="12"/>
      <c r="EIT12" s="12"/>
      <c r="EIU12" s="12"/>
      <c r="EIV12" s="12"/>
      <c r="EIW12" s="12"/>
      <c r="EIX12" s="12"/>
      <c r="EIY12" s="12"/>
      <c r="EIZ12" s="12"/>
      <c r="EJA12" s="12"/>
      <c r="EJB12" s="12"/>
      <c r="EJC12" s="12"/>
      <c r="EJD12" s="12"/>
      <c r="EJE12" s="12"/>
      <c r="EJF12" s="12"/>
      <c r="EJG12" s="12"/>
      <c r="EJH12" s="12"/>
      <c r="EJI12" s="12"/>
      <c r="EJJ12" s="12"/>
      <c r="EJK12" s="12"/>
      <c r="EJL12" s="12"/>
      <c r="EJM12" s="12"/>
      <c r="EJN12" s="12"/>
      <c r="EJO12" s="12"/>
      <c r="EJP12" s="12"/>
      <c r="EJQ12" s="12"/>
      <c r="EJR12" s="12"/>
      <c r="EJS12" s="12"/>
      <c r="EJT12" s="12"/>
      <c r="EJU12" s="12"/>
      <c r="EJV12" s="12"/>
      <c r="EJW12" s="12"/>
      <c r="EJX12" s="12"/>
      <c r="EJY12" s="12"/>
      <c r="EJZ12" s="12"/>
      <c r="EKA12" s="12"/>
      <c r="EKB12" s="12"/>
      <c r="EKC12" s="12"/>
      <c r="EKD12" s="12"/>
      <c r="EKE12" s="12"/>
      <c r="EKF12" s="12"/>
      <c r="EKG12" s="12"/>
      <c r="EKH12" s="12"/>
      <c r="EKI12" s="12"/>
      <c r="EKJ12" s="12"/>
      <c r="EKK12" s="12"/>
      <c r="EKL12" s="12"/>
      <c r="EKM12" s="12"/>
      <c r="EKN12" s="12"/>
      <c r="EKO12" s="12"/>
      <c r="EKP12" s="12"/>
      <c r="EKQ12" s="12"/>
      <c r="EKR12" s="12"/>
      <c r="EKS12" s="12"/>
      <c r="EKT12" s="12"/>
      <c r="EKU12" s="12"/>
      <c r="EKV12" s="12"/>
      <c r="EKW12" s="12"/>
      <c r="EKX12" s="12"/>
      <c r="EKY12" s="12"/>
      <c r="EKZ12" s="12"/>
      <c r="ELA12" s="12"/>
      <c r="ELB12" s="12"/>
      <c r="ELC12" s="12"/>
      <c r="ELD12" s="12"/>
      <c r="ELE12" s="12"/>
      <c r="ELF12" s="12"/>
      <c r="ELG12" s="12"/>
      <c r="ELH12" s="12"/>
      <c r="ELI12" s="12"/>
      <c r="ELJ12" s="12"/>
      <c r="ELK12" s="12"/>
      <c r="ELL12" s="12"/>
      <c r="ELM12" s="12"/>
      <c r="ELN12" s="12"/>
      <c r="ELO12" s="12"/>
      <c r="ELP12" s="12"/>
      <c r="ELQ12" s="12"/>
      <c r="ELR12" s="12"/>
      <c r="ELS12" s="12"/>
      <c r="ELT12" s="12"/>
      <c r="ELU12" s="12"/>
      <c r="ELV12" s="12"/>
      <c r="ELW12" s="12"/>
      <c r="ELX12" s="12"/>
      <c r="ELY12" s="12"/>
      <c r="ELZ12" s="12"/>
      <c r="EMA12" s="12"/>
      <c r="EMB12" s="12"/>
      <c r="EMC12" s="12"/>
      <c r="EMD12" s="12"/>
      <c r="EME12" s="12"/>
      <c r="EMF12" s="12"/>
      <c r="EMG12" s="12"/>
      <c r="EMH12" s="12"/>
      <c r="EMI12" s="12"/>
      <c r="EMJ12" s="12"/>
      <c r="EMK12" s="12"/>
      <c r="EML12" s="12"/>
      <c r="EMM12" s="12"/>
      <c r="EMN12" s="12"/>
      <c r="EMO12" s="12"/>
      <c r="EMP12" s="12"/>
      <c r="EMQ12" s="12"/>
      <c r="EMR12" s="12"/>
      <c r="EMS12" s="12"/>
      <c r="EMT12" s="12"/>
      <c r="EMU12" s="12"/>
      <c r="EMV12" s="12"/>
      <c r="EMW12" s="12"/>
      <c r="EMX12" s="12"/>
      <c r="EMY12" s="12"/>
      <c r="EMZ12" s="12"/>
      <c r="ENA12" s="12"/>
      <c r="ENB12" s="12"/>
      <c r="ENC12" s="12"/>
      <c r="END12" s="12"/>
      <c r="ENE12" s="12"/>
      <c r="ENF12" s="12"/>
      <c r="ENG12" s="12"/>
      <c r="ENH12" s="12"/>
      <c r="ENI12" s="12"/>
      <c r="ENJ12" s="12"/>
      <c r="ENK12" s="12"/>
      <c r="ENL12" s="12"/>
      <c r="ENM12" s="12"/>
      <c r="ENN12" s="12"/>
      <c r="ENO12" s="12"/>
      <c r="ENP12" s="12"/>
      <c r="ENQ12" s="12"/>
      <c r="ENR12" s="12"/>
      <c r="ENS12" s="12"/>
      <c r="ENT12" s="12"/>
      <c r="ENU12" s="12"/>
      <c r="ENV12" s="12"/>
      <c r="ENW12" s="12"/>
      <c r="ENX12" s="12"/>
      <c r="ENY12" s="12"/>
      <c r="ENZ12" s="12"/>
      <c r="EOA12" s="12"/>
      <c r="EOB12" s="12"/>
      <c r="EOC12" s="12"/>
      <c r="EOD12" s="12"/>
      <c r="EOE12" s="12"/>
      <c r="EOF12" s="12"/>
      <c r="EOG12" s="12"/>
      <c r="EOH12" s="12"/>
      <c r="EOI12" s="12"/>
      <c r="EOJ12" s="12"/>
      <c r="EOK12" s="12"/>
      <c r="EOL12" s="12"/>
      <c r="EOM12" s="12"/>
      <c r="EON12" s="12"/>
      <c r="EOO12" s="12"/>
      <c r="EOP12" s="12"/>
      <c r="EOQ12" s="12"/>
      <c r="EOR12" s="12"/>
      <c r="EOS12" s="12"/>
      <c r="EOT12" s="12"/>
      <c r="EOU12" s="12"/>
      <c r="EOV12" s="12"/>
      <c r="EOW12" s="12"/>
      <c r="EOX12" s="12"/>
      <c r="EOY12" s="12"/>
      <c r="EOZ12" s="12"/>
      <c r="EPA12" s="12"/>
      <c r="EPB12" s="12"/>
      <c r="EPC12" s="12"/>
      <c r="EPD12" s="12"/>
      <c r="EPE12" s="12"/>
      <c r="EPF12" s="12"/>
      <c r="EPG12" s="12"/>
      <c r="EPH12" s="12"/>
      <c r="EPI12" s="12"/>
      <c r="EPJ12" s="12"/>
      <c r="EPK12" s="12"/>
      <c r="EPL12" s="12"/>
      <c r="EPM12" s="12"/>
      <c r="EPN12" s="12"/>
      <c r="EPO12" s="12"/>
      <c r="EPP12" s="12"/>
      <c r="EPQ12" s="12"/>
      <c r="EPR12" s="12"/>
      <c r="EPS12" s="12"/>
      <c r="EPT12" s="12"/>
      <c r="EPU12" s="12"/>
      <c r="EPV12" s="12"/>
      <c r="EPW12" s="12"/>
      <c r="EPX12" s="12"/>
      <c r="EPY12" s="12"/>
      <c r="EPZ12" s="12"/>
      <c r="EQA12" s="12"/>
      <c r="EQB12" s="12"/>
      <c r="EQC12" s="12"/>
      <c r="EQD12" s="12"/>
      <c r="EQE12" s="12"/>
      <c r="EQF12" s="12"/>
      <c r="EQG12" s="12"/>
      <c r="EQH12" s="12"/>
      <c r="EQI12" s="12"/>
      <c r="EQJ12" s="12"/>
      <c r="EQK12" s="12"/>
      <c r="EQL12" s="12"/>
      <c r="EQM12" s="12"/>
      <c r="EQN12" s="12"/>
      <c r="EQO12" s="12"/>
      <c r="EQP12" s="12"/>
      <c r="EQQ12" s="12"/>
      <c r="EQR12" s="12"/>
      <c r="EQS12" s="12"/>
      <c r="EQT12" s="12"/>
      <c r="EQU12" s="12"/>
      <c r="EQV12" s="12"/>
      <c r="EQW12" s="12"/>
      <c r="EQX12" s="12"/>
      <c r="EQY12" s="12"/>
      <c r="EQZ12" s="12"/>
      <c r="ERA12" s="12"/>
      <c r="ERB12" s="12"/>
      <c r="ERC12" s="12"/>
      <c r="ERD12" s="12"/>
      <c r="ERE12" s="12"/>
      <c r="ERF12" s="12"/>
      <c r="ERG12" s="12"/>
      <c r="ERH12" s="12"/>
      <c r="ERI12" s="12"/>
      <c r="ERJ12" s="12"/>
      <c r="ERK12" s="12"/>
      <c r="ERL12" s="12"/>
      <c r="ERM12" s="12"/>
      <c r="ERN12" s="12"/>
      <c r="ERO12" s="12"/>
      <c r="ERP12" s="12"/>
      <c r="ERQ12" s="12"/>
      <c r="ERR12" s="12"/>
      <c r="ERS12" s="12"/>
      <c r="ERT12" s="12"/>
      <c r="ERU12" s="12"/>
      <c r="ERV12" s="12"/>
      <c r="ERW12" s="12"/>
      <c r="ERX12" s="12"/>
      <c r="ERY12" s="12"/>
      <c r="ERZ12" s="12"/>
      <c r="ESA12" s="12"/>
      <c r="ESB12" s="12"/>
      <c r="ESC12" s="12"/>
      <c r="ESD12" s="12"/>
      <c r="ESE12" s="12"/>
      <c r="ESF12" s="12"/>
      <c r="ESG12" s="12"/>
      <c r="ESH12" s="12"/>
      <c r="ESI12" s="12"/>
      <c r="ESJ12" s="12"/>
      <c r="ESK12" s="12"/>
      <c r="ESL12" s="12"/>
      <c r="ESM12" s="12"/>
      <c r="ESN12" s="12"/>
      <c r="ESO12" s="12"/>
      <c r="ESP12" s="12"/>
      <c r="ESQ12" s="12"/>
      <c r="ESR12" s="12"/>
      <c r="ESS12" s="12"/>
      <c r="EST12" s="12"/>
      <c r="ESU12" s="12"/>
      <c r="ESV12" s="12"/>
      <c r="ESW12" s="12"/>
      <c r="ESX12" s="12"/>
      <c r="ESY12" s="12"/>
      <c r="ESZ12" s="12"/>
      <c r="ETA12" s="12"/>
      <c r="ETB12" s="12"/>
      <c r="ETC12" s="12"/>
      <c r="ETD12" s="12"/>
      <c r="ETE12" s="12"/>
      <c r="ETF12" s="12"/>
      <c r="ETG12" s="12"/>
      <c r="ETH12" s="12"/>
      <c r="ETI12" s="12"/>
      <c r="ETJ12" s="12"/>
      <c r="ETK12" s="12"/>
      <c r="ETL12" s="12"/>
      <c r="ETM12" s="12"/>
      <c r="ETN12" s="12"/>
      <c r="ETO12" s="12"/>
      <c r="ETP12" s="12"/>
      <c r="ETQ12" s="12"/>
      <c r="ETR12" s="12"/>
      <c r="ETS12" s="12"/>
      <c r="ETT12" s="12"/>
      <c r="ETU12" s="12"/>
      <c r="ETV12" s="12"/>
      <c r="ETW12" s="12"/>
      <c r="ETX12" s="12"/>
      <c r="ETY12" s="12"/>
      <c r="ETZ12" s="12"/>
      <c r="EUA12" s="12"/>
      <c r="EUB12" s="12"/>
      <c r="EUC12" s="12"/>
      <c r="EUD12" s="12"/>
      <c r="EUE12" s="12"/>
      <c r="EUF12" s="12"/>
      <c r="EUG12" s="12"/>
      <c r="EUH12" s="12"/>
      <c r="EUI12" s="12"/>
      <c r="EUJ12" s="12"/>
      <c r="EUK12" s="12"/>
      <c r="EUL12" s="12"/>
      <c r="EUM12" s="12"/>
      <c r="EUN12" s="12"/>
      <c r="EUO12" s="12"/>
      <c r="EUP12" s="12"/>
      <c r="EUQ12" s="12"/>
      <c r="EUR12" s="12"/>
      <c r="EUS12" s="12"/>
      <c r="EUT12" s="12"/>
      <c r="EUU12" s="12"/>
      <c r="EUV12" s="12"/>
      <c r="EUW12" s="12"/>
      <c r="EUX12" s="12"/>
      <c r="EUY12" s="12"/>
      <c r="EUZ12" s="12"/>
      <c r="EVA12" s="12"/>
      <c r="EVB12" s="12"/>
      <c r="EVC12" s="12"/>
      <c r="EVD12" s="12"/>
      <c r="EVE12" s="12"/>
      <c r="EVF12" s="12"/>
      <c r="EVG12" s="12"/>
      <c r="EVH12" s="12"/>
      <c r="EVI12" s="12"/>
      <c r="EVJ12" s="12"/>
      <c r="EVK12" s="12"/>
      <c r="EVL12" s="12"/>
      <c r="EVM12" s="12"/>
      <c r="EVN12" s="12"/>
      <c r="EVO12" s="12"/>
      <c r="EVP12" s="12"/>
      <c r="EVQ12" s="12"/>
      <c r="EVR12" s="12"/>
      <c r="EVS12" s="12"/>
      <c r="EVT12" s="12"/>
      <c r="EVU12" s="12"/>
      <c r="EVV12" s="12"/>
      <c r="EVW12" s="12"/>
      <c r="EVX12" s="12"/>
      <c r="EVY12" s="12"/>
      <c r="EVZ12" s="12"/>
      <c r="EWA12" s="12"/>
      <c r="EWB12" s="12"/>
      <c r="EWC12" s="12"/>
      <c r="EWD12" s="12"/>
      <c r="EWE12" s="12"/>
      <c r="EWF12" s="12"/>
      <c r="EWG12" s="12"/>
      <c r="EWH12" s="12"/>
      <c r="EWI12" s="12"/>
      <c r="EWJ12" s="12"/>
      <c r="EWK12" s="12"/>
      <c r="EWL12" s="12"/>
      <c r="EWM12" s="12"/>
      <c r="EWN12" s="12"/>
      <c r="EWO12" s="12"/>
      <c r="EWP12" s="12"/>
      <c r="EWQ12" s="12"/>
      <c r="EWR12" s="12"/>
      <c r="EWS12" s="12"/>
      <c r="EWT12" s="12"/>
      <c r="EWU12" s="12"/>
      <c r="EWV12" s="12"/>
      <c r="EWW12" s="12"/>
      <c r="EWX12" s="12"/>
      <c r="EWY12" s="12"/>
      <c r="EWZ12" s="12"/>
      <c r="EXA12" s="12"/>
      <c r="EXB12" s="12"/>
      <c r="EXC12" s="12"/>
      <c r="EXD12" s="12"/>
      <c r="EXE12" s="12"/>
      <c r="EXF12" s="12"/>
      <c r="EXG12" s="12"/>
      <c r="EXH12" s="12"/>
      <c r="EXI12" s="12"/>
      <c r="EXJ12" s="12"/>
      <c r="EXK12" s="12"/>
      <c r="EXL12" s="12"/>
      <c r="EXM12" s="12"/>
      <c r="EXN12" s="12"/>
      <c r="EXO12" s="12"/>
      <c r="EXP12" s="12"/>
      <c r="EXQ12" s="12"/>
      <c r="EXR12" s="12"/>
      <c r="EXS12" s="12"/>
      <c r="EXT12" s="12"/>
      <c r="EXU12" s="12"/>
      <c r="EXV12" s="12"/>
      <c r="EXW12" s="12"/>
      <c r="EXX12" s="12"/>
      <c r="EXY12" s="12"/>
      <c r="EXZ12" s="12"/>
      <c r="EYA12" s="12"/>
      <c r="EYB12" s="12"/>
      <c r="EYC12" s="12"/>
      <c r="EYD12" s="12"/>
      <c r="EYE12" s="12"/>
      <c r="EYF12" s="12"/>
      <c r="EYG12" s="12"/>
      <c r="EYH12" s="12"/>
      <c r="EYI12" s="12"/>
      <c r="EYJ12" s="12"/>
      <c r="EYK12" s="12"/>
      <c r="EYL12" s="12"/>
      <c r="EYM12" s="12"/>
      <c r="EYN12" s="12"/>
      <c r="EYO12" s="12"/>
      <c r="EYP12" s="12"/>
      <c r="EYQ12" s="12"/>
      <c r="EYR12" s="12"/>
      <c r="EYS12" s="12"/>
      <c r="EYT12" s="12"/>
      <c r="EYU12" s="12"/>
      <c r="EYV12" s="12"/>
      <c r="EYW12" s="12"/>
      <c r="EYX12" s="12"/>
      <c r="EYY12" s="12"/>
      <c r="EYZ12" s="12"/>
      <c r="EZA12" s="12"/>
      <c r="EZB12" s="12"/>
      <c r="EZC12" s="12"/>
      <c r="EZD12" s="12"/>
      <c r="EZE12" s="12"/>
      <c r="EZF12" s="12"/>
      <c r="EZG12" s="12"/>
      <c r="EZH12" s="12"/>
      <c r="EZI12" s="12"/>
      <c r="EZJ12" s="12"/>
      <c r="EZK12" s="12"/>
      <c r="EZL12" s="12"/>
      <c r="EZM12" s="12"/>
      <c r="EZN12" s="12"/>
      <c r="EZO12" s="12"/>
      <c r="EZP12" s="12"/>
      <c r="EZQ12" s="12"/>
      <c r="EZR12" s="12"/>
      <c r="EZS12" s="12"/>
      <c r="EZT12" s="12"/>
      <c r="EZU12" s="12"/>
      <c r="EZV12" s="12"/>
      <c r="EZW12" s="12"/>
      <c r="EZX12" s="12"/>
      <c r="EZY12" s="12"/>
      <c r="EZZ12" s="12"/>
      <c r="FAA12" s="12"/>
      <c r="FAB12" s="12"/>
      <c r="FAC12" s="12"/>
      <c r="FAD12" s="12"/>
      <c r="FAE12" s="12"/>
      <c r="FAF12" s="12"/>
      <c r="FAG12" s="12"/>
      <c r="FAH12" s="12"/>
      <c r="FAI12" s="12"/>
      <c r="FAJ12" s="12"/>
      <c r="FAK12" s="12"/>
      <c r="FAL12" s="12"/>
      <c r="FAM12" s="12"/>
      <c r="FAN12" s="12"/>
      <c r="FAO12" s="12"/>
      <c r="FAP12" s="12"/>
      <c r="FAQ12" s="12"/>
      <c r="FAR12" s="12"/>
      <c r="FAS12" s="12"/>
      <c r="FAT12" s="12"/>
      <c r="FAU12" s="12"/>
      <c r="FAV12" s="12"/>
      <c r="FAW12" s="12"/>
      <c r="FAX12" s="12"/>
      <c r="FAY12" s="12"/>
      <c r="FAZ12" s="12"/>
      <c r="FBA12" s="12"/>
      <c r="FBB12" s="12"/>
      <c r="FBC12" s="12"/>
      <c r="FBD12" s="12"/>
      <c r="FBE12" s="12"/>
      <c r="FBF12" s="12"/>
      <c r="FBG12" s="12"/>
      <c r="FBH12" s="12"/>
      <c r="FBI12" s="12"/>
      <c r="FBJ12" s="12"/>
      <c r="FBK12" s="12"/>
      <c r="FBL12" s="12"/>
      <c r="FBM12" s="12"/>
      <c r="FBN12" s="12"/>
      <c r="FBO12" s="12"/>
      <c r="FBP12" s="12"/>
      <c r="FBQ12" s="12"/>
      <c r="FBR12" s="12"/>
      <c r="FBS12" s="12"/>
      <c r="FBT12" s="12"/>
      <c r="FBU12" s="12"/>
      <c r="FBV12" s="12"/>
      <c r="FBW12" s="12"/>
      <c r="FBX12" s="12"/>
      <c r="FBY12" s="12"/>
      <c r="FBZ12" s="12"/>
      <c r="FCA12" s="12"/>
      <c r="FCB12" s="12"/>
      <c r="FCC12" s="12"/>
      <c r="FCD12" s="12"/>
      <c r="FCE12" s="12"/>
      <c r="FCF12" s="12"/>
      <c r="FCG12" s="12"/>
      <c r="FCH12" s="12"/>
      <c r="FCI12" s="12"/>
      <c r="FCJ12" s="12"/>
      <c r="FCK12" s="12"/>
      <c r="FCL12" s="12"/>
      <c r="FCM12" s="12"/>
      <c r="FCN12" s="12"/>
      <c r="FCO12" s="12"/>
      <c r="FCP12" s="12"/>
      <c r="FCQ12" s="12"/>
      <c r="FCR12" s="12"/>
      <c r="FCS12" s="12"/>
      <c r="FCT12" s="12"/>
      <c r="FCU12" s="12"/>
      <c r="FCV12" s="12"/>
      <c r="FCW12" s="12"/>
      <c r="FCX12" s="12"/>
      <c r="FCY12" s="12"/>
      <c r="FCZ12" s="12"/>
      <c r="FDA12" s="12"/>
      <c r="FDB12" s="12"/>
      <c r="FDC12" s="12"/>
      <c r="FDD12" s="12"/>
      <c r="FDE12" s="12"/>
      <c r="FDF12" s="12"/>
      <c r="FDG12" s="12"/>
      <c r="FDH12" s="12"/>
      <c r="FDI12" s="12"/>
      <c r="FDJ12" s="12"/>
      <c r="FDK12" s="12"/>
      <c r="FDL12" s="12"/>
      <c r="FDM12" s="12"/>
      <c r="FDN12" s="12"/>
      <c r="FDO12" s="12"/>
      <c r="FDP12" s="12"/>
      <c r="FDQ12" s="12"/>
      <c r="FDR12" s="12"/>
      <c r="FDS12" s="12"/>
      <c r="FDT12" s="12"/>
      <c r="FDU12" s="12"/>
      <c r="FDV12" s="12"/>
      <c r="FDW12" s="12"/>
      <c r="FDX12" s="12"/>
      <c r="FDY12" s="12"/>
      <c r="FDZ12" s="12"/>
      <c r="FEA12" s="12"/>
      <c r="FEB12" s="12"/>
      <c r="FEC12" s="12"/>
      <c r="FED12" s="12"/>
      <c r="FEE12" s="12"/>
      <c r="FEF12" s="12"/>
      <c r="FEG12" s="12"/>
      <c r="FEH12" s="12"/>
      <c r="FEI12" s="12"/>
      <c r="FEJ12" s="12"/>
      <c r="FEK12" s="12"/>
      <c r="FEL12" s="12"/>
      <c r="FEM12" s="12"/>
      <c r="FEN12" s="12"/>
      <c r="FEO12" s="12"/>
      <c r="FEP12" s="12"/>
      <c r="FEQ12" s="12"/>
      <c r="FER12" s="12"/>
      <c r="FES12" s="12"/>
      <c r="FET12" s="12"/>
      <c r="FEU12" s="12"/>
      <c r="FEV12" s="12"/>
      <c r="FEW12" s="12"/>
      <c r="FEX12" s="12"/>
      <c r="FEY12" s="12"/>
      <c r="FEZ12" s="12"/>
      <c r="FFA12" s="12"/>
      <c r="FFB12" s="12"/>
      <c r="FFC12" s="12"/>
      <c r="FFD12" s="12"/>
      <c r="FFE12" s="12"/>
      <c r="FFF12" s="12"/>
      <c r="FFG12" s="12"/>
      <c r="FFH12" s="12"/>
      <c r="FFI12" s="12"/>
      <c r="FFJ12" s="12"/>
      <c r="FFK12" s="12"/>
      <c r="FFL12" s="12"/>
      <c r="FFM12" s="12"/>
      <c r="FFN12" s="12"/>
      <c r="FFO12" s="12"/>
      <c r="FFP12" s="12"/>
      <c r="FFQ12" s="12"/>
      <c r="FFR12" s="12"/>
      <c r="FFS12" s="12"/>
      <c r="FFT12" s="12"/>
      <c r="FFU12" s="12"/>
      <c r="FFV12" s="12"/>
      <c r="FFW12" s="12"/>
      <c r="FFX12" s="12"/>
      <c r="FFY12" s="12"/>
      <c r="FFZ12" s="12"/>
      <c r="FGA12" s="12"/>
      <c r="FGB12" s="12"/>
      <c r="FGC12" s="12"/>
      <c r="FGD12" s="12"/>
      <c r="FGE12" s="12"/>
      <c r="FGF12" s="12"/>
      <c r="FGG12" s="12"/>
      <c r="FGH12" s="12"/>
      <c r="FGI12" s="12"/>
      <c r="FGJ12" s="12"/>
      <c r="FGK12" s="12"/>
      <c r="FGL12" s="12"/>
      <c r="FGM12" s="12"/>
      <c r="FGN12" s="12"/>
      <c r="FGO12" s="12"/>
      <c r="FGP12" s="12"/>
      <c r="FGQ12" s="12"/>
      <c r="FGR12" s="12"/>
      <c r="FGS12" s="12"/>
      <c r="FGT12" s="12"/>
      <c r="FGU12" s="12"/>
      <c r="FGV12" s="12"/>
      <c r="FGW12" s="12"/>
      <c r="FGX12" s="12"/>
      <c r="FGY12" s="12"/>
      <c r="FGZ12" s="12"/>
      <c r="FHA12" s="12"/>
      <c r="FHB12" s="12"/>
      <c r="FHC12" s="12"/>
      <c r="FHD12" s="12"/>
      <c r="FHE12" s="12"/>
      <c r="FHF12" s="12"/>
      <c r="FHG12" s="12"/>
      <c r="FHH12" s="12"/>
      <c r="FHI12" s="12"/>
      <c r="FHJ12" s="12"/>
      <c r="FHK12" s="12"/>
      <c r="FHL12" s="12"/>
      <c r="FHM12" s="12"/>
      <c r="FHN12" s="12"/>
      <c r="FHO12" s="12"/>
      <c r="FHP12" s="12"/>
      <c r="FHQ12" s="12"/>
      <c r="FHR12" s="12"/>
      <c r="FHS12" s="12"/>
      <c r="FHT12" s="12"/>
      <c r="FHU12" s="12"/>
      <c r="FHV12" s="12"/>
      <c r="FHW12" s="12"/>
      <c r="FHX12" s="12"/>
      <c r="FHY12" s="12"/>
      <c r="FHZ12" s="12"/>
      <c r="FIA12" s="12"/>
      <c r="FIB12" s="12"/>
      <c r="FIC12" s="12"/>
      <c r="FID12" s="12"/>
      <c r="FIE12" s="12"/>
      <c r="FIF12" s="12"/>
      <c r="FIG12" s="12"/>
      <c r="FIH12" s="12"/>
      <c r="FII12" s="12"/>
      <c r="FIJ12" s="12"/>
      <c r="FIK12" s="12"/>
      <c r="FIL12" s="12"/>
      <c r="FIM12" s="12"/>
      <c r="FIN12" s="12"/>
      <c r="FIO12" s="12"/>
      <c r="FIP12" s="12"/>
      <c r="FIQ12" s="12"/>
      <c r="FIR12" s="12"/>
      <c r="FIS12" s="12"/>
      <c r="FIT12" s="12"/>
      <c r="FIU12" s="12"/>
      <c r="FIV12" s="12"/>
      <c r="FIW12" s="12"/>
      <c r="FIX12" s="12"/>
      <c r="FIY12" s="12"/>
      <c r="FIZ12" s="12"/>
      <c r="FJA12" s="12"/>
      <c r="FJB12" s="12"/>
      <c r="FJC12" s="12"/>
      <c r="FJD12" s="12"/>
      <c r="FJE12" s="12"/>
      <c r="FJF12" s="12"/>
      <c r="FJG12" s="12"/>
      <c r="FJH12" s="12"/>
      <c r="FJI12" s="12"/>
      <c r="FJJ12" s="12"/>
      <c r="FJK12" s="12"/>
      <c r="FJL12" s="12"/>
      <c r="FJM12" s="12"/>
      <c r="FJN12" s="12"/>
      <c r="FJO12" s="12"/>
      <c r="FJP12" s="12"/>
      <c r="FJQ12" s="12"/>
      <c r="FJR12" s="12"/>
      <c r="FJS12" s="12"/>
      <c r="FJT12" s="12"/>
      <c r="FJU12" s="12"/>
      <c r="FJV12" s="12"/>
      <c r="FJW12" s="12"/>
      <c r="FJX12" s="12"/>
      <c r="FJY12" s="12"/>
      <c r="FJZ12" s="12"/>
      <c r="FKA12" s="12"/>
      <c r="FKB12" s="12"/>
      <c r="FKC12" s="12"/>
      <c r="FKD12" s="12"/>
      <c r="FKE12" s="12"/>
      <c r="FKF12" s="12"/>
      <c r="FKG12" s="12"/>
      <c r="FKH12" s="12"/>
      <c r="FKI12" s="12"/>
      <c r="FKJ12" s="12"/>
      <c r="FKK12" s="12"/>
      <c r="FKL12" s="12"/>
      <c r="FKM12" s="12"/>
      <c r="FKN12" s="12"/>
      <c r="FKO12" s="12"/>
      <c r="FKP12" s="12"/>
      <c r="FKQ12" s="12"/>
      <c r="FKR12" s="12"/>
      <c r="FKS12" s="12"/>
      <c r="FKT12" s="12"/>
      <c r="FKU12" s="12"/>
      <c r="FKV12" s="12"/>
      <c r="FKW12" s="12"/>
      <c r="FKX12" s="12"/>
      <c r="FKY12" s="12"/>
      <c r="FKZ12" s="12"/>
      <c r="FLA12" s="12"/>
      <c r="FLB12" s="12"/>
      <c r="FLC12" s="12"/>
      <c r="FLD12" s="12"/>
      <c r="FLE12" s="12"/>
      <c r="FLF12" s="12"/>
      <c r="FLG12" s="12"/>
      <c r="FLH12" s="12"/>
      <c r="FLI12" s="12"/>
      <c r="FLJ12" s="12"/>
      <c r="FLK12" s="12"/>
      <c r="FLL12" s="12"/>
      <c r="FLM12" s="12"/>
      <c r="FLN12" s="12"/>
      <c r="FLO12" s="12"/>
      <c r="FLP12" s="12"/>
      <c r="FLQ12" s="12"/>
      <c r="FLR12" s="12"/>
      <c r="FLS12" s="12"/>
      <c r="FLT12" s="12"/>
      <c r="FLU12" s="12"/>
      <c r="FLV12" s="12"/>
      <c r="FLW12" s="12"/>
      <c r="FLX12" s="12"/>
      <c r="FLY12" s="12"/>
      <c r="FLZ12" s="12"/>
      <c r="FMA12" s="12"/>
      <c r="FMB12" s="12"/>
      <c r="FMC12" s="12"/>
      <c r="FMD12" s="12"/>
      <c r="FME12" s="12"/>
      <c r="FMF12" s="12"/>
      <c r="FMG12" s="12"/>
      <c r="FMH12" s="12"/>
      <c r="FMI12" s="12"/>
      <c r="FMJ12" s="12"/>
      <c r="FMK12" s="12"/>
      <c r="FML12" s="12"/>
      <c r="FMM12" s="12"/>
      <c r="FMN12" s="12"/>
      <c r="FMO12" s="12"/>
      <c r="FMP12" s="12"/>
      <c r="FMQ12" s="12"/>
      <c r="FMR12" s="12"/>
      <c r="FMS12" s="12"/>
      <c r="FMT12" s="12"/>
      <c r="FMU12" s="12"/>
      <c r="FMV12" s="12"/>
      <c r="FMW12" s="12"/>
      <c r="FMX12" s="12"/>
      <c r="FMY12" s="12"/>
      <c r="FMZ12" s="12"/>
      <c r="FNA12" s="12"/>
      <c r="FNB12" s="12"/>
      <c r="FNC12" s="12"/>
      <c r="FND12" s="12"/>
      <c r="FNE12" s="12"/>
      <c r="FNF12" s="12"/>
      <c r="FNG12" s="12"/>
      <c r="FNH12" s="12"/>
      <c r="FNI12" s="12"/>
      <c r="FNJ12" s="12"/>
      <c r="FNK12" s="12"/>
      <c r="FNL12" s="12"/>
      <c r="FNM12" s="12"/>
      <c r="FNN12" s="12"/>
      <c r="FNO12" s="12"/>
      <c r="FNP12" s="12"/>
      <c r="FNQ12" s="12"/>
      <c r="FNR12" s="12"/>
      <c r="FNS12" s="12"/>
      <c r="FNT12" s="12"/>
      <c r="FNU12" s="12"/>
      <c r="FNV12" s="12"/>
      <c r="FNW12" s="12"/>
      <c r="FNX12" s="12"/>
      <c r="FNY12" s="12"/>
      <c r="FNZ12" s="12"/>
      <c r="FOA12" s="12"/>
      <c r="FOB12" s="12"/>
      <c r="FOC12" s="12"/>
      <c r="FOD12" s="12"/>
      <c r="FOE12" s="12"/>
      <c r="FOF12" s="12"/>
      <c r="FOG12" s="12"/>
      <c r="FOH12" s="12"/>
      <c r="FOI12" s="12"/>
      <c r="FOJ12" s="12"/>
      <c r="FOK12" s="12"/>
      <c r="FOL12" s="12"/>
      <c r="FOM12" s="12"/>
      <c r="FON12" s="12"/>
      <c r="FOO12" s="12"/>
      <c r="FOP12" s="12"/>
      <c r="FOQ12" s="12"/>
      <c r="FOR12" s="12"/>
      <c r="FOS12" s="12"/>
      <c r="FOT12" s="12"/>
      <c r="FOU12" s="12"/>
      <c r="FOV12" s="12"/>
      <c r="FOW12" s="12"/>
      <c r="FOX12" s="12"/>
      <c r="FOY12" s="12"/>
      <c r="FOZ12" s="12"/>
      <c r="FPA12" s="12"/>
      <c r="FPB12" s="12"/>
      <c r="FPC12" s="12"/>
      <c r="FPD12" s="12"/>
      <c r="FPE12" s="12"/>
      <c r="FPF12" s="12"/>
      <c r="FPG12" s="12"/>
      <c r="FPH12" s="12"/>
      <c r="FPI12" s="12"/>
      <c r="FPJ12" s="12"/>
      <c r="FPK12" s="12"/>
      <c r="FPL12" s="12"/>
      <c r="FPM12" s="12"/>
      <c r="FPN12" s="12"/>
      <c r="FPO12" s="12"/>
      <c r="FPP12" s="12"/>
      <c r="FPQ12" s="12"/>
      <c r="FPR12" s="12"/>
      <c r="FPS12" s="12"/>
      <c r="FPT12" s="12"/>
      <c r="FPU12" s="12"/>
      <c r="FPV12" s="12"/>
      <c r="FPW12" s="12"/>
      <c r="FPX12" s="12"/>
      <c r="FPY12" s="12"/>
      <c r="FPZ12" s="12"/>
      <c r="FQA12" s="12"/>
      <c r="FQB12" s="12"/>
      <c r="FQC12" s="12"/>
      <c r="FQD12" s="12"/>
      <c r="FQE12" s="12"/>
      <c r="FQF12" s="12"/>
      <c r="FQG12" s="12"/>
      <c r="FQH12" s="12"/>
      <c r="FQI12" s="12"/>
      <c r="FQJ12" s="12"/>
      <c r="FQK12" s="12"/>
      <c r="FQL12" s="12"/>
      <c r="FQM12" s="12"/>
      <c r="FQN12" s="12"/>
      <c r="FQO12" s="12"/>
      <c r="FQP12" s="12"/>
      <c r="FQQ12" s="12"/>
      <c r="FQR12" s="12"/>
      <c r="FQS12" s="12"/>
      <c r="FQT12" s="12"/>
      <c r="FQU12" s="12"/>
      <c r="FQV12" s="12"/>
      <c r="FQW12" s="12"/>
      <c r="FQX12" s="12"/>
      <c r="FQY12" s="12"/>
      <c r="FQZ12" s="12"/>
      <c r="FRA12" s="12"/>
      <c r="FRB12" s="12"/>
      <c r="FRC12" s="12"/>
      <c r="FRD12" s="12"/>
      <c r="FRE12" s="12"/>
      <c r="FRF12" s="12"/>
      <c r="FRG12" s="12"/>
      <c r="FRH12" s="12"/>
      <c r="FRI12" s="12"/>
      <c r="FRJ12" s="12"/>
      <c r="FRK12" s="12"/>
      <c r="FRL12" s="12"/>
      <c r="FRM12" s="12"/>
      <c r="FRN12" s="12"/>
      <c r="FRO12" s="12"/>
      <c r="FRP12" s="12"/>
      <c r="FRQ12" s="12"/>
      <c r="FRR12" s="12"/>
      <c r="FRS12" s="12"/>
      <c r="FRT12" s="12"/>
      <c r="FRU12" s="12"/>
      <c r="FRV12" s="12"/>
      <c r="FRW12" s="12"/>
      <c r="FRX12" s="12"/>
      <c r="FRY12" s="12"/>
      <c r="FRZ12" s="12"/>
      <c r="FSA12" s="12"/>
      <c r="FSB12" s="12"/>
      <c r="FSC12" s="12"/>
      <c r="FSD12" s="12"/>
      <c r="FSE12" s="12"/>
      <c r="FSF12" s="12"/>
      <c r="FSG12" s="12"/>
      <c r="FSH12" s="12"/>
      <c r="FSI12" s="12"/>
      <c r="FSJ12" s="12"/>
      <c r="FSK12" s="12"/>
      <c r="FSL12" s="12"/>
      <c r="FSM12" s="12"/>
      <c r="FSN12" s="12"/>
      <c r="FSO12" s="12"/>
      <c r="FSP12" s="12"/>
      <c r="FSQ12" s="12"/>
      <c r="FSR12" s="12"/>
      <c r="FSS12" s="12"/>
      <c r="FST12" s="12"/>
      <c r="FSU12" s="12"/>
      <c r="FSV12" s="12"/>
      <c r="FSW12" s="12"/>
      <c r="FSX12" s="12"/>
      <c r="FSY12" s="12"/>
      <c r="FSZ12" s="12"/>
      <c r="FTA12" s="12"/>
      <c r="FTB12" s="12"/>
      <c r="FTC12" s="12"/>
      <c r="FTD12" s="12"/>
      <c r="FTE12" s="12"/>
      <c r="FTF12" s="12"/>
      <c r="FTG12" s="12"/>
      <c r="FTH12" s="12"/>
      <c r="FTI12" s="12"/>
      <c r="FTJ12" s="12"/>
      <c r="FTK12" s="12"/>
      <c r="FTL12" s="12"/>
      <c r="FTM12" s="12"/>
      <c r="FTN12" s="12"/>
      <c r="FTO12" s="12"/>
      <c r="FTP12" s="12"/>
      <c r="FTQ12" s="12"/>
      <c r="FTR12" s="12"/>
      <c r="FTS12" s="12"/>
      <c r="FTT12" s="12"/>
      <c r="FTU12" s="12"/>
      <c r="FTV12" s="12"/>
      <c r="FTW12" s="12"/>
      <c r="FTX12" s="12"/>
      <c r="FTY12" s="12"/>
      <c r="FTZ12" s="12"/>
      <c r="FUA12" s="12"/>
      <c r="FUB12" s="12"/>
      <c r="FUC12" s="12"/>
      <c r="FUD12" s="12"/>
      <c r="FUE12" s="12"/>
      <c r="FUF12" s="12"/>
      <c r="FUG12" s="12"/>
      <c r="FUH12" s="12"/>
      <c r="FUI12" s="12"/>
      <c r="FUJ12" s="12"/>
      <c r="FUK12" s="12"/>
      <c r="FUL12" s="12"/>
      <c r="FUM12" s="12"/>
      <c r="FUN12" s="12"/>
      <c r="FUO12" s="12"/>
      <c r="FUP12" s="12"/>
      <c r="FUQ12" s="12"/>
      <c r="FUR12" s="12"/>
      <c r="FUS12" s="12"/>
      <c r="FUT12" s="12"/>
      <c r="FUU12" s="12"/>
      <c r="FUV12" s="12"/>
      <c r="FUW12" s="12"/>
      <c r="FUX12" s="12"/>
      <c r="FUY12" s="12"/>
      <c r="FUZ12" s="12"/>
      <c r="FVA12" s="12"/>
      <c r="FVB12" s="12"/>
      <c r="FVC12" s="12"/>
      <c r="FVD12" s="12"/>
      <c r="FVE12" s="12"/>
      <c r="FVF12" s="12"/>
      <c r="FVG12" s="12"/>
      <c r="FVH12" s="12"/>
      <c r="FVI12" s="12"/>
      <c r="FVJ12" s="12"/>
      <c r="FVK12" s="12"/>
      <c r="FVL12" s="12"/>
      <c r="FVM12" s="12"/>
      <c r="FVN12" s="12"/>
      <c r="FVO12" s="12"/>
      <c r="FVP12" s="12"/>
      <c r="FVQ12" s="12"/>
      <c r="FVR12" s="12"/>
      <c r="FVS12" s="12"/>
      <c r="FVT12" s="12"/>
      <c r="FVU12" s="12"/>
      <c r="FVV12" s="12"/>
      <c r="FVW12" s="12"/>
      <c r="FVX12" s="12"/>
      <c r="FVY12" s="12"/>
      <c r="FVZ12" s="12"/>
      <c r="FWA12" s="12"/>
      <c r="FWB12" s="12"/>
      <c r="FWC12" s="12"/>
      <c r="FWD12" s="12"/>
      <c r="FWE12" s="12"/>
      <c r="FWF12" s="12"/>
      <c r="FWG12" s="12"/>
      <c r="FWH12" s="12"/>
      <c r="FWI12" s="12"/>
      <c r="FWJ12" s="12"/>
      <c r="FWK12" s="12"/>
      <c r="FWL12" s="12"/>
      <c r="FWM12" s="12"/>
      <c r="FWN12" s="12"/>
      <c r="FWO12" s="12"/>
      <c r="FWP12" s="12"/>
      <c r="FWQ12" s="12"/>
      <c r="FWR12" s="12"/>
      <c r="FWS12" s="12"/>
      <c r="FWT12" s="12"/>
      <c r="FWU12" s="12"/>
      <c r="FWV12" s="12"/>
      <c r="FWW12" s="12"/>
      <c r="FWX12" s="12"/>
      <c r="FWY12" s="12"/>
      <c r="FWZ12" s="12"/>
      <c r="FXA12" s="12"/>
      <c r="FXB12" s="12"/>
      <c r="FXC12" s="12"/>
      <c r="FXD12" s="12"/>
      <c r="FXE12" s="12"/>
      <c r="FXF12" s="12"/>
      <c r="FXG12" s="12"/>
      <c r="FXH12" s="12"/>
      <c r="FXI12" s="12"/>
      <c r="FXJ12" s="12"/>
      <c r="FXK12" s="12"/>
      <c r="FXL12" s="12"/>
      <c r="FXM12" s="12"/>
      <c r="FXN12" s="12"/>
      <c r="FXO12" s="12"/>
      <c r="FXP12" s="12"/>
      <c r="FXQ12" s="12"/>
      <c r="FXR12" s="12"/>
      <c r="FXS12" s="12"/>
      <c r="FXT12" s="12"/>
      <c r="FXU12" s="12"/>
      <c r="FXV12" s="12"/>
      <c r="FXW12" s="12"/>
      <c r="FXX12" s="12"/>
      <c r="FXY12" s="12"/>
      <c r="FXZ12" s="12"/>
      <c r="FYA12" s="12"/>
      <c r="FYB12" s="12"/>
      <c r="FYC12" s="12"/>
      <c r="FYD12" s="12"/>
      <c r="FYE12" s="12"/>
      <c r="FYF12" s="12"/>
      <c r="FYG12" s="12"/>
      <c r="FYH12" s="12"/>
      <c r="FYI12" s="12"/>
      <c r="FYJ12" s="12"/>
      <c r="FYK12" s="12"/>
      <c r="FYL12" s="12"/>
      <c r="FYM12" s="12"/>
      <c r="FYN12" s="12"/>
      <c r="FYO12" s="12"/>
      <c r="FYP12" s="12"/>
      <c r="FYQ12" s="12"/>
      <c r="FYR12" s="12"/>
      <c r="FYS12" s="12"/>
      <c r="FYT12" s="12"/>
      <c r="FYU12" s="12"/>
      <c r="FYV12" s="12"/>
      <c r="FYW12" s="12"/>
      <c r="FYX12" s="12"/>
      <c r="FYY12" s="12"/>
      <c r="FYZ12" s="12"/>
      <c r="FZA12" s="12"/>
      <c r="FZB12" s="12"/>
      <c r="FZC12" s="12"/>
      <c r="FZD12" s="12"/>
      <c r="FZE12" s="12"/>
      <c r="FZF12" s="12"/>
      <c r="FZG12" s="12"/>
      <c r="FZH12" s="12"/>
      <c r="FZI12" s="12"/>
      <c r="FZJ12" s="12"/>
      <c r="FZK12" s="12"/>
      <c r="FZL12" s="12"/>
      <c r="FZM12" s="12"/>
      <c r="FZN12" s="12"/>
      <c r="FZO12" s="12"/>
      <c r="FZP12" s="12"/>
      <c r="FZQ12" s="12"/>
      <c r="FZR12" s="12"/>
      <c r="FZS12" s="12"/>
      <c r="FZT12" s="12"/>
      <c r="FZU12" s="12"/>
      <c r="FZV12" s="12"/>
      <c r="FZW12" s="12"/>
      <c r="FZX12" s="12"/>
      <c r="FZY12" s="12"/>
      <c r="FZZ12" s="12"/>
      <c r="GAA12" s="12"/>
      <c r="GAB12" s="12"/>
      <c r="GAC12" s="12"/>
      <c r="GAD12" s="12"/>
      <c r="GAE12" s="12"/>
      <c r="GAF12" s="12"/>
      <c r="GAG12" s="12"/>
      <c r="GAH12" s="12"/>
      <c r="GAI12" s="12"/>
      <c r="GAJ12" s="12"/>
      <c r="GAK12" s="12"/>
      <c r="GAL12" s="12"/>
      <c r="GAM12" s="12"/>
      <c r="GAN12" s="12"/>
      <c r="GAO12" s="12"/>
      <c r="GAP12" s="12"/>
      <c r="GAQ12" s="12"/>
      <c r="GAR12" s="12"/>
      <c r="GAS12" s="12"/>
      <c r="GAT12" s="12"/>
      <c r="GAU12" s="12"/>
      <c r="GAV12" s="12"/>
      <c r="GAW12" s="12"/>
      <c r="GAX12" s="12"/>
      <c r="GAY12" s="12"/>
      <c r="GAZ12" s="12"/>
      <c r="GBA12" s="12"/>
      <c r="GBB12" s="12"/>
      <c r="GBC12" s="12"/>
      <c r="GBD12" s="12"/>
      <c r="GBE12" s="12"/>
      <c r="GBF12" s="12"/>
      <c r="GBG12" s="12"/>
      <c r="GBH12" s="12"/>
      <c r="GBI12" s="12"/>
      <c r="GBJ12" s="12"/>
      <c r="GBK12" s="12"/>
      <c r="GBL12" s="12"/>
      <c r="GBM12" s="12"/>
      <c r="GBN12" s="12"/>
      <c r="GBO12" s="12"/>
      <c r="GBP12" s="12"/>
      <c r="GBQ12" s="12"/>
      <c r="GBR12" s="12"/>
      <c r="GBS12" s="12"/>
      <c r="GBT12" s="12"/>
      <c r="GBU12" s="12"/>
      <c r="GBV12" s="12"/>
      <c r="GBW12" s="12"/>
      <c r="GBX12" s="12"/>
      <c r="GBY12" s="12"/>
      <c r="GBZ12" s="12"/>
      <c r="GCA12" s="12"/>
      <c r="GCB12" s="12"/>
      <c r="GCC12" s="12"/>
      <c r="GCD12" s="12"/>
      <c r="GCE12" s="12"/>
      <c r="GCF12" s="12"/>
      <c r="GCG12" s="12"/>
      <c r="GCH12" s="12"/>
      <c r="GCI12" s="12"/>
      <c r="GCJ12" s="12"/>
      <c r="GCK12" s="12"/>
      <c r="GCL12" s="12"/>
      <c r="GCM12" s="12"/>
      <c r="GCN12" s="12"/>
      <c r="GCO12" s="12"/>
      <c r="GCP12" s="12"/>
      <c r="GCQ12" s="12"/>
      <c r="GCR12" s="12"/>
      <c r="GCS12" s="12"/>
      <c r="GCT12" s="12"/>
      <c r="GCU12" s="12"/>
      <c r="GCV12" s="12"/>
      <c r="GCW12" s="12"/>
      <c r="GCX12" s="12"/>
      <c r="GCY12" s="12"/>
      <c r="GCZ12" s="12"/>
      <c r="GDA12" s="12"/>
      <c r="GDB12" s="12"/>
      <c r="GDC12" s="12"/>
      <c r="GDD12" s="12"/>
      <c r="GDE12" s="12"/>
      <c r="GDF12" s="12"/>
      <c r="GDG12" s="12"/>
      <c r="GDH12" s="12"/>
      <c r="GDI12" s="12"/>
      <c r="GDJ12" s="12"/>
      <c r="GDK12" s="12"/>
      <c r="GDL12" s="12"/>
      <c r="GDM12" s="12"/>
      <c r="GDN12" s="12"/>
      <c r="GDO12" s="12"/>
      <c r="GDP12" s="12"/>
      <c r="GDQ12" s="12"/>
      <c r="GDR12" s="12"/>
      <c r="GDS12" s="12"/>
      <c r="GDT12" s="12"/>
      <c r="GDU12" s="12"/>
      <c r="GDV12" s="12"/>
      <c r="GDW12" s="12"/>
      <c r="GDX12" s="12"/>
      <c r="GDY12" s="12"/>
      <c r="GDZ12" s="12"/>
      <c r="GEA12" s="12"/>
      <c r="GEB12" s="12"/>
      <c r="GEC12" s="12"/>
      <c r="GED12" s="12"/>
      <c r="GEE12" s="12"/>
      <c r="GEF12" s="12"/>
      <c r="GEG12" s="12"/>
      <c r="GEH12" s="12"/>
      <c r="GEI12" s="12"/>
      <c r="GEJ12" s="12"/>
      <c r="GEK12" s="12"/>
      <c r="GEL12" s="12"/>
      <c r="GEM12" s="12"/>
      <c r="GEN12" s="12"/>
      <c r="GEO12" s="12"/>
      <c r="GEP12" s="12"/>
      <c r="GEQ12" s="12"/>
      <c r="GER12" s="12"/>
      <c r="GES12" s="12"/>
      <c r="GET12" s="12"/>
      <c r="GEU12" s="12"/>
      <c r="GEV12" s="12"/>
      <c r="GEW12" s="12"/>
      <c r="GEX12" s="12"/>
      <c r="GEY12" s="12"/>
      <c r="GEZ12" s="12"/>
      <c r="GFA12" s="12"/>
      <c r="GFB12" s="12"/>
      <c r="GFC12" s="12"/>
      <c r="GFD12" s="12"/>
      <c r="GFE12" s="12"/>
      <c r="GFF12" s="12"/>
      <c r="GFG12" s="12"/>
      <c r="GFH12" s="12"/>
      <c r="GFI12" s="12"/>
      <c r="GFJ12" s="12"/>
      <c r="GFK12" s="12"/>
      <c r="GFL12" s="12"/>
      <c r="GFM12" s="12"/>
      <c r="GFN12" s="12"/>
      <c r="GFO12" s="12"/>
      <c r="GFP12" s="12"/>
      <c r="GFQ12" s="12"/>
      <c r="GFR12" s="12"/>
      <c r="GFS12" s="12"/>
      <c r="GFT12" s="12"/>
      <c r="GFU12" s="12"/>
      <c r="GFV12" s="12"/>
      <c r="GFW12" s="12"/>
      <c r="GFX12" s="12"/>
      <c r="GFY12" s="12"/>
      <c r="GFZ12" s="12"/>
      <c r="GGA12" s="12"/>
      <c r="GGB12" s="12"/>
      <c r="GGC12" s="12"/>
      <c r="GGD12" s="12"/>
      <c r="GGE12" s="12"/>
      <c r="GGF12" s="12"/>
      <c r="GGG12" s="12"/>
      <c r="GGH12" s="12"/>
      <c r="GGI12" s="12"/>
      <c r="GGJ12" s="12"/>
      <c r="GGK12" s="12"/>
      <c r="GGL12" s="12"/>
      <c r="GGM12" s="12"/>
      <c r="GGN12" s="12"/>
      <c r="GGO12" s="12"/>
      <c r="GGP12" s="12"/>
      <c r="GGQ12" s="12"/>
      <c r="GGR12" s="12"/>
      <c r="GGS12" s="12"/>
      <c r="GGT12" s="12"/>
      <c r="GGU12" s="12"/>
      <c r="GGV12" s="12"/>
      <c r="GGW12" s="12"/>
      <c r="GGX12" s="12"/>
      <c r="GGY12" s="12"/>
      <c r="GGZ12" s="12"/>
      <c r="GHA12" s="12"/>
      <c r="GHB12" s="12"/>
      <c r="GHC12" s="12"/>
      <c r="GHD12" s="12"/>
      <c r="GHE12" s="12"/>
      <c r="GHF12" s="12"/>
      <c r="GHG12" s="12"/>
      <c r="GHH12" s="12"/>
      <c r="GHI12" s="12"/>
      <c r="GHJ12" s="12"/>
      <c r="GHK12" s="12"/>
      <c r="GHL12" s="12"/>
      <c r="GHM12" s="12"/>
      <c r="GHN12" s="12"/>
      <c r="GHO12" s="12"/>
      <c r="GHP12" s="12"/>
      <c r="GHQ12" s="12"/>
      <c r="GHR12" s="12"/>
      <c r="GHS12" s="12"/>
      <c r="GHT12" s="12"/>
      <c r="GHU12" s="12"/>
      <c r="GHV12" s="12"/>
      <c r="GHW12" s="12"/>
      <c r="GHX12" s="12"/>
      <c r="GHY12" s="12"/>
      <c r="GHZ12" s="12"/>
      <c r="GIA12" s="12"/>
      <c r="GIB12" s="12"/>
      <c r="GIC12" s="12"/>
      <c r="GID12" s="12"/>
      <c r="GIE12" s="12"/>
      <c r="GIF12" s="12"/>
      <c r="GIG12" s="12"/>
      <c r="GIH12" s="12"/>
      <c r="GII12" s="12"/>
      <c r="GIJ12" s="12"/>
      <c r="GIK12" s="12"/>
      <c r="GIL12" s="12"/>
      <c r="GIM12" s="12"/>
      <c r="GIN12" s="12"/>
      <c r="GIO12" s="12"/>
      <c r="GIP12" s="12"/>
      <c r="GIQ12" s="12"/>
      <c r="GIR12" s="12"/>
      <c r="GIS12" s="12"/>
      <c r="GIT12" s="12"/>
      <c r="GIU12" s="12"/>
      <c r="GIV12" s="12"/>
      <c r="GIW12" s="12"/>
      <c r="GIX12" s="12"/>
      <c r="GIY12" s="12"/>
      <c r="GIZ12" s="12"/>
      <c r="GJA12" s="12"/>
      <c r="GJB12" s="12"/>
      <c r="GJC12" s="12"/>
      <c r="GJD12" s="12"/>
      <c r="GJE12" s="12"/>
      <c r="GJF12" s="12"/>
      <c r="GJG12" s="12"/>
      <c r="GJH12" s="12"/>
      <c r="GJI12" s="12"/>
      <c r="GJJ12" s="12"/>
      <c r="GJK12" s="12"/>
      <c r="GJL12" s="12"/>
      <c r="GJM12" s="12"/>
      <c r="GJN12" s="12"/>
      <c r="GJO12" s="12"/>
      <c r="GJP12" s="12"/>
      <c r="GJQ12" s="12"/>
      <c r="GJR12" s="12"/>
      <c r="GJS12" s="12"/>
      <c r="GJT12" s="12"/>
      <c r="GJU12" s="12"/>
      <c r="GJV12" s="12"/>
      <c r="GJW12" s="12"/>
      <c r="GJX12" s="12"/>
      <c r="GJY12" s="12"/>
      <c r="GJZ12" s="12"/>
      <c r="GKA12" s="12"/>
      <c r="GKB12" s="12"/>
      <c r="GKC12" s="12"/>
      <c r="GKD12" s="12"/>
      <c r="GKE12" s="12"/>
      <c r="GKF12" s="12"/>
      <c r="GKG12" s="12"/>
      <c r="GKH12" s="12"/>
      <c r="GKI12" s="12"/>
      <c r="GKJ12" s="12"/>
      <c r="GKK12" s="12"/>
      <c r="GKL12" s="12"/>
      <c r="GKM12" s="12"/>
      <c r="GKN12" s="12"/>
      <c r="GKO12" s="12"/>
      <c r="GKP12" s="12"/>
      <c r="GKQ12" s="12"/>
      <c r="GKR12" s="12"/>
      <c r="GKS12" s="12"/>
      <c r="GKT12" s="12"/>
      <c r="GKU12" s="12"/>
      <c r="GKV12" s="12"/>
      <c r="GKW12" s="12"/>
      <c r="GKX12" s="12"/>
      <c r="GKY12" s="12"/>
      <c r="GKZ12" s="12"/>
      <c r="GLA12" s="12"/>
      <c r="GLB12" s="12"/>
      <c r="GLC12" s="12"/>
      <c r="GLD12" s="12"/>
      <c r="GLE12" s="12"/>
      <c r="GLF12" s="12"/>
      <c r="GLG12" s="12"/>
      <c r="GLH12" s="12"/>
      <c r="GLI12" s="12"/>
      <c r="GLJ12" s="12"/>
      <c r="GLK12" s="12"/>
      <c r="GLL12" s="12"/>
      <c r="GLM12" s="12"/>
      <c r="GLN12" s="12"/>
      <c r="GLO12" s="12"/>
      <c r="GLP12" s="12"/>
      <c r="GLQ12" s="12"/>
      <c r="GLR12" s="12"/>
      <c r="GLS12" s="12"/>
      <c r="GLT12" s="12"/>
      <c r="GLU12" s="12"/>
      <c r="GLV12" s="12"/>
      <c r="GLW12" s="12"/>
      <c r="GLX12" s="12"/>
      <c r="GLY12" s="12"/>
      <c r="GLZ12" s="12"/>
      <c r="GMA12" s="12"/>
      <c r="GMB12" s="12"/>
      <c r="GMC12" s="12"/>
      <c r="GMD12" s="12"/>
      <c r="GME12" s="12"/>
      <c r="GMF12" s="12"/>
      <c r="GMG12" s="12"/>
      <c r="GMH12" s="12"/>
      <c r="GMI12" s="12"/>
      <c r="GMJ12" s="12"/>
      <c r="GMK12" s="12"/>
      <c r="GML12" s="12"/>
      <c r="GMM12" s="12"/>
      <c r="GMN12" s="12"/>
      <c r="GMO12" s="12"/>
      <c r="GMP12" s="12"/>
      <c r="GMQ12" s="12"/>
      <c r="GMR12" s="12"/>
      <c r="GMS12" s="12"/>
      <c r="GMT12" s="12"/>
      <c r="GMU12" s="12"/>
      <c r="GMV12" s="12"/>
      <c r="GMW12" s="12"/>
      <c r="GMX12" s="12"/>
      <c r="GMY12" s="12"/>
      <c r="GMZ12" s="12"/>
      <c r="GNA12" s="12"/>
      <c r="GNB12" s="12"/>
      <c r="GNC12" s="12"/>
      <c r="GND12" s="12"/>
      <c r="GNE12" s="12"/>
      <c r="GNF12" s="12"/>
      <c r="GNG12" s="12"/>
      <c r="GNH12" s="12"/>
      <c r="GNI12" s="12"/>
      <c r="GNJ12" s="12"/>
      <c r="GNK12" s="12"/>
      <c r="GNL12" s="12"/>
      <c r="GNM12" s="12"/>
      <c r="GNN12" s="12"/>
      <c r="GNO12" s="12"/>
      <c r="GNP12" s="12"/>
      <c r="GNQ12" s="12"/>
      <c r="GNR12" s="12"/>
      <c r="GNS12" s="12"/>
      <c r="GNT12" s="12"/>
      <c r="GNU12" s="12"/>
      <c r="GNV12" s="12"/>
      <c r="GNW12" s="12"/>
      <c r="GNX12" s="12"/>
      <c r="GNY12" s="12"/>
      <c r="GNZ12" s="12"/>
      <c r="GOA12" s="12"/>
      <c r="GOB12" s="12"/>
      <c r="GOC12" s="12"/>
      <c r="GOD12" s="12"/>
      <c r="GOE12" s="12"/>
      <c r="GOF12" s="12"/>
      <c r="GOG12" s="12"/>
      <c r="GOH12" s="12"/>
      <c r="GOI12" s="12"/>
      <c r="GOJ12" s="12"/>
      <c r="GOK12" s="12"/>
      <c r="GOL12" s="12"/>
      <c r="GOM12" s="12"/>
      <c r="GON12" s="12"/>
      <c r="GOO12" s="12"/>
      <c r="GOP12" s="12"/>
      <c r="GOQ12" s="12"/>
      <c r="GOR12" s="12"/>
      <c r="GOS12" s="12"/>
      <c r="GOT12" s="12"/>
      <c r="GOU12" s="12"/>
      <c r="GOV12" s="12"/>
      <c r="GOW12" s="12"/>
      <c r="GOX12" s="12"/>
      <c r="GOY12" s="12"/>
      <c r="GOZ12" s="12"/>
      <c r="GPA12" s="12"/>
      <c r="GPB12" s="12"/>
      <c r="GPC12" s="12"/>
      <c r="GPD12" s="12"/>
      <c r="GPE12" s="12"/>
      <c r="GPF12" s="12"/>
      <c r="GPG12" s="12"/>
      <c r="GPH12" s="12"/>
      <c r="GPI12" s="12"/>
      <c r="GPJ12" s="12"/>
      <c r="GPK12" s="12"/>
      <c r="GPL12" s="12"/>
      <c r="GPM12" s="12"/>
      <c r="GPN12" s="12"/>
      <c r="GPO12" s="12"/>
      <c r="GPP12" s="12"/>
      <c r="GPQ12" s="12"/>
      <c r="GPR12" s="12"/>
      <c r="GPS12" s="12"/>
      <c r="GPT12" s="12"/>
      <c r="GPU12" s="12"/>
      <c r="GPV12" s="12"/>
      <c r="GPW12" s="12"/>
      <c r="GPX12" s="12"/>
      <c r="GPY12" s="12"/>
      <c r="GPZ12" s="12"/>
      <c r="GQA12" s="12"/>
      <c r="GQB12" s="12"/>
      <c r="GQC12" s="12"/>
      <c r="GQD12" s="12"/>
      <c r="GQE12" s="12"/>
      <c r="GQF12" s="12"/>
      <c r="GQG12" s="12"/>
      <c r="GQH12" s="12"/>
      <c r="GQI12" s="12"/>
      <c r="GQJ12" s="12"/>
      <c r="GQK12" s="12"/>
      <c r="GQL12" s="12"/>
      <c r="GQM12" s="12"/>
      <c r="GQN12" s="12"/>
      <c r="GQO12" s="12"/>
      <c r="GQP12" s="12"/>
      <c r="GQQ12" s="12"/>
      <c r="GQR12" s="12"/>
      <c r="GQS12" s="12"/>
      <c r="GQT12" s="12"/>
      <c r="GQU12" s="12"/>
      <c r="GQV12" s="12"/>
      <c r="GQW12" s="12"/>
      <c r="GQX12" s="12"/>
      <c r="GQY12" s="12"/>
      <c r="GQZ12" s="12"/>
      <c r="GRA12" s="12"/>
      <c r="GRB12" s="12"/>
      <c r="GRC12" s="12"/>
      <c r="GRD12" s="12"/>
      <c r="GRE12" s="12"/>
      <c r="GRF12" s="12"/>
      <c r="GRG12" s="12"/>
      <c r="GRH12" s="12"/>
      <c r="GRI12" s="12"/>
      <c r="GRJ12" s="12"/>
      <c r="GRK12" s="12"/>
      <c r="GRL12" s="12"/>
      <c r="GRM12" s="12"/>
      <c r="GRN12" s="12"/>
      <c r="GRO12" s="12"/>
      <c r="GRP12" s="12"/>
      <c r="GRQ12" s="12"/>
      <c r="GRR12" s="12"/>
      <c r="GRS12" s="12"/>
      <c r="GRT12" s="12"/>
      <c r="GRU12" s="12"/>
      <c r="GRV12" s="12"/>
      <c r="GRW12" s="12"/>
      <c r="GRX12" s="12"/>
      <c r="GRY12" s="12"/>
      <c r="GRZ12" s="12"/>
      <c r="GSA12" s="12"/>
      <c r="GSB12" s="12"/>
      <c r="GSC12" s="12"/>
      <c r="GSD12" s="12"/>
      <c r="GSE12" s="12"/>
      <c r="GSF12" s="12"/>
      <c r="GSG12" s="12"/>
      <c r="GSH12" s="12"/>
      <c r="GSI12" s="12"/>
      <c r="GSJ12" s="12"/>
      <c r="GSK12" s="12"/>
      <c r="GSL12" s="12"/>
      <c r="GSM12" s="12"/>
      <c r="GSN12" s="12"/>
      <c r="GSO12" s="12"/>
      <c r="GSP12" s="12"/>
      <c r="GSQ12" s="12"/>
      <c r="GSR12" s="12"/>
      <c r="GSS12" s="12"/>
      <c r="GST12" s="12"/>
      <c r="GSU12" s="12"/>
      <c r="GSV12" s="12"/>
      <c r="GSW12" s="12"/>
      <c r="GSX12" s="12"/>
      <c r="GSY12" s="12"/>
      <c r="GSZ12" s="12"/>
      <c r="GTA12" s="12"/>
      <c r="GTB12" s="12"/>
      <c r="GTC12" s="12"/>
      <c r="GTD12" s="12"/>
      <c r="GTE12" s="12"/>
      <c r="GTF12" s="12"/>
      <c r="GTG12" s="12"/>
      <c r="GTH12" s="12"/>
      <c r="GTI12" s="12"/>
      <c r="GTJ12" s="12"/>
      <c r="GTK12" s="12"/>
      <c r="GTL12" s="12"/>
      <c r="GTM12" s="12"/>
      <c r="GTN12" s="12"/>
      <c r="GTO12" s="12"/>
      <c r="GTP12" s="12"/>
      <c r="GTQ12" s="12"/>
      <c r="GTR12" s="12"/>
      <c r="GTS12" s="12"/>
      <c r="GTT12" s="12"/>
      <c r="GTU12" s="12"/>
      <c r="GTV12" s="12"/>
      <c r="GTW12" s="12"/>
      <c r="GTX12" s="12"/>
      <c r="GTY12" s="12"/>
      <c r="GTZ12" s="12"/>
      <c r="GUA12" s="12"/>
      <c r="GUB12" s="12"/>
      <c r="GUC12" s="12"/>
      <c r="GUD12" s="12"/>
      <c r="GUE12" s="12"/>
      <c r="GUF12" s="12"/>
      <c r="GUG12" s="12"/>
      <c r="GUH12" s="12"/>
      <c r="GUI12" s="12"/>
      <c r="GUJ12" s="12"/>
      <c r="GUK12" s="12"/>
      <c r="GUL12" s="12"/>
      <c r="GUM12" s="12"/>
      <c r="GUN12" s="12"/>
      <c r="GUO12" s="12"/>
      <c r="GUP12" s="12"/>
      <c r="GUQ12" s="12"/>
      <c r="GUR12" s="12"/>
      <c r="GUS12" s="12"/>
      <c r="GUT12" s="12"/>
      <c r="GUU12" s="12"/>
      <c r="GUV12" s="12"/>
      <c r="GUW12" s="12"/>
      <c r="GUX12" s="12"/>
      <c r="GUY12" s="12"/>
      <c r="GUZ12" s="12"/>
      <c r="GVA12" s="12"/>
      <c r="GVB12" s="12"/>
      <c r="GVC12" s="12"/>
      <c r="GVD12" s="12"/>
      <c r="GVE12" s="12"/>
      <c r="GVF12" s="12"/>
      <c r="GVG12" s="12"/>
      <c r="GVH12" s="12"/>
      <c r="GVI12" s="12"/>
      <c r="GVJ12" s="12"/>
      <c r="GVK12" s="12"/>
      <c r="GVL12" s="12"/>
      <c r="GVM12" s="12"/>
      <c r="GVN12" s="12"/>
      <c r="GVO12" s="12"/>
      <c r="GVP12" s="12"/>
      <c r="GVQ12" s="12"/>
      <c r="GVR12" s="12"/>
      <c r="GVS12" s="12"/>
      <c r="GVT12" s="12"/>
      <c r="GVU12" s="12"/>
      <c r="GVV12" s="12"/>
      <c r="GVW12" s="12"/>
      <c r="GVX12" s="12"/>
      <c r="GVY12" s="12"/>
      <c r="GVZ12" s="12"/>
      <c r="GWA12" s="12"/>
      <c r="GWB12" s="12"/>
      <c r="GWC12" s="12"/>
      <c r="GWD12" s="12"/>
      <c r="GWE12" s="12"/>
      <c r="GWF12" s="12"/>
      <c r="GWG12" s="12"/>
      <c r="GWH12" s="12"/>
      <c r="GWI12" s="12"/>
      <c r="GWJ12" s="12"/>
      <c r="GWK12" s="12"/>
      <c r="GWL12" s="12"/>
      <c r="GWM12" s="12"/>
      <c r="GWN12" s="12"/>
      <c r="GWO12" s="12"/>
      <c r="GWP12" s="12"/>
      <c r="GWQ12" s="12"/>
      <c r="GWR12" s="12"/>
      <c r="GWS12" s="12"/>
      <c r="GWT12" s="12"/>
      <c r="GWU12" s="12"/>
      <c r="GWV12" s="12"/>
      <c r="GWW12" s="12"/>
      <c r="GWX12" s="12"/>
      <c r="GWY12" s="12"/>
      <c r="GWZ12" s="12"/>
      <c r="GXA12" s="12"/>
      <c r="GXB12" s="12"/>
      <c r="GXC12" s="12"/>
      <c r="GXD12" s="12"/>
      <c r="GXE12" s="12"/>
      <c r="GXF12" s="12"/>
      <c r="GXG12" s="12"/>
      <c r="GXH12" s="12"/>
      <c r="GXI12" s="12"/>
      <c r="GXJ12" s="12"/>
      <c r="GXK12" s="12"/>
      <c r="GXL12" s="12"/>
      <c r="GXM12" s="12"/>
      <c r="GXN12" s="12"/>
      <c r="GXO12" s="12"/>
      <c r="GXP12" s="12"/>
      <c r="GXQ12" s="12"/>
      <c r="GXR12" s="12"/>
      <c r="GXS12" s="12"/>
      <c r="GXT12" s="12"/>
      <c r="GXU12" s="12"/>
      <c r="GXV12" s="12"/>
      <c r="GXW12" s="12"/>
      <c r="GXX12" s="12"/>
      <c r="GXY12" s="12"/>
      <c r="GXZ12" s="12"/>
      <c r="GYA12" s="12"/>
      <c r="GYB12" s="12"/>
      <c r="GYC12" s="12"/>
      <c r="GYD12" s="12"/>
      <c r="GYE12" s="12"/>
      <c r="GYF12" s="12"/>
      <c r="GYG12" s="12"/>
      <c r="GYH12" s="12"/>
      <c r="GYI12" s="12"/>
      <c r="GYJ12" s="12"/>
      <c r="GYK12" s="12"/>
      <c r="GYL12" s="12"/>
      <c r="GYM12" s="12"/>
      <c r="GYN12" s="12"/>
      <c r="GYO12" s="12"/>
      <c r="GYP12" s="12"/>
      <c r="GYQ12" s="12"/>
      <c r="GYR12" s="12"/>
      <c r="GYS12" s="12"/>
      <c r="GYT12" s="12"/>
      <c r="GYU12" s="12"/>
      <c r="GYV12" s="12"/>
      <c r="GYW12" s="12"/>
      <c r="GYX12" s="12"/>
      <c r="GYY12" s="12"/>
      <c r="GYZ12" s="12"/>
      <c r="GZA12" s="12"/>
      <c r="GZB12" s="12"/>
      <c r="GZC12" s="12"/>
      <c r="GZD12" s="12"/>
      <c r="GZE12" s="12"/>
      <c r="GZF12" s="12"/>
      <c r="GZG12" s="12"/>
      <c r="GZH12" s="12"/>
      <c r="GZI12" s="12"/>
      <c r="GZJ12" s="12"/>
      <c r="GZK12" s="12"/>
      <c r="GZL12" s="12"/>
      <c r="GZM12" s="12"/>
      <c r="GZN12" s="12"/>
      <c r="GZO12" s="12"/>
      <c r="GZP12" s="12"/>
      <c r="GZQ12" s="12"/>
      <c r="GZR12" s="12"/>
      <c r="GZS12" s="12"/>
      <c r="GZT12" s="12"/>
      <c r="GZU12" s="12"/>
      <c r="GZV12" s="12"/>
      <c r="GZW12" s="12"/>
      <c r="GZX12" s="12"/>
      <c r="GZY12" s="12"/>
      <c r="GZZ12" s="12"/>
      <c r="HAA12" s="12"/>
      <c r="HAB12" s="12"/>
      <c r="HAC12" s="12"/>
      <c r="HAD12" s="12"/>
      <c r="HAE12" s="12"/>
      <c r="HAF12" s="12"/>
      <c r="HAG12" s="12"/>
      <c r="HAH12" s="12"/>
      <c r="HAI12" s="12"/>
      <c r="HAJ12" s="12"/>
      <c r="HAK12" s="12"/>
      <c r="HAL12" s="12"/>
      <c r="HAM12" s="12"/>
      <c r="HAN12" s="12"/>
      <c r="HAO12" s="12"/>
      <c r="HAP12" s="12"/>
      <c r="HAQ12" s="12"/>
      <c r="HAR12" s="12"/>
      <c r="HAS12" s="12"/>
      <c r="HAT12" s="12"/>
      <c r="HAU12" s="12"/>
      <c r="HAV12" s="12"/>
      <c r="HAW12" s="12"/>
      <c r="HAX12" s="12"/>
      <c r="HAY12" s="12"/>
      <c r="HAZ12" s="12"/>
      <c r="HBA12" s="12"/>
      <c r="HBB12" s="12"/>
      <c r="HBC12" s="12"/>
      <c r="HBD12" s="12"/>
      <c r="HBE12" s="12"/>
      <c r="HBF12" s="12"/>
      <c r="HBG12" s="12"/>
      <c r="HBH12" s="12"/>
      <c r="HBI12" s="12"/>
      <c r="HBJ12" s="12"/>
      <c r="HBK12" s="12"/>
      <c r="HBL12" s="12"/>
      <c r="HBM12" s="12"/>
      <c r="HBN12" s="12"/>
      <c r="HBO12" s="12"/>
      <c r="HBP12" s="12"/>
      <c r="HBQ12" s="12"/>
      <c r="HBR12" s="12"/>
      <c r="HBS12" s="12"/>
      <c r="HBT12" s="12"/>
      <c r="HBU12" s="12"/>
      <c r="HBV12" s="12"/>
      <c r="HBW12" s="12"/>
      <c r="HBX12" s="12"/>
      <c r="HBY12" s="12"/>
      <c r="HBZ12" s="12"/>
      <c r="HCA12" s="12"/>
      <c r="HCB12" s="12"/>
      <c r="HCC12" s="12"/>
      <c r="HCD12" s="12"/>
      <c r="HCE12" s="12"/>
      <c r="HCF12" s="12"/>
      <c r="HCG12" s="12"/>
      <c r="HCH12" s="12"/>
      <c r="HCI12" s="12"/>
      <c r="HCJ12" s="12"/>
      <c r="HCK12" s="12"/>
      <c r="HCL12" s="12"/>
      <c r="HCM12" s="12"/>
      <c r="HCN12" s="12"/>
      <c r="HCO12" s="12"/>
      <c r="HCP12" s="12"/>
      <c r="HCQ12" s="12"/>
      <c r="HCR12" s="12"/>
      <c r="HCS12" s="12"/>
      <c r="HCT12" s="12"/>
      <c r="HCU12" s="12"/>
      <c r="HCV12" s="12"/>
      <c r="HCW12" s="12"/>
      <c r="HCX12" s="12"/>
      <c r="HCY12" s="12"/>
      <c r="HCZ12" s="12"/>
      <c r="HDA12" s="12"/>
      <c r="HDB12" s="12"/>
      <c r="HDC12" s="12"/>
      <c r="HDD12" s="12"/>
      <c r="HDE12" s="12"/>
      <c r="HDF12" s="12"/>
      <c r="HDG12" s="12"/>
      <c r="HDH12" s="12"/>
      <c r="HDI12" s="12"/>
      <c r="HDJ12" s="12"/>
      <c r="HDK12" s="12"/>
      <c r="HDL12" s="12"/>
      <c r="HDM12" s="12"/>
      <c r="HDN12" s="12"/>
      <c r="HDO12" s="12"/>
      <c r="HDP12" s="12"/>
      <c r="HDQ12" s="12"/>
      <c r="HDR12" s="12"/>
      <c r="HDS12" s="12"/>
      <c r="HDT12" s="12"/>
      <c r="HDU12" s="12"/>
      <c r="HDV12" s="12"/>
      <c r="HDW12" s="12"/>
      <c r="HDX12" s="12"/>
      <c r="HDY12" s="12"/>
      <c r="HDZ12" s="12"/>
      <c r="HEA12" s="12"/>
      <c r="HEB12" s="12"/>
      <c r="HEC12" s="12"/>
      <c r="HED12" s="12"/>
      <c r="HEE12" s="12"/>
      <c r="HEF12" s="12"/>
      <c r="HEG12" s="12"/>
      <c r="HEH12" s="12"/>
      <c r="HEI12" s="12"/>
      <c r="HEJ12" s="12"/>
      <c r="HEK12" s="12"/>
      <c r="HEL12" s="12"/>
      <c r="HEM12" s="12"/>
      <c r="HEN12" s="12"/>
      <c r="HEO12" s="12"/>
      <c r="HEP12" s="12"/>
      <c r="HEQ12" s="12"/>
      <c r="HER12" s="12"/>
      <c r="HES12" s="12"/>
      <c r="HET12" s="12"/>
      <c r="HEU12" s="12"/>
      <c r="HEV12" s="12"/>
      <c r="HEW12" s="12"/>
      <c r="HEX12" s="12"/>
      <c r="HEY12" s="12"/>
      <c r="HEZ12" s="12"/>
      <c r="HFA12" s="12"/>
      <c r="HFB12" s="12"/>
      <c r="HFC12" s="12"/>
      <c r="HFD12" s="12"/>
      <c r="HFE12" s="12"/>
      <c r="HFF12" s="12"/>
      <c r="HFG12" s="12"/>
      <c r="HFH12" s="12"/>
      <c r="HFI12" s="12"/>
      <c r="HFJ12" s="12"/>
      <c r="HFK12" s="12"/>
      <c r="HFL12" s="12"/>
      <c r="HFM12" s="12"/>
      <c r="HFN12" s="12"/>
      <c r="HFO12" s="12"/>
      <c r="HFP12" s="12"/>
      <c r="HFQ12" s="12"/>
      <c r="HFR12" s="12"/>
      <c r="HFS12" s="12"/>
      <c r="HFT12" s="12"/>
      <c r="HFU12" s="12"/>
      <c r="HFV12" s="12"/>
      <c r="HFW12" s="12"/>
      <c r="HFX12" s="12"/>
      <c r="HFY12" s="12"/>
      <c r="HFZ12" s="12"/>
      <c r="HGA12" s="12"/>
      <c r="HGB12" s="12"/>
      <c r="HGC12" s="12"/>
      <c r="HGD12" s="12"/>
      <c r="HGE12" s="12"/>
      <c r="HGF12" s="12"/>
      <c r="HGG12" s="12"/>
      <c r="HGH12" s="12"/>
      <c r="HGI12" s="12"/>
      <c r="HGJ12" s="12"/>
      <c r="HGK12" s="12"/>
      <c r="HGL12" s="12"/>
      <c r="HGM12" s="12"/>
      <c r="HGN12" s="12"/>
      <c r="HGO12" s="12"/>
      <c r="HGP12" s="12"/>
      <c r="HGQ12" s="12"/>
      <c r="HGR12" s="12"/>
      <c r="HGS12" s="12"/>
      <c r="HGT12" s="12"/>
      <c r="HGU12" s="12"/>
      <c r="HGV12" s="12"/>
      <c r="HGW12" s="12"/>
      <c r="HGX12" s="12"/>
      <c r="HGY12" s="12"/>
      <c r="HGZ12" s="12"/>
      <c r="HHA12" s="12"/>
      <c r="HHB12" s="12"/>
      <c r="HHC12" s="12"/>
      <c r="HHD12" s="12"/>
      <c r="HHE12" s="12"/>
      <c r="HHF12" s="12"/>
      <c r="HHG12" s="12"/>
      <c r="HHH12" s="12"/>
      <c r="HHI12" s="12"/>
      <c r="HHJ12" s="12"/>
      <c r="HHK12" s="12"/>
      <c r="HHL12" s="12"/>
      <c r="HHM12" s="12"/>
      <c r="HHN12" s="12"/>
      <c r="HHO12" s="12"/>
      <c r="HHP12" s="12"/>
      <c r="HHQ12" s="12"/>
      <c r="HHR12" s="12"/>
      <c r="HHS12" s="12"/>
      <c r="HHT12" s="12"/>
      <c r="HHU12" s="12"/>
      <c r="HHV12" s="12"/>
      <c r="HHW12" s="12"/>
      <c r="HHX12" s="12"/>
      <c r="HHY12" s="12"/>
      <c r="HHZ12" s="12"/>
      <c r="HIA12" s="12"/>
      <c r="HIB12" s="12"/>
      <c r="HIC12" s="12"/>
      <c r="HID12" s="12"/>
      <c r="HIE12" s="12"/>
      <c r="HIF12" s="12"/>
      <c r="HIG12" s="12"/>
      <c r="HIH12" s="12"/>
      <c r="HII12" s="12"/>
      <c r="HIJ12" s="12"/>
      <c r="HIK12" s="12"/>
      <c r="HIL12" s="12"/>
      <c r="HIM12" s="12"/>
      <c r="HIN12" s="12"/>
      <c r="HIO12" s="12"/>
      <c r="HIP12" s="12"/>
      <c r="HIQ12" s="12"/>
      <c r="HIR12" s="12"/>
      <c r="HIS12" s="12"/>
      <c r="HIT12" s="12"/>
      <c r="HIU12" s="12"/>
      <c r="HIV12" s="12"/>
      <c r="HIW12" s="12"/>
      <c r="HIX12" s="12"/>
      <c r="HIY12" s="12"/>
      <c r="HIZ12" s="12"/>
      <c r="HJA12" s="12"/>
      <c r="HJB12" s="12"/>
      <c r="HJC12" s="12"/>
      <c r="HJD12" s="12"/>
      <c r="HJE12" s="12"/>
      <c r="HJF12" s="12"/>
      <c r="HJG12" s="12"/>
      <c r="HJH12" s="12"/>
      <c r="HJI12" s="12"/>
      <c r="HJJ12" s="12"/>
      <c r="HJK12" s="12"/>
      <c r="HJL12" s="12"/>
      <c r="HJM12" s="12"/>
      <c r="HJN12" s="12"/>
      <c r="HJO12" s="12"/>
      <c r="HJP12" s="12"/>
      <c r="HJQ12" s="12"/>
      <c r="HJR12" s="12"/>
      <c r="HJS12" s="12"/>
      <c r="HJT12" s="12"/>
      <c r="HJU12" s="12"/>
      <c r="HJV12" s="12"/>
      <c r="HJW12" s="12"/>
      <c r="HJX12" s="12"/>
      <c r="HJY12" s="12"/>
      <c r="HJZ12" s="12"/>
      <c r="HKA12" s="12"/>
      <c r="HKB12" s="12"/>
      <c r="HKC12" s="12"/>
      <c r="HKD12" s="12"/>
      <c r="HKE12" s="12"/>
      <c r="HKF12" s="12"/>
      <c r="HKG12" s="12"/>
      <c r="HKH12" s="12"/>
      <c r="HKI12" s="12"/>
      <c r="HKJ12" s="12"/>
      <c r="HKK12" s="12"/>
      <c r="HKL12" s="12"/>
      <c r="HKM12" s="12"/>
      <c r="HKN12" s="12"/>
      <c r="HKO12" s="12"/>
      <c r="HKP12" s="12"/>
      <c r="HKQ12" s="12"/>
      <c r="HKR12" s="12"/>
      <c r="HKS12" s="12"/>
      <c r="HKT12" s="12"/>
      <c r="HKU12" s="12"/>
      <c r="HKV12" s="12"/>
      <c r="HKW12" s="12"/>
      <c r="HKX12" s="12"/>
      <c r="HKY12" s="12"/>
      <c r="HKZ12" s="12"/>
      <c r="HLA12" s="12"/>
      <c r="HLB12" s="12"/>
      <c r="HLC12" s="12"/>
      <c r="HLD12" s="12"/>
      <c r="HLE12" s="12"/>
      <c r="HLF12" s="12"/>
      <c r="HLG12" s="12"/>
      <c r="HLH12" s="12"/>
      <c r="HLI12" s="12"/>
      <c r="HLJ12" s="12"/>
      <c r="HLK12" s="12"/>
      <c r="HLL12" s="12"/>
      <c r="HLM12" s="12"/>
      <c r="HLN12" s="12"/>
      <c r="HLO12" s="12"/>
      <c r="HLP12" s="12"/>
      <c r="HLQ12" s="12"/>
      <c r="HLR12" s="12"/>
      <c r="HLS12" s="12"/>
      <c r="HLT12" s="12"/>
      <c r="HLU12" s="12"/>
      <c r="HLV12" s="12"/>
      <c r="HLW12" s="12"/>
      <c r="HLX12" s="12"/>
      <c r="HLY12" s="12"/>
      <c r="HLZ12" s="12"/>
      <c r="HMA12" s="12"/>
      <c r="HMB12" s="12"/>
      <c r="HMC12" s="12"/>
      <c r="HMD12" s="12"/>
      <c r="HME12" s="12"/>
      <c r="HMF12" s="12"/>
      <c r="HMG12" s="12"/>
      <c r="HMH12" s="12"/>
      <c r="HMI12" s="12"/>
      <c r="HMJ12" s="12"/>
      <c r="HMK12" s="12"/>
      <c r="HML12" s="12"/>
      <c r="HMM12" s="12"/>
      <c r="HMN12" s="12"/>
      <c r="HMO12" s="12"/>
      <c r="HMP12" s="12"/>
      <c r="HMQ12" s="12"/>
      <c r="HMR12" s="12"/>
      <c r="HMS12" s="12"/>
      <c r="HMT12" s="12"/>
      <c r="HMU12" s="12"/>
      <c r="HMV12" s="12"/>
      <c r="HMW12" s="12"/>
      <c r="HMX12" s="12"/>
      <c r="HMY12" s="12"/>
      <c r="HMZ12" s="12"/>
      <c r="HNA12" s="12"/>
      <c r="HNB12" s="12"/>
      <c r="HNC12" s="12"/>
      <c r="HND12" s="12"/>
      <c r="HNE12" s="12"/>
      <c r="HNF12" s="12"/>
      <c r="HNG12" s="12"/>
      <c r="HNH12" s="12"/>
      <c r="HNI12" s="12"/>
      <c r="HNJ12" s="12"/>
      <c r="HNK12" s="12"/>
      <c r="HNL12" s="12"/>
      <c r="HNM12" s="12"/>
      <c r="HNN12" s="12"/>
      <c r="HNO12" s="12"/>
      <c r="HNP12" s="12"/>
      <c r="HNQ12" s="12"/>
      <c r="HNR12" s="12"/>
      <c r="HNS12" s="12"/>
      <c r="HNT12" s="12"/>
      <c r="HNU12" s="12"/>
      <c r="HNV12" s="12"/>
      <c r="HNW12" s="12"/>
      <c r="HNX12" s="12"/>
      <c r="HNY12" s="12"/>
      <c r="HNZ12" s="12"/>
      <c r="HOA12" s="12"/>
      <c r="HOB12" s="12"/>
      <c r="HOC12" s="12"/>
      <c r="HOD12" s="12"/>
      <c r="HOE12" s="12"/>
      <c r="HOF12" s="12"/>
      <c r="HOG12" s="12"/>
      <c r="HOH12" s="12"/>
      <c r="HOI12" s="12"/>
      <c r="HOJ12" s="12"/>
      <c r="HOK12" s="12"/>
      <c r="HOL12" s="12"/>
      <c r="HOM12" s="12"/>
      <c r="HON12" s="12"/>
      <c r="HOO12" s="12"/>
      <c r="HOP12" s="12"/>
      <c r="HOQ12" s="12"/>
      <c r="HOR12" s="12"/>
      <c r="HOS12" s="12"/>
      <c r="HOT12" s="12"/>
      <c r="HOU12" s="12"/>
      <c r="HOV12" s="12"/>
      <c r="HOW12" s="12"/>
      <c r="HOX12" s="12"/>
      <c r="HOY12" s="12"/>
      <c r="HOZ12" s="12"/>
      <c r="HPA12" s="12"/>
      <c r="HPB12" s="12"/>
      <c r="HPC12" s="12"/>
      <c r="HPD12" s="12"/>
      <c r="HPE12" s="12"/>
      <c r="HPF12" s="12"/>
      <c r="HPG12" s="12"/>
      <c r="HPH12" s="12"/>
      <c r="HPI12" s="12"/>
      <c r="HPJ12" s="12"/>
      <c r="HPK12" s="12"/>
      <c r="HPL12" s="12"/>
      <c r="HPM12" s="12"/>
      <c r="HPN12" s="12"/>
      <c r="HPO12" s="12"/>
      <c r="HPP12" s="12"/>
      <c r="HPQ12" s="12"/>
      <c r="HPR12" s="12"/>
      <c r="HPS12" s="12"/>
      <c r="HPT12" s="12"/>
      <c r="HPU12" s="12"/>
      <c r="HPV12" s="12"/>
      <c r="HPW12" s="12"/>
      <c r="HPX12" s="12"/>
      <c r="HPY12" s="12"/>
      <c r="HPZ12" s="12"/>
      <c r="HQA12" s="12"/>
      <c r="HQB12" s="12"/>
      <c r="HQC12" s="12"/>
      <c r="HQD12" s="12"/>
      <c r="HQE12" s="12"/>
      <c r="HQF12" s="12"/>
      <c r="HQG12" s="12"/>
      <c r="HQH12" s="12"/>
      <c r="HQI12" s="12"/>
      <c r="HQJ12" s="12"/>
      <c r="HQK12" s="12"/>
      <c r="HQL12" s="12"/>
      <c r="HQM12" s="12"/>
      <c r="HQN12" s="12"/>
      <c r="HQO12" s="12"/>
      <c r="HQP12" s="12"/>
      <c r="HQQ12" s="12"/>
      <c r="HQR12" s="12"/>
      <c r="HQS12" s="12"/>
      <c r="HQT12" s="12"/>
      <c r="HQU12" s="12"/>
      <c r="HQV12" s="12"/>
      <c r="HQW12" s="12"/>
      <c r="HQX12" s="12"/>
      <c r="HQY12" s="12"/>
      <c r="HQZ12" s="12"/>
      <c r="HRA12" s="12"/>
      <c r="HRB12" s="12"/>
      <c r="HRC12" s="12"/>
      <c r="HRD12" s="12"/>
      <c r="HRE12" s="12"/>
      <c r="HRF12" s="12"/>
      <c r="HRG12" s="12"/>
      <c r="HRH12" s="12"/>
      <c r="HRI12" s="12"/>
      <c r="HRJ12" s="12"/>
      <c r="HRK12" s="12"/>
      <c r="HRL12" s="12"/>
      <c r="HRM12" s="12"/>
      <c r="HRN12" s="12"/>
      <c r="HRO12" s="12"/>
      <c r="HRP12" s="12"/>
      <c r="HRQ12" s="12"/>
      <c r="HRR12" s="12"/>
      <c r="HRS12" s="12"/>
      <c r="HRT12" s="12"/>
      <c r="HRU12" s="12"/>
      <c r="HRV12" s="12"/>
      <c r="HRW12" s="12"/>
      <c r="HRX12" s="12"/>
      <c r="HRY12" s="12"/>
      <c r="HRZ12" s="12"/>
      <c r="HSA12" s="12"/>
      <c r="HSB12" s="12"/>
      <c r="HSC12" s="12"/>
      <c r="HSD12" s="12"/>
      <c r="HSE12" s="12"/>
      <c r="HSF12" s="12"/>
      <c r="HSG12" s="12"/>
      <c r="HSH12" s="12"/>
      <c r="HSI12" s="12"/>
      <c r="HSJ12" s="12"/>
      <c r="HSK12" s="12"/>
      <c r="HSL12" s="12"/>
      <c r="HSM12" s="12"/>
      <c r="HSN12" s="12"/>
      <c r="HSO12" s="12"/>
      <c r="HSP12" s="12"/>
      <c r="HSQ12" s="12"/>
      <c r="HSR12" s="12"/>
      <c r="HSS12" s="12"/>
      <c r="HST12" s="12"/>
      <c r="HSU12" s="12"/>
      <c r="HSV12" s="12"/>
      <c r="HSW12" s="12"/>
      <c r="HSX12" s="12"/>
      <c r="HSY12" s="12"/>
      <c r="HSZ12" s="12"/>
      <c r="HTA12" s="12"/>
      <c r="HTB12" s="12"/>
      <c r="HTC12" s="12"/>
      <c r="HTD12" s="12"/>
      <c r="HTE12" s="12"/>
      <c r="HTF12" s="12"/>
      <c r="HTG12" s="12"/>
      <c r="HTH12" s="12"/>
      <c r="HTI12" s="12"/>
      <c r="HTJ12" s="12"/>
      <c r="HTK12" s="12"/>
      <c r="HTL12" s="12"/>
      <c r="HTM12" s="12"/>
      <c r="HTN12" s="12"/>
      <c r="HTO12" s="12"/>
      <c r="HTP12" s="12"/>
      <c r="HTQ12" s="12"/>
      <c r="HTR12" s="12"/>
      <c r="HTS12" s="12"/>
      <c r="HTT12" s="12"/>
      <c r="HTU12" s="12"/>
      <c r="HTV12" s="12"/>
      <c r="HTW12" s="12"/>
      <c r="HTX12" s="12"/>
      <c r="HTY12" s="12"/>
      <c r="HTZ12" s="12"/>
      <c r="HUA12" s="12"/>
      <c r="HUB12" s="12"/>
      <c r="HUC12" s="12"/>
      <c r="HUD12" s="12"/>
      <c r="HUE12" s="12"/>
      <c r="HUF12" s="12"/>
      <c r="HUG12" s="12"/>
      <c r="HUH12" s="12"/>
      <c r="HUI12" s="12"/>
      <c r="HUJ12" s="12"/>
      <c r="HUK12" s="12"/>
      <c r="HUL12" s="12"/>
      <c r="HUM12" s="12"/>
      <c r="HUN12" s="12"/>
      <c r="HUO12" s="12"/>
      <c r="HUP12" s="12"/>
      <c r="HUQ12" s="12"/>
      <c r="HUR12" s="12"/>
      <c r="HUS12" s="12"/>
      <c r="HUT12" s="12"/>
      <c r="HUU12" s="12"/>
      <c r="HUV12" s="12"/>
      <c r="HUW12" s="12"/>
      <c r="HUX12" s="12"/>
      <c r="HUY12" s="12"/>
      <c r="HUZ12" s="12"/>
      <c r="HVA12" s="12"/>
      <c r="HVB12" s="12"/>
      <c r="HVC12" s="12"/>
      <c r="HVD12" s="12"/>
      <c r="HVE12" s="12"/>
      <c r="HVF12" s="12"/>
      <c r="HVG12" s="12"/>
      <c r="HVH12" s="12"/>
      <c r="HVI12" s="12"/>
      <c r="HVJ12" s="12"/>
      <c r="HVK12" s="12"/>
      <c r="HVL12" s="12"/>
      <c r="HVM12" s="12"/>
      <c r="HVN12" s="12"/>
      <c r="HVO12" s="12"/>
      <c r="HVP12" s="12"/>
      <c r="HVQ12" s="12"/>
      <c r="HVR12" s="12"/>
      <c r="HVS12" s="12"/>
      <c r="HVT12" s="12"/>
      <c r="HVU12" s="12"/>
      <c r="HVV12" s="12"/>
      <c r="HVW12" s="12"/>
      <c r="HVX12" s="12"/>
      <c r="HVY12" s="12"/>
      <c r="HVZ12" s="12"/>
      <c r="HWA12" s="12"/>
      <c r="HWB12" s="12"/>
      <c r="HWC12" s="12"/>
      <c r="HWD12" s="12"/>
      <c r="HWE12" s="12"/>
      <c r="HWF12" s="12"/>
      <c r="HWG12" s="12"/>
      <c r="HWH12" s="12"/>
      <c r="HWI12" s="12"/>
      <c r="HWJ12" s="12"/>
      <c r="HWK12" s="12"/>
      <c r="HWL12" s="12"/>
      <c r="HWM12" s="12"/>
      <c r="HWN12" s="12"/>
      <c r="HWO12" s="12"/>
      <c r="HWP12" s="12"/>
      <c r="HWQ12" s="12"/>
      <c r="HWR12" s="12"/>
      <c r="HWS12" s="12"/>
      <c r="HWT12" s="12"/>
      <c r="HWU12" s="12"/>
      <c r="HWV12" s="12"/>
      <c r="HWW12" s="12"/>
      <c r="HWX12" s="12"/>
      <c r="HWY12" s="12"/>
      <c r="HWZ12" s="12"/>
      <c r="HXA12" s="12"/>
      <c r="HXB12" s="12"/>
      <c r="HXC12" s="12"/>
      <c r="HXD12" s="12"/>
      <c r="HXE12" s="12"/>
      <c r="HXF12" s="12"/>
      <c r="HXG12" s="12"/>
      <c r="HXH12" s="12"/>
      <c r="HXI12" s="12"/>
      <c r="HXJ12" s="12"/>
      <c r="HXK12" s="12"/>
      <c r="HXL12" s="12"/>
      <c r="HXM12" s="12"/>
      <c r="HXN12" s="12"/>
      <c r="HXO12" s="12"/>
      <c r="HXP12" s="12"/>
      <c r="HXQ12" s="12"/>
      <c r="HXR12" s="12"/>
      <c r="HXS12" s="12"/>
      <c r="HXT12" s="12"/>
      <c r="HXU12" s="12"/>
      <c r="HXV12" s="12"/>
      <c r="HXW12" s="12"/>
      <c r="HXX12" s="12"/>
      <c r="HXY12" s="12"/>
      <c r="HXZ12" s="12"/>
      <c r="HYA12" s="12"/>
      <c r="HYB12" s="12"/>
      <c r="HYC12" s="12"/>
      <c r="HYD12" s="12"/>
      <c r="HYE12" s="12"/>
      <c r="HYF12" s="12"/>
      <c r="HYG12" s="12"/>
      <c r="HYH12" s="12"/>
      <c r="HYI12" s="12"/>
      <c r="HYJ12" s="12"/>
      <c r="HYK12" s="12"/>
      <c r="HYL12" s="12"/>
      <c r="HYM12" s="12"/>
      <c r="HYN12" s="12"/>
      <c r="HYO12" s="12"/>
      <c r="HYP12" s="12"/>
      <c r="HYQ12" s="12"/>
      <c r="HYR12" s="12"/>
      <c r="HYS12" s="12"/>
      <c r="HYT12" s="12"/>
      <c r="HYU12" s="12"/>
      <c r="HYV12" s="12"/>
      <c r="HYW12" s="12"/>
      <c r="HYX12" s="12"/>
      <c r="HYY12" s="12"/>
      <c r="HYZ12" s="12"/>
      <c r="HZA12" s="12"/>
      <c r="HZB12" s="12"/>
      <c r="HZC12" s="12"/>
      <c r="HZD12" s="12"/>
      <c r="HZE12" s="12"/>
      <c r="HZF12" s="12"/>
      <c r="HZG12" s="12"/>
      <c r="HZH12" s="12"/>
      <c r="HZI12" s="12"/>
      <c r="HZJ12" s="12"/>
      <c r="HZK12" s="12"/>
      <c r="HZL12" s="12"/>
      <c r="HZM12" s="12"/>
      <c r="HZN12" s="12"/>
      <c r="HZO12" s="12"/>
      <c r="HZP12" s="12"/>
      <c r="HZQ12" s="12"/>
      <c r="HZR12" s="12"/>
      <c r="HZS12" s="12"/>
      <c r="HZT12" s="12"/>
      <c r="HZU12" s="12"/>
      <c r="HZV12" s="12"/>
      <c r="HZW12" s="12"/>
      <c r="HZX12" s="12"/>
      <c r="HZY12" s="12"/>
      <c r="HZZ12" s="12"/>
      <c r="IAA12" s="12"/>
      <c r="IAB12" s="12"/>
      <c r="IAC12" s="12"/>
      <c r="IAD12" s="12"/>
      <c r="IAE12" s="12"/>
      <c r="IAF12" s="12"/>
      <c r="IAG12" s="12"/>
      <c r="IAH12" s="12"/>
      <c r="IAI12" s="12"/>
      <c r="IAJ12" s="12"/>
      <c r="IAK12" s="12"/>
      <c r="IAL12" s="12"/>
      <c r="IAM12" s="12"/>
      <c r="IAN12" s="12"/>
      <c r="IAO12" s="12"/>
      <c r="IAP12" s="12"/>
      <c r="IAQ12" s="12"/>
      <c r="IAR12" s="12"/>
      <c r="IAS12" s="12"/>
      <c r="IAT12" s="12"/>
      <c r="IAU12" s="12"/>
      <c r="IAV12" s="12"/>
      <c r="IAW12" s="12"/>
      <c r="IAX12" s="12"/>
      <c r="IAY12" s="12"/>
      <c r="IAZ12" s="12"/>
      <c r="IBA12" s="12"/>
      <c r="IBB12" s="12"/>
      <c r="IBC12" s="12"/>
      <c r="IBD12" s="12"/>
      <c r="IBE12" s="12"/>
      <c r="IBF12" s="12"/>
      <c r="IBG12" s="12"/>
      <c r="IBH12" s="12"/>
      <c r="IBI12" s="12"/>
      <c r="IBJ12" s="12"/>
      <c r="IBK12" s="12"/>
      <c r="IBL12" s="12"/>
      <c r="IBM12" s="12"/>
      <c r="IBN12" s="12"/>
      <c r="IBO12" s="12"/>
      <c r="IBP12" s="12"/>
      <c r="IBQ12" s="12"/>
      <c r="IBR12" s="12"/>
      <c r="IBS12" s="12"/>
      <c r="IBT12" s="12"/>
      <c r="IBU12" s="12"/>
      <c r="IBV12" s="12"/>
      <c r="IBW12" s="12"/>
      <c r="IBX12" s="12"/>
      <c r="IBY12" s="12"/>
      <c r="IBZ12" s="12"/>
      <c r="ICA12" s="12"/>
      <c r="ICB12" s="12"/>
      <c r="ICC12" s="12"/>
      <c r="ICD12" s="12"/>
      <c r="ICE12" s="12"/>
      <c r="ICF12" s="12"/>
      <c r="ICG12" s="12"/>
      <c r="ICH12" s="12"/>
      <c r="ICI12" s="12"/>
      <c r="ICJ12" s="12"/>
      <c r="ICK12" s="12"/>
      <c r="ICL12" s="12"/>
      <c r="ICM12" s="12"/>
      <c r="ICN12" s="12"/>
      <c r="ICO12" s="12"/>
      <c r="ICP12" s="12"/>
      <c r="ICQ12" s="12"/>
      <c r="ICR12" s="12"/>
      <c r="ICS12" s="12"/>
      <c r="ICT12" s="12"/>
      <c r="ICU12" s="12"/>
      <c r="ICV12" s="12"/>
      <c r="ICW12" s="12"/>
      <c r="ICX12" s="12"/>
      <c r="ICY12" s="12"/>
      <c r="ICZ12" s="12"/>
      <c r="IDA12" s="12"/>
      <c r="IDB12" s="12"/>
      <c r="IDC12" s="12"/>
      <c r="IDD12" s="12"/>
      <c r="IDE12" s="12"/>
      <c r="IDF12" s="12"/>
      <c r="IDG12" s="12"/>
      <c r="IDH12" s="12"/>
      <c r="IDI12" s="12"/>
      <c r="IDJ12" s="12"/>
      <c r="IDK12" s="12"/>
      <c r="IDL12" s="12"/>
      <c r="IDM12" s="12"/>
      <c r="IDN12" s="12"/>
      <c r="IDO12" s="12"/>
      <c r="IDP12" s="12"/>
      <c r="IDQ12" s="12"/>
      <c r="IDR12" s="12"/>
      <c r="IDS12" s="12"/>
      <c r="IDT12" s="12"/>
      <c r="IDU12" s="12"/>
      <c r="IDV12" s="12"/>
      <c r="IDW12" s="12"/>
      <c r="IDX12" s="12"/>
      <c r="IDY12" s="12"/>
      <c r="IDZ12" s="12"/>
      <c r="IEA12" s="12"/>
      <c r="IEB12" s="12"/>
      <c r="IEC12" s="12"/>
      <c r="IED12" s="12"/>
      <c r="IEE12" s="12"/>
      <c r="IEF12" s="12"/>
      <c r="IEG12" s="12"/>
      <c r="IEH12" s="12"/>
      <c r="IEI12" s="12"/>
      <c r="IEJ12" s="12"/>
      <c r="IEK12" s="12"/>
      <c r="IEL12" s="12"/>
      <c r="IEM12" s="12"/>
      <c r="IEN12" s="12"/>
      <c r="IEO12" s="12"/>
      <c r="IEP12" s="12"/>
      <c r="IEQ12" s="12"/>
      <c r="IER12" s="12"/>
      <c r="IES12" s="12"/>
      <c r="IET12" s="12"/>
      <c r="IEU12" s="12"/>
      <c r="IEV12" s="12"/>
      <c r="IEW12" s="12"/>
      <c r="IEX12" s="12"/>
      <c r="IEY12" s="12"/>
      <c r="IEZ12" s="12"/>
      <c r="IFA12" s="12"/>
      <c r="IFB12" s="12"/>
      <c r="IFC12" s="12"/>
      <c r="IFD12" s="12"/>
      <c r="IFE12" s="12"/>
      <c r="IFF12" s="12"/>
      <c r="IFG12" s="12"/>
      <c r="IFH12" s="12"/>
      <c r="IFI12" s="12"/>
      <c r="IFJ12" s="12"/>
      <c r="IFK12" s="12"/>
      <c r="IFL12" s="12"/>
      <c r="IFM12" s="12"/>
      <c r="IFN12" s="12"/>
      <c r="IFO12" s="12"/>
      <c r="IFP12" s="12"/>
      <c r="IFQ12" s="12"/>
      <c r="IFR12" s="12"/>
      <c r="IFS12" s="12"/>
      <c r="IFT12" s="12"/>
      <c r="IFU12" s="12"/>
      <c r="IFV12" s="12"/>
      <c r="IFW12" s="12"/>
      <c r="IFX12" s="12"/>
      <c r="IFY12" s="12"/>
      <c r="IFZ12" s="12"/>
      <c r="IGA12" s="12"/>
      <c r="IGB12" s="12"/>
      <c r="IGC12" s="12"/>
      <c r="IGD12" s="12"/>
      <c r="IGE12" s="12"/>
      <c r="IGF12" s="12"/>
      <c r="IGG12" s="12"/>
      <c r="IGH12" s="12"/>
      <c r="IGI12" s="12"/>
      <c r="IGJ12" s="12"/>
      <c r="IGK12" s="12"/>
      <c r="IGL12" s="12"/>
      <c r="IGM12" s="12"/>
      <c r="IGN12" s="12"/>
      <c r="IGO12" s="12"/>
      <c r="IGP12" s="12"/>
      <c r="IGQ12" s="12"/>
      <c r="IGR12" s="12"/>
      <c r="IGS12" s="12"/>
      <c r="IGT12" s="12"/>
      <c r="IGU12" s="12"/>
      <c r="IGV12" s="12"/>
      <c r="IGW12" s="12"/>
      <c r="IGX12" s="12"/>
      <c r="IGY12" s="12"/>
      <c r="IGZ12" s="12"/>
      <c r="IHA12" s="12"/>
      <c r="IHB12" s="12"/>
      <c r="IHC12" s="12"/>
      <c r="IHD12" s="12"/>
      <c r="IHE12" s="12"/>
      <c r="IHF12" s="12"/>
      <c r="IHG12" s="12"/>
      <c r="IHH12" s="12"/>
      <c r="IHI12" s="12"/>
      <c r="IHJ12" s="12"/>
      <c r="IHK12" s="12"/>
      <c r="IHL12" s="12"/>
      <c r="IHM12" s="12"/>
      <c r="IHN12" s="12"/>
      <c r="IHO12" s="12"/>
      <c r="IHP12" s="12"/>
      <c r="IHQ12" s="12"/>
      <c r="IHR12" s="12"/>
      <c r="IHS12" s="12"/>
      <c r="IHT12" s="12"/>
      <c r="IHU12" s="12"/>
      <c r="IHV12" s="12"/>
      <c r="IHW12" s="12"/>
      <c r="IHX12" s="12"/>
      <c r="IHY12" s="12"/>
      <c r="IHZ12" s="12"/>
      <c r="IIA12" s="12"/>
      <c r="IIB12" s="12"/>
      <c r="IIC12" s="12"/>
      <c r="IID12" s="12"/>
      <c r="IIE12" s="12"/>
      <c r="IIF12" s="12"/>
      <c r="IIG12" s="12"/>
      <c r="IIH12" s="12"/>
      <c r="III12" s="12"/>
      <c r="IIJ12" s="12"/>
      <c r="IIK12" s="12"/>
      <c r="IIL12" s="12"/>
      <c r="IIM12" s="12"/>
      <c r="IIN12" s="12"/>
      <c r="IIO12" s="12"/>
      <c r="IIP12" s="12"/>
      <c r="IIQ12" s="12"/>
      <c r="IIR12" s="12"/>
      <c r="IIS12" s="12"/>
      <c r="IIT12" s="12"/>
      <c r="IIU12" s="12"/>
      <c r="IIV12" s="12"/>
      <c r="IIW12" s="12"/>
      <c r="IIX12" s="12"/>
      <c r="IIY12" s="12"/>
      <c r="IIZ12" s="12"/>
      <c r="IJA12" s="12"/>
      <c r="IJB12" s="12"/>
      <c r="IJC12" s="12"/>
      <c r="IJD12" s="12"/>
      <c r="IJE12" s="12"/>
      <c r="IJF12" s="12"/>
      <c r="IJG12" s="12"/>
      <c r="IJH12" s="12"/>
      <c r="IJI12" s="12"/>
      <c r="IJJ12" s="12"/>
      <c r="IJK12" s="12"/>
      <c r="IJL12" s="12"/>
      <c r="IJM12" s="12"/>
      <c r="IJN12" s="12"/>
      <c r="IJO12" s="12"/>
      <c r="IJP12" s="12"/>
      <c r="IJQ12" s="12"/>
      <c r="IJR12" s="12"/>
      <c r="IJS12" s="12"/>
      <c r="IJT12" s="12"/>
      <c r="IJU12" s="12"/>
      <c r="IJV12" s="12"/>
      <c r="IJW12" s="12"/>
      <c r="IJX12" s="12"/>
      <c r="IJY12" s="12"/>
      <c r="IJZ12" s="12"/>
      <c r="IKA12" s="12"/>
      <c r="IKB12" s="12"/>
      <c r="IKC12" s="12"/>
      <c r="IKD12" s="12"/>
      <c r="IKE12" s="12"/>
      <c r="IKF12" s="12"/>
      <c r="IKG12" s="12"/>
      <c r="IKH12" s="12"/>
      <c r="IKI12" s="12"/>
      <c r="IKJ12" s="12"/>
      <c r="IKK12" s="12"/>
      <c r="IKL12" s="12"/>
      <c r="IKM12" s="12"/>
      <c r="IKN12" s="12"/>
      <c r="IKO12" s="12"/>
      <c r="IKP12" s="12"/>
      <c r="IKQ12" s="12"/>
      <c r="IKR12" s="12"/>
      <c r="IKS12" s="12"/>
      <c r="IKT12" s="12"/>
      <c r="IKU12" s="12"/>
      <c r="IKV12" s="12"/>
      <c r="IKW12" s="12"/>
      <c r="IKX12" s="12"/>
      <c r="IKY12" s="12"/>
      <c r="IKZ12" s="12"/>
      <c r="ILA12" s="12"/>
      <c r="ILB12" s="12"/>
      <c r="ILC12" s="12"/>
      <c r="ILD12" s="12"/>
      <c r="ILE12" s="12"/>
      <c r="ILF12" s="12"/>
      <c r="ILG12" s="12"/>
      <c r="ILH12" s="12"/>
      <c r="ILI12" s="12"/>
      <c r="ILJ12" s="12"/>
      <c r="ILK12" s="12"/>
      <c r="ILL12" s="12"/>
      <c r="ILM12" s="12"/>
      <c r="ILN12" s="12"/>
      <c r="ILO12" s="12"/>
      <c r="ILP12" s="12"/>
      <c r="ILQ12" s="12"/>
      <c r="ILR12" s="12"/>
      <c r="ILS12" s="12"/>
      <c r="ILT12" s="12"/>
      <c r="ILU12" s="12"/>
      <c r="ILV12" s="12"/>
      <c r="ILW12" s="12"/>
      <c r="ILX12" s="12"/>
      <c r="ILY12" s="12"/>
      <c r="ILZ12" s="12"/>
      <c r="IMA12" s="12"/>
      <c r="IMB12" s="12"/>
      <c r="IMC12" s="12"/>
      <c r="IMD12" s="12"/>
      <c r="IME12" s="12"/>
      <c r="IMF12" s="12"/>
      <c r="IMG12" s="12"/>
      <c r="IMH12" s="12"/>
      <c r="IMI12" s="12"/>
      <c r="IMJ12" s="12"/>
      <c r="IMK12" s="12"/>
      <c r="IML12" s="12"/>
      <c r="IMM12" s="12"/>
      <c r="IMN12" s="12"/>
      <c r="IMO12" s="12"/>
      <c r="IMP12" s="12"/>
      <c r="IMQ12" s="12"/>
      <c r="IMR12" s="12"/>
      <c r="IMS12" s="12"/>
      <c r="IMT12" s="12"/>
      <c r="IMU12" s="12"/>
      <c r="IMV12" s="12"/>
      <c r="IMW12" s="12"/>
      <c r="IMX12" s="12"/>
      <c r="IMY12" s="12"/>
      <c r="IMZ12" s="12"/>
      <c r="INA12" s="12"/>
      <c r="INB12" s="12"/>
      <c r="INC12" s="12"/>
      <c r="IND12" s="12"/>
      <c r="INE12" s="12"/>
      <c r="INF12" s="12"/>
      <c r="ING12" s="12"/>
      <c r="INH12" s="12"/>
      <c r="INI12" s="12"/>
      <c r="INJ12" s="12"/>
      <c r="INK12" s="12"/>
      <c r="INL12" s="12"/>
      <c r="INM12" s="12"/>
      <c r="INN12" s="12"/>
      <c r="INO12" s="12"/>
      <c r="INP12" s="12"/>
      <c r="INQ12" s="12"/>
      <c r="INR12" s="12"/>
      <c r="INS12" s="12"/>
      <c r="INT12" s="12"/>
      <c r="INU12" s="12"/>
      <c r="INV12" s="12"/>
      <c r="INW12" s="12"/>
      <c r="INX12" s="12"/>
      <c r="INY12" s="12"/>
      <c r="INZ12" s="12"/>
      <c r="IOA12" s="12"/>
      <c r="IOB12" s="12"/>
      <c r="IOC12" s="12"/>
      <c r="IOD12" s="12"/>
      <c r="IOE12" s="12"/>
      <c r="IOF12" s="12"/>
      <c r="IOG12" s="12"/>
      <c r="IOH12" s="12"/>
      <c r="IOI12" s="12"/>
      <c r="IOJ12" s="12"/>
      <c r="IOK12" s="12"/>
      <c r="IOL12" s="12"/>
      <c r="IOM12" s="12"/>
      <c r="ION12" s="12"/>
      <c r="IOO12" s="12"/>
      <c r="IOP12" s="12"/>
      <c r="IOQ12" s="12"/>
      <c r="IOR12" s="12"/>
      <c r="IOS12" s="12"/>
      <c r="IOT12" s="12"/>
      <c r="IOU12" s="12"/>
      <c r="IOV12" s="12"/>
      <c r="IOW12" s="12"/>
      <c r="IOX12" s="12"/>
      <c r="IOY12" s="12"/>
      <c r="IOZ12" s="12"/>
      <c r="IPA12" s="12"/>
      <c r="IPB12" s="12"/>
      <c r="IPC12" s="12"/>
      <c r="IPD12" s="12"/>
      <c r="IPE12" s="12"/>
      <c r="IPF12" s="12"/>
      <c r="IPG12" s="12"/>
      <c r="IPH12" s="12"/>
      <c r="IPI12" s="12"/>
      <c r="IPJ12" s="12"/>
      <c r="IPK12" s="12"/>
      <c r="IPL12" s="12"/>
      <c r="IPM12" s="12"/>
      <c r="IPN12" s="12"/>
      <c r="IPO12" s="12"/>
      <c r="IPP12" s="12"/>
      <c r="IPQ12" s="12"/>
      <c r="IPR12" s="12"/>
      <c r="IPS12" s="12"/>
      <c r="IPT12" s="12"/>
      <c r="IPU12" s="12"/>
      <c r="IPV12" s="12"/>
      <c r="IPW12" s="12"/>
      <c r="IPX12" s="12"/>
      <c r="IPY12" s="12"/>
      <c r="IPZ12" s="12"/>
      <c r="IQA12" s="12"/>
      <c r="IQB12" s="12"/>
      <c r="IQC12" s="12"/>
      <c r="IQD12" s="12"/>
      <c r="IQE12" s="12"/>
      <c r="IQF12" s="12"/>
      <c r="IQG12" s="12"/>
      <c r="IQH12" s="12"/>
      <c r="IQI12" s="12"/>
      <c r="IQJ12" s="12"/>
      <c r="IQK12" s="12"/>
      <c r="IQL12" s="12"/>
      <c r="IQM12" s="12"/>
      <c r="IQN12" s="12"/>
      <c r="IQO12" s="12"/>
      <c r="IQP12" s="12"/>
      <c r="IQQ12" s="12"/>
      <c r="IQR12" s="12"/>
      <c r="IQS12" s="12"/>
      <c r="IQT12" s="12"/>
      <c r="IQU12" s="12"/>
      <c r="IQV12" s="12"/>
      <c r="IQW12" s="12"/>
      <c r="IQX12" s="12"/>
      <c r="IQY12" s="12"/>
      <c r="IQZ12" s="12"/>
      <c r="IRA12" s="12"/>
      <c r="IRB12" s="12"/>
      <c r="IRC12" s="12"/>
      <c r="IRD12" s="12"/>
      <c r="IRE12" s="12"/>
      <c r="IRF12" s="12"/>
      <c r="IRG12" s="12"/>
      <c r="IRH12" s="12"/>
      <c r="IRI12" s="12"/>
      <c r="IRJ12" s="12"/>
      <c r="IRK12" s="12"/>
      <c r="IRL12" s="12"/>
      <c r="IRM12" s="12"/>
      <c r="IRN12" s="12"/>
      <c r="IRO12" s="12"/>
      <c r="IRP12" s="12"/>
      <c r="IRQ12" s="12"/>
      <c r="IRR12" s="12"/>
      <c r="IRS12" s="12"/>
      <c r="IRT12" s="12"/>
      <c r="IRU12" s="12"/>
      <c r="IRV12" s="12"/>
      <c r="IRW12" s="12"/>
      <c r="IRX12" s="12"/>
      <c r="IRY12" s="12"/>
      <c r="IRZ12" s="12"/>
      <c r="ISA12" s="12"/>
      <c r="ISB12" s="12"/>
      <c r="ISC12" s="12"/>
      <c r="ISD12" s="12"/>
      <c r="ISE12" s="12"/>
      <c r="ISF12" s="12"/>
      <c r="ISG12" s="12"/>
      <c r="ISH12" s="12"/>
      <c r="ISI12" s="12"/>
      <c r="ISJ12" s="12"/>
      <c r="ISK12" s="12"/>
      <c r="ISL12" s="12"/>
      <c r="ISM12" s="12"/>
      <c r="ISN12" s="12"/>
      <c r="ISO12" s="12"/>
      <c r="ISP12" s="12"/>
      <c r="ISQ12" s="12"/>
      <c r="ISR12" s="12"/>
      <c r="ISS12" s="12"/>
      <c r="IST12" s="12"/>
      <c r="ISU12" s="12"/>
      <c r="ISV12" s="12"/>
      <c r="ISW12" s="12"/>
      <c r="ISX12" s="12"/>
      <c r="ISY12" s="12"/>
      <c r="ISZ12" s="12"/>
      <c r="ITA12" s="12"/>
      <c r="ITB12" s="12"/>
      <c r="ITC12" s="12"/>
      <c r="ITD12" s="12"/>
      <c r="ITE12" s="12"/>
      <c r="ITF12" s="12"/>
      <c r="ITG12" s="12"/>
      <c r="ITH12" s="12"/>
      <c r="ITI12" s="12"/>
      <c r="ITJ12" s="12"/>
      <c r="ITK12" s="12"/>
      <c r="ITL12" s="12"/>
      <c r="ITM12" s="12"/>
      <c r="ITN12" s="12"/>
      <c r="ITO12" s="12"/>
      <c r="ITP12" s="12"/>
      <c r="ITQ12" s="12"/>
      <c r="ITR12" s="12"/>
      <c r="ITS12" s="12"/>
      <c r="ITT12" s="12"/>
      <c r="ITU12" s="12"/>
      <c r="ITV12" s="12"/>
      <c r="ITW12" s="12"/>
      <c r="ITX12" s="12"/>
      <c r="ITY12" s="12"/>
      <c r="ITZ12" s="12"/>
      <c r="IUA12" s="12"/>
      <c r="IUB12" s="12"/>
      <c r="IUC12" s="12"/>
      <c r="IUD12" s="12"/>
      <c r="IUE12" s="12"/>
      <c r="IUF12" s="12"/>
      <c r="IUG12" s="12"/>
      <c r="IUH12" s="12"/>
      <c r="IUI12" s="12"/>
      <c r="IUJ12" s="12"/>
      <c r="IUK12" s="12"/>
      <c r="IUL12" s="12"/>
      <c r="IUM12" s="12"/>
      <c r="IUN12" s="12"/>
      <c r="IUO12" s="12"/>
      <c r="IUP12" s="12"/>
      <c r="IUQ12" s="12"/>
      <c r="IUR12" s="12"/>
      <c r="IUS12" s="12"/>
      <c r="IUT12" s="12"/>
      <c r="IUU12" s="12"/>
      <c r="IUV12" s="12"/>
      <c r="IUW12" s="12"/>
      <c r="IUX12" s="12"/>
      <c r="IUY12" s="12"/>
      <c r="IUZ12" s="12"/>
      <c r="IVA12" s="12"/>
      <c r="IVB12" s="12"/>
      <c r="IVC12" s="12"/>
      <c r="IVD12" s="12"/>
      <c r="IVE12" s="12"/>
      <c r="IVF12" s="12"/>
      <c r="IVG12" s="12"/>
      <c r="IVH12" s="12"/>
      <c r="IVI12" s="12"/>
      <c r="IVJ12" s="12"/>
      <c r="IVK12" s="12"/>
      <c r="IVL12" s="12"/>
      <c r="IVM12" s="12"/>
      <c r="IVN12" s="12"/>
      <c r="IVO12" s="12"/>
      <c r="IVP12" s="12"/>
      <c r="IVQ12" s="12"/>
      <c r="IVR12" s="12"/>
      <c r="IVS12" s="12"/>
      <c r="IVT12" s="12"/>
      <c r="IVU12" s="12"/>
      <c r="IVV12" s="12"/>
      <c r="IVW12" s="12"/>
      <c r="IVX12" s="12"/>
      <c r="IVY12" s="12"/>
      <c r="IVZ12" s="12"/>
      <c r="IWA12" s="12"/>
      <c r="IWB12" s="12"/>
      <c r="IWC12" s="12"/>
      <c r="IWD12" s="12"/>
      <c r="IWE12" s="12"/>
      <c r="IWF12" s="12"/>
      <c r="IWG12" s="12"/>
      <c r="IWH12" s="12"/>
      <c r="IWI12" s="12"/>
      <c r="IWJ12" s="12"/>
      <c r="IWK12" s="12"/>
      <c r="IWL12" s="12"/>
      <c r="IWM12" s="12"/>
      <c r="IWN12" s="12"/>
      <c r="IWO12" s="12"/>
      <c r="IWP12" s="12"/>
      <c r="IWQ12" s="12"/>
      <c r="IWR12" s="12"/>
      <c r="IWS12" s="12"/>
      <c r="IWT12" s="12"/>
      <c r="IWU12" s="12"/>
      <c r="IWV12" s="12"/>
      <c r="IWW12" s="12"/>
      <c r="IWX12" s="12"/>
      <c r="IWY12" s="12"/>
      <c r="IWZ12" s="12"/>
      <c r="IXA12" s="12"/>
      <c r="IXB12" s="12"/>
      <c r="IXC12" s="12"/>
      <c r="IXD12" s="12"/>
      <c r="IXE12" s="12"/>
      <c r="IXF12" s="12"/>
      <c r="IXG12" s="12"/>
      <c r="IXH12" s="12"/>
      <c r="IXI12" s="12"/>
      <c r="IXJ12" s="12"/>
      <c r="IXK12" s="12"/>
      <c r="IXL12" s="12"/>
      <c r="IXM12" s="12"/>
      <c r="IXN12" s="12"/>
      <c r="IXO12" s="12"/>
      <c r="IXP12" s="12"/>
      <c r="IXQ12" s="12"/>
      <c r="IXR12" s="12"/>
      <c r="IXS12" s="12"/>
      <c r="IXT12" s="12"/>
      <c r="IXU12" s="12"/>
      <c r="IXV12" s="12"/>
      <c r="IXW12" s="12"/>
      <c r="IXX12" s="12"/>
      <c r="IXY12" s="12"/>
      <c r="IXZ12" s="12"/>
      <c r="IYA12" s="12"/>
      <c r="IYB12" s="12"/>
      <c r="IYC12" s="12"/>
      <c r="IYD12" s="12"/>
      <c r="IYE12" s="12"/>
      <c r="IYF12" s="12"/>
      <c r="IYG12" s="12"/>
      <c r="IYH12" s="12"/>
      <c r="IYI12" s="12"/>
      <c r="IYJ12" s="12"/>
      <c r="IYK12" s="12"/>
      <c r="IYL12" s="12"/>
      <c r="IYM12" s="12"/>
      <c r="IYN12" s="12"/>
      <c r="IYO12" s="12"/>
      <c r="IYP12" s="12"/>
      <c r="IYQ12" s="12"/>
      <c r="IYR12" s="12"/>
      <c r="IYS12" s="12"/>
      <c r="IYT12" s="12"/>
      <c r="IYU12" s="12"/>
      <c r="IYV12" s="12"/>
      <c r="IYW12" s="12"/>
      <c r="IYX12" s="12"/>
      <c r="IYY12" s="12"/>
      <c r="IYZ12" s="12"/>
      <c r="IZA12" s="12"/>
      <c r="IZB12" s="12"/>
      <c r="IZC12" s="12"/>
      <c r="IZD12" s="12"/>
      <c r="IZE12" s="12"/>
      <c r="IZF12" s="12"/>
      <c r="IZG12" s="12"/>
      <c r="IZH12" s="12"/>
      <c r="IZI12" s="12"/>
      <c r="IZJ12" s="12"/>
      <c r="IZK12" s="12"/>
      <c r="IZL12" s="12"/>
      <c r="IZM12" s="12"/>
      <c r="IZN12" s="12"/>
      <c r="IZO12" s="12"/>
      <c r="IZP12" s="12"/>
      <c r="IZQ12" s="12"/>
      <c r="IZR12" s="12"/>
      <c r="IZS12" s="12"/>
      <c r="IZT12" s="12"/>
      <c r="IZU12" s="12"/>
      <c r="IZV12" s="12"/>
      <c r="IZW12" s="12"/>
      <c r="IZX12" s="12"/>
      <c r="IZY12" s="12"/>
      <c r="IZZ12" s="12"/>
      <c r="JAA12" s="12"/>
      <c r="JAB12" s="12"/>
      <c r="JAC12" s="12"/>
      <c r="JAD12" s="12"/>
      <c r="JAE12" s="12"/>
      <c r="JAF12" s="12"/>
      <c r="JAG12" s="12"/>
      <c r="JAH12" s="12"/>
      <c r="JAI12" s="12"/>
      <c r="JAJ12" s="12"/>
      <c r="JAK12" s="12"/>
      <c r="JAL12" s="12"/>
      <c r="JAM12" s="12"/>
      <c r="JAN12" s="12"/>
      <c r="JAO12" s="12"/>
      <c r="JAP12" s="12"/>
      <c r="JAQ12" s="12"/>
      <c r="JAR12" s="12"/>
      <c r="JAS12" s="12"/>
      <c r="JAT12" s="12"/>
      <c r="JAU12" s="12"/>
      <c r="JAV12" s="12"/>
      <c r="JAW12" s="12"/>
      <c r="JAX12" s="12"/>
      <c r="JAY12" s="12"/>
      <c r="JAZ12" s="12"/>
      <c r="JBA12" s="12"/>
      <c r="JBB12" s="12"/>
      <c r="JBC12" s="12"/>
      <c r="JBD12" s="12"/>
      <c r="JBE12" s="12"/>
      <c r="JBF12" s="12"/>
      <c r="JBG12" s="12"/>
      <c r="JBH12" s="12"/>
      <c r="JBI12" s="12"/>
      <c r="JBJ12" s="12"/>
      <c r="JBK12" s="12"/>
      <c r="JBL12" s="12"/>
      <c r="JBM12" s="12"/>
      <c r="JBN12" s="12"/>
      <c r="JBO12" s="12"/>
      <c r="JBP12" s="12"/>
      <c r="JBQ12" s="12"/>
      <c r="JBR12" s="12"/>
      <c r="JBS12" s="12"/>
      <c r="JBT12" s="12"/>
      <c r="JBU12" s="12"/>
      <c r="JBV12" s="12"/>
      <c r="JBW12" s="12"/>
      <c r="JBX12" s="12"/>
      <c r="JBY12" s="12"/>
      <c r="JBZ12" s="12"/>
      <c r="JCA12" s="12"/>
      <c r="JCB12" s="12"/>
      <c r="JCC12" s="12"/>
      <c r="JCD12" s="12"/>
      <c r="JCE12" s="12"/>
      <c r="JCF12" s="12"/>
      <c r="JCG12" s="12"/>
      <c r="JCH12" s="12"/>
      <c r="JCI12" s="12"/>
      <c r="JCJ12" s="12"/>
      <c r="JCK12" s="12"/>
      <c r="JCL12" s="12"/>
      <c r="JCM12" s="12"/>
      <c r="JCN12" s="12"/>
      <c r="JCO12" s="12"/>
      <c r="JCP12" s="12"/>
      <c r="JCQ12" s="12"/>
      <c r="JCR12" s="12"/>
      <c r="JCS12" s="12"/>
      <c r="JCT12" s="12"/>
      <c r="JCU12" s="12"/>
      <c r="JCV12" s="12"/>
      <c r="JCW12" s="12"/>
      <c r="JCX12" s="12"/>
      <c r="JCY12" s="12"/>
      <c r="JCZ12" s="12"/>
      <c r="JDA12" s="12"/>
      <c r="JDB12" s="12"/>
      <c r="JDC12" s="12"/>
      <c r="JDD12" s="12"/>
      <c r="JDE12" s="12"/>
      <c r="JDF12" s="12"/>
      <c r="JDG12" s="12"/>
      <c r="JDH12" s="12"/>
      <c r="JDI12" s="12"/>
      <c r="JDJ12" s="12"/>
      <c r="JDK12" s="12"/>
      <c r="JDL12" s="12"/>
      <c r="JDM12" s="12"/>
      <c r="JDN12" s="12"/>
      <c r="JDO12" s="12"/>
      <c r="JDP12" s="12"/>
      <c r="JDQ12" s="12"/>
      <c r="JDR12" s="12"/>
      <c r="JDS12" s="12"/>
      <c r="JDT12" s="12"/>
      <c r="JDU12" s="12"/>
      <c r="JDV12" s="12"/>
      <c r="JDW12" s="12"/>
      <c r="JDX12" s="12"/>
      <c r="JDY12" s="12"/>
      <c r="JDZ12" s="12"/>
      <c r="JEA12" s="12"/>
      <c r="JEB12" s="12"/>
      <c r="JEC12" s="12"/>
      <c r="JED12" s="12"/>
      <c r="JEE12" s="12"/>
      <c r="JEF12" s="12"/>
      <c r="JEG12" s="12"/>
      <c r="JEH12" s="12"/>
      <c r="JEI12" s="12"/>
      <c r="JEJ12" s="12"/>
      <c r="JEK12" s="12"/>
      <c r="JEL12" s="12"/>
      <c r="JEM12" s="12"/>
      <c r="JEN12" s="12"/>
      <c r="JEO12" s="12"/>
      <c r="JEP12" s="12"/>
      <c r="JEQ12" s="12"/>
      <c r="JER12" s="12"/>
      <c r="JES12" s="12"/>
      <c r="JET12" s="12"/>
      <c r="JEU12" s="12"/>
      <c r="JEV12" s="12"/>
      <c r="JEW12" s="12"/>
      <c r="JEX12" s="12"/>
      <c r="JEY12" s="12"/>
      <c r="JEZ12" s="12"/>
      <c r="JFA12" s="12"/>
      <c r="JFB12" s="12"/>
      <c r="JFC12" s="12"/>
      <c r="JFD12" s="12"/>
      <c r="JFE12" s="12"/>
      <c r="JFF12" s="12"/>
      <c r="JFG12" s="12"/>
      <c r="JFH12" s="12"/>
      <c r="JFI12" s="12"/>
      <c r="JFJ12" s="12"/>
      <c r="JFK12" s="12"/>
      <c r="JFL12" s="12"/>
      <c r="JFM12" s="12"/>
      <c r="JFN12" s="12"/>
      <c r="JFO12" s="12"/>
      <c r="JFP12" s="12"/>
      <c r="JFQ12" s="12"/>
      <c r="JFR12" s="12"/>
      <c r="JFS12" s="12"/>
      <c r="JFT12" s="12"/>
      <c r="JFU12" s="12"/>
      <c r="JFV12" s="12"/>
      <c r="JFW12" s="12"/>
      <c r="JFX12" s="12"/>
      <c r="JFY12" s="12"/>
      <c r="JFZ12" s="12"/>
      <c r="JGA12" s="12"/>
      <c r="JGB12" s="12"/>
      <c r="JGC12" s="12"/>
      <c r="JGD12" s="12"/>
      <c r="JGE12" s="12"/>
      <c r="JGF12" s="12"/>
      <c r="JGG12" s="12"/>
      <c r="JGH12" s="12"/>
      <c r="JGI12" s="12"/>
      <c r="JGJ12" s="12"/>
      <c r="JGK12" s="12"/>
      <c r="JGL12" s="12"/>
      <c r="JGM12" s="12"/>
      <c r="JGN12" s="12"/>
      <c r="JGO12" s="12"/>
      <c r="JGP12" s="12"/>
      <c r="JGQ12" s="12"/>
      <c r="JGR12" s="12"/>
      <c r="JGS12" s="12"/>
      <c r="JGT12" s="12"/>
      <c r="JGU12" s="12"/>
      <c r="JGV12" s="12"/>
      <c r="JGW12" s="12"/>
      <c r="JGX12" s="12"/>
      <c r="JGY12" s="12"/>
      <c r="JGZ12" s="12"/>
      <c r="JHA12" s="12"/>
      <c r="JHB12" s="12"/>
      <c r="JHC12" s="12"/>
      <c r="JHD12" s="12"/>
      <c r="JHE12" s="12"/>
      <c r="JHF12" s="12"/>
      <c r="JHG12" s="12"/>
      <c r="JHH12" s="12"/>
      <c r="JHI12" s="12"/>
      <c r="JHJ12" s="12"/>
      <c r="JHK12" s="12"/>
      <c r="JHL12" s="12"/>
      <c r="JHM12" s="12"/>
      <c r="JHN12" s="12"/>
      <c r="JHO12" s="12"/>
      <c r="JHP12" s="12"/>
      <c r="JHQ12" s="12"/>
      <c r="JHR12" s="12"/>
      <c r="JHS12" s="12"/>
      <c r="JHT12" s="12"/>
      <c r="JHU12" s="12"/>
      <c r="JHV12" s="12"/>
      <c r="JHW12" s="12"/>
      <c r="JHX12" s="12"/>
      <c r="JHY12" s="12"/>
      <c r="JHZ12" s="12"/>
      <c r="JIA12" s="12"/>
      <c r="JIB12" s="12"/>
      <c r="JIC12" s="12"/>
      <c r="JID12" s="12"/>
      <c r="JIE12" s="12"/>
      <c r="JIF12" s="12"/>
      <c r="JIG12" s="12"/>
      <c r="JIH12" s="12"/>
      <c r="JII12" s="12"/>
      <c r="JIJ12" s="12"/>
      <c r="JIK12" s="12"/>
      <c r="JIL12" s="12"/>
      <c r="JIM12" s="12"/>
      <c r="JIN12" s="12"/>
      <c r="JIO12" s="12"/>
      <c r="JIP12" s="12"/>
      <c r="JIQ12" s="12"/>
      <c r="JIR12" s="12"/>
      <c r="JIS12" s="12"/>
      <c r="JIT12" s="12"/>
      <c r="JIU12" s="12"/>
      <c r="JIV12" s="12"/>
      <c r="JIW12" s="12"/>
      <c r="JIX12" s="12"/>
      <c r="JIY12" s="12"/>
      <c r="JIZ12" s="12"/>
      <c r="JJA12" s="12"/>
      <c r="JJB12" s="12"/>
      <c r="JJC12" s="12"/>
      <c r="JJD12" s="12"/>
      <c r="JJE12" s="12"/>
      <c r="JJF12" s="12"/>
      <c r="JJG12" s="12"/>
      <c r="JJH12" s="12"/>
      <c r="JJI12" s="12"/>
      <c r="JJJ12" s="12"/>
      <c r="JJK12" s="12"/>
      <c r="JJL12" s="12"/>
      <c r="JJM12" s="12"/>
      <c r="JJN12" s="12"/>
      <c r="JJO12" s="12"/>
      <c r="JJP12" s="12"/>
      <c r="JJQ12" s="12"/>
      <c r="JJR12" s="12"/>
      <c r="JJS12" s="12"/>
      <c r="JJT12" s="12"/>
      <c r="JJU12" s="12"/>
      <c r="JJV12" s="12"/>
      <c r="JJW12" s="12"/>
      <c r="JJX12" s="12"/>
      <c r="JJY12" s="12"/>
      <c r="JJZ12" s="12"/>
      <c r="JKA12" s="12"/>
      <c r="JKB12" s="12"/>
      <c r="JKC12" s="12"/>
      <c r="JKD12" s="12"/>
      <c r="JKE12" s="12"/>
      <c r="JKF12" s="12"/>
      <c r="JKG12" s="12"/>
      <c r="JKH12" s="12"/>
      <c r="JKI12" s="12"/>
      <c r="JKJ12" s="12"/>
      <c r="JKK12" s="12"/>
      <c r="JKL12" s="12"/>
      <c r="JKM12" s="12"/>
      <c r="JKN12" s="12"/>
      <c r="JKO12" s="12"/>
      <c r="JKP12" s="12"/>
      <c r="JKQ12" s="12"/>
      <c r="JKR12" s="12"/>
      <c r="JKS12" s="12"/>
      <c r="JKT12" s="12"/>
      <c r="JKU12" s="12"/>
      <c r="JKV12" s="12"/>
      <c r="JKW12" s="12"/>
      <c r="JKX12" s="12"/>
      <c r="JKY12" s="12"/>
      <c r="JKZ12" s="12"/>
      <c r="JLA12" s="12"/>
      <c r="JLB12" s="12"/>
      <c r="JLC12" s="12"/>
      <c r="JLD12" s="12"/>
      <c r="JLE12" s="12"/>
      <c r="JLF12" s="12"/>
      <c r="JLG12" s="12"/>
      <c r="JLH12" s="12"/>
      <c r="JLI12" s="12"/>
      <c r="JLJ12" s="12"/>
      <c r="JLK12" s="12"/>
      <c r="JLL12" s="12"/>
      <c r="JLM12" s="12"/>
      <c r="JLN12" s="12"/>
      <c r="JLO12" s="12"/>
      <c r="JLP12" s="12"/>
      <c r="JLQ12" s="12"/>
      <c r="JLR12" s="12"/>
      <c r="JLS12" s="12"/>
      <c r="JLT12" s="12"/>
      <c r="JLU12" s="12"/>
      <c r="JLV12" s="12"/>
      <c r="JLW12" s="12"/>
      <c r="JLX12" s="12"/>
      <c r="JLY12" s="12"/>
      <c r="JLZ12" s="12"/>
      <c r="JMA12" s="12"/>
      <c r="JMB12" s="12"/>
      <c r="JMC12" s="12"/>
      <c r="JMD12" s="12"/>
      <c r="JME12" s="12"/>
      <c r="JMF12" s="12"/>
      <c r="JMG12" s="12"/>
      <c r="JMH12" s="12"/>
      <c r="JMI12" s="12"/>
      <c r="JMJ12" s="12"/>
      <c r="JMK12" s="12"/>
      <c r="JML12" s="12"/>
      <c r="JMM12" s="12"/>
      <c r="JMN12" s="12"/>
      <c r="JMO12" s="12"/>
      <c r="JMP12" s="12"/>
      <c r="JMQ12" s="12"/>
      <c r="JMR12" s="12"/>
      <c r="JMS12" s="12"/>
      <c r="JMT12" s="12"/>
      <c r="JMU12" s="12"/>
      <c r="JMV12" s="12"/>
      <c r="JMW12" s="12"/>
      <c r="JMX12" s="12"/>
      <c r="JMY12" s="12"/>
      <c r="JMZ12" s="12"/>
      <c r="JNA12" s="12"/>
      <c r="JNB12" s="12"/>
      <c r="JNC12" s="12"/>
      <c r="JND12" s="12"/>
      <c r="JNE12" s="12"/>
      <c r="JNF12" s="12"/>
      <c r="JNG12" s="12"/>
      <c r="JNH12" s="12"/>
      <c r="JNI12" s="12"/>
      <c r="JNJ12" s="12"/>
      <c r="JNK12" s="12"/>
      <c r="JNL12" s="12"/>
      <c r="JNM12" s="12"/>
      <c r="JNN12" s="12"/>
      <c r="JNO12" s="12"/>
      <c r="JNP12" s="12"/>
      <c r="JNQ12" s="12"/>
      <c r="JNR12" s="12"/>
      <c r="JNS12" s="12"/>
      <c r="JNT12" s="12"/>
      <c r="JNU12" s="12"/>
      <c r="JNV12" s="12"/>
      <c r="JNW12" s="12"/>
      <c r="JNX12" s="12"/>
      <c r="JNY12" s="12"/>
      <c r="JNZ12" s="12"/>
      <c r="JOA12" s="12"/>
      <c r="JOB12" s="12"/>
      <c r="JOC12" s="12"/>
      <c r="JOD12" s="12"/>
      <c r="JOE12" s="12"/>
      <c r="JOF12" s="12"/>
      <c r="JOG12" s="12"/>
      <c r="JOH12" s="12"/>
      <c r="JOI12" s="12"/>
      <c r="JOJ12" s="12"/>
      <c r="JOK12" s="12"/>
      <c r="JOL12" s="12"/>
      <c r="JOM12" s="12"/>
      <c r="JON12" s="12"/>
      <c r="JOO12" s="12"/>
      <c r="JOP12" s="12"/>
      <c r="JOQ12" s="12"/>
      <c r="JOR12" s="12"/>
      <c r="JOS12" s="12"/>
      <c r="JOT12" s="12"/>
      <c r="JOU12" s="12"/>
      <c r="JOV12" s="12"/>
      <c r="JOW12" s="12"/>
      <c r="JOX12" s="12"/>
      <c r="JOY12" s="12"/>
      <c r="JOZ12" s="12"/>
      <c r="JPA12" s="12"/>
      <c r="JPB12" s="12"/>
      <c r="JPC12" s="12"/>
      <c r="JPD12" s="12"/>
      <c r="JPE12" s="12"/>
      <c r="JPF12" s="12"/>
      <c r="JPG12" s="12"/>
      <c r="JPH12" s="12"/>
      <c r="JPI12" s="12"/>
      <c r="JPJ12" s="12"/>
      <c r="JPK12" s="12"/>
      <c r="JPL12" s="12"/>
      <c r="JPM12" s="12"/>
      <c r="JPN12" s="12"/>
      <c r="JPO12" s="12"/>
      <c r="JPP12" s="12"/>
      <c r="JPQ12" s="12"/>
      <c r="JPR12" s="12"/>
      <c r="JPS12" s="12"/>
      <c r="JPT12" s="12"/>
      <c r="JPU12" s="12"/>
      <c r="JPV12" s="12"/>
      <c r="JPW12" s="12"/>
      <c r="JPX12" s="12"/>
      <c r="JPY12" s="12"/>
      <c r="JPZ12" s="12"/>
      <c r="JQA12" s="12"/>
      <c r="JQB12" s="12"/>
      <c r="JQC12" s="12"/>
      <c r="JQD12" s="12"/>
      <c r="JQE12" s="12"/>
      <c r="JQF12" s="12"/>
      <c r="JQG12" s="12"/>
      <c r="JQH12" s="12"/>
      <c r="JQI12" s="12"/>
      <c r="JQJ12" s="12"/>
      <c r="JQK12" s="12"/>
      <c r="JQL12" s="12"/>
      <c r="JQM12" s="12"/>
      <c r="JQN12" s="12"/>
      <c r="JQO12" s="12"/>
      <c r="JQP12" s="12"/>
      <c r="JQQ12" s="12"/>
      <c r="JQR12" s="12"/>
      <c r="JQS12" s="12"/>
      <c r="JQT12" s="12"/>
      <c r="JQU12" s="12"/>
      <c r="JQV12" s="12"/>
      <c r="JQW12" s="12"/>
      <c r="JQX12" s="12"/>
      <c r="JQY12" s="12"/>
      <c r="JQZ12" s="12"/>
      <c r="JRA12" s="12"/>
      <c r="JRB12" s="12"/>
      <c r="JRC12" s="12"/>
      <c r="JRD12" s="12"/>
      <c r="JRE12" s="12"/>
      <c r="JRF12" s="12"/>
      <c r="JRG12" s="12"/>
      <c r="JRH12" s="12"/>
      <c r="JRI12" s="12"/>
      <c r="JRJ12" s="12"/>
      <c r="JRK12" s="12"/>
      <c r="JRL12" s="12"/>
      <c r="JRM12" s="12"/>
      <c r="JRN12" s="12"/>
      <c r="JRO12" s="12"/>
      <c r="JRP12" s="12"/>
      <c r="JRQ12" s="12"/>
      <c r="JRR12" s="12"/>
      <c r="JRS12" s="12"/>
      <c r="JRT12" s="12"/>
      <c r="JRU12" s="12"/>
      <c r="JRV12" s="12"/>
      <c r="JRW12" s="12"/>
      <c r="JRX12" s="12"/>
      <c r="JRY12" s="12"/>
      <c r="JRZ12" s="12"/>
      <c r="JSA12" s="12"/>
      <c r="JSB12" s="12"/>
      <c r="JSC12" s="12"/>
      <c r="JSD12" s="12"/>
      <c r="JSE12" s="12"/>
      <c r="JSF12" s="12"/>
      <c r="JSG12" s="12"/>
      <c r="JSH12" s="12"/>
      <c r="JSI12" s="12"/>
      <c r="JSJ12" s="12"/>
      <c r="JSK12" s="12"/>
      <c r="JSL12" s="12"/>
      <c r="JSM12" s="12"/>
      <c r="JSN12" s="12"/>
      <c r="JSO12" s="12"/>
      <c r="JSP12" s="12"/>
      <c r="JSQ12" s="12"/>
      <c r="JSR12" s="12"/>
      <c r="JSS12" s="12"/>
      <c r="JST12" s="12"/>
      <c r="JSU12" s="12"/>
      <c r="JSV12" s="12"/>
      <c r="JSW12" s="12"/>
      <c r="JSX12" s="12"/>
      <c r="JSY12" s="12"/>
      <c r="JSZ12" s="12"/>
      <c r="JTA12" s="12"/>
      <c r="JTB12" s="12"/>
      <c r="JTC12" s="12"/>
      <c r="JTD12" s="12"/>
      <c r="JTE12" s="12"/>
      <c r="JTF12" s="12"/>
      <c r="JTG12" s="12"/>
      <c r="JTH12" s="12"/>
      <c r="JTI12" s="12"/>
      <c r="JTJ12" s="12"/>
      <c r="JTK12" s="12"/>
      <c r="JTL12" s="12"/>
      <c r="JTM12" s="12"/>
      <c r="JTN12" s="12"/>
      <c r="JTO12" s="12"/>
      <c r="JTP12" s="12"/>
      <c r="JTQ12" s="12"/>
      <c r="JTR12" s="12"/>
      <c r="JTS12" s="12"/>
      <c r="JTT12" s="12"/>
      <c r="JTU12" s="12"/>
      <c r="JTV12" s="12"/>
      <c r="JTW12" s="12"/>
      <c r="JTX12" s="12"/>
      <c r="JTY12" s="12"/>
      <c r="JTZ12" s="12"/>
      <c r="JUA12" s="12"/>
      <c r="JUB12" s="12"/>
      <c r="JUC12" s="12"/>
      <c r="JUD12" s="12"/>
      <c r="JUE12" s="12"/>
      <c r="JUF12" s="12"/>
      <c r="JUG12" s="12"/>
      <c r="JUH12" s="12"/>
      <c r="JUI12" s="12"/>
      <c r="JUJ12" s="12"/>
      <c r="JUK12" s="12"/>
      <c r="JUL12" s="12"/>
      <c r="JUM12" s="12"/>
      <c r="JUN12" s="12"/>
      <c r="JUO12" s="12"/>
      <c r="JUP12" s="12"/>
      <c r="JUQ12" s="12"/>
      <c r="JUR12" s="12"/>
      <c r="JUS12" s="12"/>
      <c r="JUT12" s="12"/>
      <c r="JUU12" s="12"/>
      <c r="JUV12" s="12"/>
      <c r="JUW12" s="12"/>
      <c r="JUX12" s="12"/>
      <c r="JUY12" s="12"/>
      <c r="JUZ12" s="12"/>
      <c r="JVA12" s="12"/>
      <c r="JVB12" s="12"/>
      <c r="JVC12" s="12"/>
      <c r="JVD12" s="12"/>
      <c r="JVE12" s="12"/>
      <c r="JVF12" s="12"/>
      <c r="JVG12" s="12"/>
      <c r="JVH12" s="12"/>
      <c r="JVI12" s="12"/>
      <c r="JVJ12" s="12"/>
      <c r="JVK12" s="12"/>
      <c r="JVL12" s="12"/>
      <c r="JVM12" s="12"/>
      <c r="JVN12" s="12"/>
      <c r="JVO12" s="12"/>
      <c r="JVP12" s="12"/>
      <c r="JVQ12" s="12"/>
      <c r="JVR12" s="12"/>
      <c r="JVS12" s="12"/>
      <c r="JVT12" s="12"/>
      <c r="JVU12" s="12"/>
      <c r="JVV12" s="12"/>
      <c r="JVW12" s="12"/>
      <c r="JVX12" s="12"/>
      <c r="JVY12" s="12"/>
      <c r="JVZ12" s="12"/>
      <c r="JWA12" s="12"/>
      <c r="JWB12" s="12"/>
      <c r="JWC12" s="12"/>
      <c r="JWD12" s="12"/>
      <c r="JWE12" s="12"/>
      <c r="JWF12" s="12"/>
      <c r="JWG12" s="12"/>
      <c r="JWH12" s="12"/>
      <c r="JWI12" s="12"/>
      <c r="JWJ12" s="12"/>
      <c r="JWK12" s="12"/>
      <c r="JWL12" s="12"/>
      <c r="JWM12" s="12"/>
      <c r="JWN12" s="12"/>
      <c r="JWO12" s="12"/>
      <c r="JWP12" s="12"/>
      <c r="JWQ12" s="12"/>
      <c r="JWR12" s="12"/>
      <c r="JWS12" s="12"/>
      <c r="JWT12" s="12"/>
      <c r="JWU12" s="12"/>
      <c r="JWV12" s="12"/>
      <c r="JWW12" s="12"/>
      <c r="JWX12" s="12"/>
      <c r="JWY12" s="12"/>
      <c r="JWZ12" s="12"/>
      <c r="JXA12" s="12"/>
      <c r="JXB12" s="12"/>
      <c r="JXC12" s="12"/>
      <c r="JXD12" s="12"/>
      <c r="JXE12" s="12"/>
      <c r="JXF12" s="12"/>
      <c r="JXG12" s="12"/>
      <c r="JXH12" s="12"/>
      <c r="JXI12" s="12"/>
      <c r="JXJ12" s="12"/>
      <c r="JXK12" s="12"/>
      <c r="JXL12" s="12"/>
      <c r="JXM12" s="12"/>
      <c r="JXN12" s="12"/>
      <c r="JXO12" s="12"/>
      <c r="JXP12" s="12"/>
      <c r="JXQ12" s="12"/>
      <c r="JXR12" s="12"/>
      <c r="JXS12" s="12"/>
      <c r="JXT12" s="12"/>
      <c r="JXU12" s="12"/>
      <c r="JXV12" s="12"/>
      <c r="JXW12" s="12"/>
      <c r="JXX12" s="12"/>
      <c r="JXY12" s="12"/>
      <c r="JXZ12" s="12"/>
      <c r="JYA12" s="12"/>
      <c r="JYB12" s="12"/>
      <c r="JYC12" s="12"/>
      <c r="JYD12" s="12"/>
      <c r="JYE12" s="12"/>
      <c r="JYF12" s="12"/>
      <c r="JYG12" s="12"/>
      <c r="JYH12" s="12"/>
      <c r="JYI12" s="12"/>
      <c r="JYJ12" s="12"/>
      <c r="JYK12" s="12"/>
      <c r="JYL12" s="12"/>
      <c r="JYM12" s="12"/>
      <c r="JYN12" s="12"/>
      <c r="JYO12" s="12"/>
      <c r="JYP12" s="12"/>
      <c r="JYQ12" s="12"/>
      <c r="JYR12" s="12"/>
      <c r="JYS12" s="12"/>
      <c r="JYT12" s="12"/>
      <c r="JYU12" s="12"/>
      <c r="JYV12" s="12"/>
      <c r="JYW12" s="12"/>
      <c r="JYX12" s="12"/>
      <c r="JYY12" s="12"/>
      <c r="JYZ12" s="12"/>
      <c r="JZA12" s="12"/>
      <c r="JZB12" s="12"/>
      <c r="JZC12" s="12"/>
      <c r="JZD12" s="12"/>
      <c r="JZE12" s="12"/>
      <c r="JZF12" s="12"/>
      <c r="JZG12" s="12"/>
      <c r="JZH12" s="12"/>
      <c r="JZI12" s="12"/>
      <c r="JZJ12" s="12"/>
      <c r="JZK12" s="12"/>
      <c r="JZL12" s="12"/>
      <c r="JZM12" s="12"/>
      <c r="JZN12" s="12"/>
      <c r="JZO12" s="12"/>
      <c r="JZP12" s="12"/>
      <c r="JZQ12" s="12"/>
      <c r="JZR12" s="12"/>
      <c r="JZS12" s="12"/>
      <c r="JZT12" s="12"/>
      <c r="JZU12" s="12"/>
      <c r="JZV12" s="12"/>
      <c r="JZW12" s="12"/>
      <c r="JZX12" s="12"/>
      <c r="JZY12" s="12"/>
      <c r="JZZ12" s="12"/>
      <c r="KAA12" s="12"/>
      <c r="KAB12" s="12"/>
      <c r="KAC12" s="12"/>
      <c r="KAD12" s="12"/>
      <c r="KAE12" s="12"/>
      <c r="KAF12" s="12"/>
      <c r="KAG12" s="12"/>
      <c r="KAH12" s="12"/>
      <c r="KAI12" s="12"/>
      <c r="KAJ12" s="12"/>
      <c r="KAK12" s="12"/>
      <c r="KAL12" s="12"/>
      <c r="KAM12" s="12"/>
      <c r="KAN12" s="12"/>
      <c r="KAO12" s="12"/>
      <c r="KAP12" s="12"/>
      <c r="KAQ12" s="12"/>
      <c r="KAR12" s="12"/>
      <c r="KAS12" s="12"/>
      <c r="KAT12" s="12"/>
      <c r="KAU12" s="12"/>
      <c r="KAV12" s="12"/>
      <c r="KAW12" s="12"/>
      <c r="KAX12" s="12"/>
      <c r="KAY12" s="12"/>
      <c r="KAZ12" s="12"/>
      <c r="KBA12" s="12"/>
      <c r="KBB12" s="12"/>
      <c r="KBC12" s="12"/>
      <c r="KBD12" s="12"/>
      <c r="KBE12" s="12"/>
      <c r="KBF12" s="12"/>
      <c r="KBG12" s="12"/>
      <c r="KBH12" s="12"/>
      <c r="KBI12" s="12"/>
      <c r="KBJ12" s="12"/>
      <c r="KBK12" s="12"/>
      <c r="KBL12" s="12"/>
      <c r="KBM12" s="12"/>
      <c r="KBN12" s="12"/>
      <c r="KBO12" s="12"/>
      <c r="KBP12" s="12"/>
      <c r="KBQ12" s="12"/>
      <c r="KBR12" s="12"/>
      <c r="KBS12" s="12"/>
      <c r="KBT12" s="12"/>
      <c r="KBU12" s="12"/>
      <c r="KBV12" s="12"/>
      <c r="KBW12" s="12"/>
      <c r="KBX12" s="12"/>
      <c r="KBY12" s="12"/>
      <c r="KBZ12" s="12"/>
      <c r="KCA12" s="12"/>
      <c r="KCB12" s="12"/>
      <c r="KCC12" s="12"/>
      <c r="KCD12" s="12"/>
      <c r="KCE12" s="12"/>
      <c r="KCF12" s="12"/>
      <c r="KCG12" s="12"/>
      <c r="KCH12" s="12"/>
      <c r="KCI12" s="12"/>
      <c r="KCJ12" s="12"/>
      <c r="KCK12" s="12"/>
      <c r="KCL12" s="12"/>
      <c r="KCM12" s="12"/>
      <c r="KCN12" s="12"/>
      <c r="KCO12" s="12"/>
      <c r="KCP12" s="12"/>
      <c r="KCQ12" s="12"/>
      <c r="KCR12" s="12"/>
      <c r="KCS12" s="12"/>
      <c r="KCT12" s="12"/>
      <c r="KCU12" s="12"/>
      <c r="KCV12" s="12"/>
      <c r="KCW12" s="12"/>
      <c r="KCX12" s="12"/>
      <c r="KCY12" s="12"/>
      <c r="KCZ12" s="12"/>
      <c r="KDA12" s="12"/>
      <c r="KDB12" s="12"/>
      <c r="KDC12" s="12"/>
      <c r="KDD12" s="12"/>
      <c r="KDE12" s="12"/>
      <c r="KDF12" s="12"/>
      <c r="KDG12" s="12"/>
      <c r="KDH12" s="12"/>
      <c r="KDI12" s="12"/>
      <c r="KDJ12" s="12"/>
      <c r="KDK12" s="12"/>
      <c r="KDL12" s="12"/>
      <c r="KDM12" s="12"/>
      <c r="KDN12" s="12"/>
      <c r="KDO12" s="12"/>
      <c r="KDP12" s="12"/>
      <c r="KDQ12" s="12"/>
      <c r="KDR12" s="12"/>
      <c r="KDS12" s="12"/>
      <c r="KDT12" s="12"/>
      <c r="KDU12" s="12"/>
      <c r="KDV12" s="12"/>
      <c r="KDW12" s="12"/>
      <c r="KDX12" s="12"/>
      <c r="KDY12" s="12"/>
      <c r="KDZ12" s="12"/>
      <c r="KEA12" s="12"/>
      <c r="KEB12" s="12"/>
      <c r="KEC12" s="12"/>
      <c r="KED12" s="12"/>
      <c r="KEE12" s="12"/>
      <c r="KEF12" s="12"/>
      <c r="KEG12" s="12"/>
      <c r="KEH12" s="12"/>
      <c r="KEI12" s="12"/>
      <c r="KEJ12" s="12"/>
      <c r="KEK12" s="12"/>
      <c r="KEL12" s="12"/>
      <c r="KEM12" s="12"/>
      <c r="KEN12" s="12"/>
      <c r="KEO12" s="12"/>
      <c r="KEP12" s="12"/>
      <c r="KEQ12" s="12"/>
      <c r="KER12" s="12"/>
      <c r="KES12" s="12"/>
      <c r="KET12" s="12"/>
      <c r="KEU12" s="12"/>
      <c r="KEV12" s="12"/>
      <c r="KEW12" s="12"/>
      <c r="KEX12" s="12"/>
      <c r="KEY12" s="12"/>
      <c r="KEZ12" s="12"/>
      <c r="KFA12" s="12"/>
      <c r="KFB12" s="12"/>
      <c r="KFC12" s="12"/>
      <c r="KFD12" s="12"/>
      <c r="KFE12" s="12"/>
      <c r="KFF12" s="12"/>
      <c r="KFG12" s="12"/>
      <c r="KFH12" s="12"/>
      <c r="KFI12" s="12"/>
      <c r="KFJ12" s="12"/>
      <c r="KFK12" s="12"/>
      <c r="KFL12" s="12"/>
      <c r="KFM12" s="12"/>
      <c r="KFN12" s="12"/>
      <c r="KFO12" s="12"/>
      <c r="KFP12" s="12"/>
      <c r="KFQ12" s="12"/>
      <c r="KFR12" s="12"/>
      <c r="KFS12" s="12"/>
      <c r="KFT12" s="12"/>
      <c r="KFU12" s="12"/>
      <c r="KFV12" s="12"/>
      <c r="KFW12" s="12"/>
      <c r="KFX12" s="12"/>
      <c r="KFY12" s="12"/>
      <c r="KFZ12" s="12"/>
      <c r="KGA12" s="12"/>
      <c r="KGB12" s="12"/>
      <c r="KGC12" s="12"/>
      <c r="KGD12" s="12"/>
      <c r="KGE12" s="12"/>
      <c r="KGF12" s="12"/>
      <c r="KGG12" s="12"/>
      <c r="KGH12" s="12"/>
      <c r="KGI12" s="12"/>
      <c r="KGJ12" s="12"/>
      <c r="KGK12" s="12"/>
      <c r="KGL12" s="12"/>
      <c r="KGM12" s="12"/>
      <c r="KGN12" s="12"/>
      <c r="KGO12" s="12"/>
      <c r="KGP12" s="12"/>
      <c r="KGQ12" s="12"/>
      <c r="KGR12" s="12"/>
      <c r="KGS12" s="12"/>
      <c r="KGT12" s="12"/>
      <c r="KGU12" s="12"/>
      <c r="KGV12" s="12"/>
      <c r="KGW12" s="12"/>
      <c r="KGX12" s="12"/>
      <c r="KGY12" s="12"/>
      <c r="KGZ12" s="12"/>
      <c r="KHA12" s="12"/>
      <c r="KHB12" s="12"/>
      <c r="KHC12" s="12"/>
      <c r="KHD12" s="12"/>
      <c r="KHE12" s="12"/>
      <c r="KHF12" s="12"/>
      <c r="KHG12" s="12"/>
      <c r="KHH12" s="12"/>
      <c r="KHI12" s="12"/>
      <c r="KHJ12" s="12"/>
      <c r="KHK12" s="12"/>
      <c r="KHL12" s="12"/>
      <c r="KHM12" s="12"/>
      <c r="KHN12" s="12"/>
      <c r="KHO12" s="12"/>
      <c r="KHP12" s="12"/>
      <c r="KHQ12" s="12"/>
      <c r="KHR12" s="12"/>
      <c r="KHS12" s="12"/>
      <c r="KHT12" s="12"/>
      <c r="KHU12" s="12"/>
      <c r="KHV12" s="12"/>
      <c r="KHW12" s="12"/>
      <c r="KHX12" s="12"/>
      <c r="KHY12" s="12"/>
      <c r="KHZ12" s="12"/>
      <c r="KIA12" s="12"/>
      <c r="KIB12" s="12"/>
      <c r="KIC12" s="12"/>
      <c r="KID12" s="12"/>
      <c r="KIE12" s="12"/>
      <c r="KIF12" s="12"/>
      <c r="KIG12" s="12"/>
      <c r="KIH12" s="12"/>
      <c r="KII12" s="12"/>
      <c r="KIJ12" s="12"/>
      <c r="KIK12" s="12"/>
      <c r="KIL12" s="12"/>
      <c r="KIM12" s="12"/>
      <c r="KIN12" s="12"/>
      <c r="KIO12" s="12"/>
      <c r="KIP12" s="12"/>
      <c r="KIQ12" s="12"/>
      <c r="KIR12" s="12"/>
      <c r="KIS12" s="12"/>
      <c r="KIT12" s="12"/>
      <c r="KIU12" s="12"/>
      <c r="KIV12" s="12"/>
      <c r="KIW12" s="12"/>
      <c r="KIX12" s="12"/>
      <c r="KIY12" s="12"/>
      <c r="KIZ12" s="12"/>
      <c r="KJA12" s="12"/>
      <c r="KJB12" s="12"/>
      <c r="KJC12" s="12"/>
      <c r="KJD12" s="12"/>
      <c r="KJE12" s="12"/>
      <c r="KJF12" s="12"/>
      <c r="KJG12" s="12"/>
      <c r="KJH12" s="12"/>
      <c r="KJI12" s="12"/>
      <c r="KJJ12" s="12"/>
      <c r="KJK12" s="12"/>
      <c r="KJL12" s="12"/>
      <c r="KJM12" s="12"/>
      <c r="KJN12" s="12"/>
      <c r="KJO12" s="12"/>
      <c r="KJP12" s="12"/>
      <c r="KJQ12" s="12"/>
      <c r="KJR12" s="12"/>
      <c r="KJS12" s="12"/>
      <c r="KJT12" s="12"/>
      <c r="KJU12" s="12"/>
      <c r="KJV12" s="12"/>
      <c r="KJW12" s="12"/>
      <c r="KJX12" s="12"/>
      <c r="KJY12" s="12"/>
      <c r="KJZ12" s="12"/>
      <c r="KKA12" s="12"/>
      <c r="KKB12" s="12"/>
      <c r="KKC12" s="12"/>
      <c r="KKD12" s="12"/>
      <c r="KKE12" s="12"/>
      <c r="KKF12" s="12"/>
      <c r="KKG12" s="12"/>
      <c r="KKH12" s="12"/>
      <c r="KKI12" s="12"/>
      <c r="KKJ12" s="12"/>
      <c r="KKK12" s="12"/>
      <c r="KKL12" s="12"/>
      <c r="KKM12" s="12"/>
      <c r="KKN12" s="12"/>
      <c r="KKO12" s="12"/>
      <c r="KKP12" s="12"/>
      <c r="KKQ12" s="12"/>
      <c r="KKR12" s="12"/>
      <c r="KKS12" s="12"/>
      <c r="KKT12" s="12"/>
      <c r="KKU12" s="12"/>
      <c r="KKV12" s="12"/>
      <c r="KKW12" s="12"/>
      <c r="KKX12" s="12"/>
      <c r="KKY12" s="12"/>
      <c r="KKZ12" s="12"/>
      <c r="KLA12" s="12"/>
      <c r="KLB12" s="12"/>
      <c r="KLC12" s="12"/>
      <c r="KLD12" s="12"/>
      <c r="KLE12" s="12"/>
      <c r="KLF12" s="12"/>
      <c r="KLG12" s="12"/>
      <c r="KLH12" s="12"/>
      <c r="KLI12" s="12"/>
      <c r="KLJ12" s="12"/>
      <c r="KLK12" s="12"/>
      <c r="KLL12" s="12"/>
      <c r="KLM12" s="12"/>
      <c r="KLN12" s="12"/>
      <c r="KLO12" s="12"/>
      <c r="KLP12" s="12"/>
      <c r="KLQ12" s="12"/>
      <c r="KLR12" s="12"/>
      <c r="KLS12" s="12"/>
      <c r="KLT12" s="12"/>
      <c r="KLU12" s="12"/>
      <c r="KLV12" s="12"/>
      <c r="KLW12" s="12"/>
      <c r="KLX12" s="12"/>
      <c r="KLY12" s="12"/>
      <c r="KLZ12" s="12"/>
      <c r="KMA12" s="12"/>
      <c r="KMB12" s="12"/>
      <c r="KMC12" s="12"/>
      <c r="KMD12" s="12"/>
      <c r="KME12" s="12"/>
      <c r="KMF12" s="12"/>
      <c r="KMG12" s="12"/>
      <c r="KMH12" s="12"/>
      <c r="KMI12" s="12"/>
      <c r="KMJ12" s="12"/>
      <c r="KMK12" s="12"/>
      <c r="KML12" s="12"/>
      <c r="KMM12" s="12"/>
      <c r="KMN12" s="12"/>
      <c r="KMO12" s="12"/>
      <c r="KMP12" s="12"/>
      <c r="KMQ12" s="12"/>
      <c r="KMR12" s="12"/>
      <c r="KMS12" s="12"/>
      <c r="KMT12" s="12"/>
      <c r="KMU12" s="12"/>
      <c r="KMV12" s="12"/>
      <c r="KMW12" s="12"/>
      <c r="KMX12" s="12"/>
      <c r="KMY12" s="12"/>
      <c r="KMZ12" s="12"/>
      <c r="KNA12" s="12"/>
      <c r="KNB12" s="12"/>
      <c r="KNC12" s="12"/>
      <c r="KND12" s="12"/>
      <c r="KNE12" s="12"/>
      <c r="KNF12" s="12"/>
      <c r="KNG12" s="12"/>
      <c r="KNH12" s="12"/>
      <c r="KNI12" s="12"/>
      <c r="KNJ12" s="12"/>
      <c r="KNK12" s="12"/>
      <c r="KNL12" s="12"/>
      <c r="KNM12" s="12"/>
      <c r="KNN12" s="12"/>
      <c r="KNO12" s="12"/>
      <c r="KNP12" s="12"/>
      <c r="KNQ12" s="12"/>
      <c r="KNR12" s="12"/>
      <c r="KNS12" s="12"/>
      <c r="KNT12" s="12"/>
      <c r="KNU12" s="12"/>
      <c r="KNV12" s="12"/>
      <c r="KNW12" s="12"/>
      <c r="KNX12" s="12"/>
      <c r="KNY12" s="12"/>
      <c r="KNZ12" s="12"/>
      <c r="KOA12" s="12"/>
      <c r="KOB12" s="12"/>
      <c r="KOC12" s="12"/>
      <c r="KOD12" s="12"/>
      <c r="KOE12" s="12"/>
      <c r="KOF12" s="12"/>
      <c r="KOG12" s="12"/>
      <c r="KOH12" s="12"/>
      <c r="KOI12" s="12"/>
      <c r="KOJ12" s="12"/>
      <c r="KOK12" s="12"/>
      <c r="KOL12" s="12"/>
      <c r="KOM12" s="12"/>
      <c r="KON12" s="12"/>
      <c r="KOO12" s="12"/>
      <c r="KOP12" s="12"/>
      <c r="KOQ12" s="12"/>
      <c r="KOR12" s="12"/>
      <c r="KOS12" s="12"/>
      <c r="KOT12" s="12"/>
      <c r="KOU12" s="12"/>
      <c r="KOV12" s="12"/>
      <c r="KOW12" s="12"/>
      <c r="KOX12" s="12"/>
      <c r="KOY12" s="12"/>
      <c r="KOZ12" s="12"/>
      <c r="KPA12" s="12"/>
      <c r="KPB12" s="12"/>
      <c r="KPC12" s="12"/>
      <c r="KPD12" s="12"/>
      <c r="KPE12" s="12"/>
      <c r="KPF12" s="12"/>
      <c r="KPG12" s="12"/>
      <c r="KPH12" s="12"/>
      <c r="KPI12" s="12"/>
      <c r="KPJ12" s="12"/>
      <c r="KPK12" s="12"/>
      <c r="KPL12" s="12"/>
      <c r="KPM12" s="12"/>
      <c r="KPN12" s="12"/>
      <c r="KPO12" s="12"/>
      <c r="KPP12" s="12"/>
      <c r="KPQ12" s="12"/>
      <c r="KPR12" s="12"/>
      <c r="KPS12" s="12"/>
      <c r="KPT12" s="12"/>
      <c r="KPU12" s="12"/>
      <c r="KPV12" s="12"/>
      <c r="KPW12" s="12"/>
      <c r="KPX12" s="12"/>
      <c r="KPY12" s="12"/>
      <c r="KPZ12" s="12"/>
      <c r="KQA12" s="12"/>
      <c r="KQB12" s="12"/>
      <c r="KQC12" s="12"/>
      <c r="KQD12" s="12"/>
      <c r="KQE12" s="12"/>
      <c r="KQF12" s="12"/>
      <c r="KQG12" s="12"/>
      <c r="KQH12" s="12"/>
      <c r="KQI12" s="12"/>
      <c r="KQJ12" s="12"/>
      <c r="KQK12" s="12"/>
      <c r="KQL12" s="12"/>
      <c r="KQM12" s="12"/>
      <c r="KQN12" s="12"/>
      <c r="KQO12" s="12"/>
      <c r="KQP12" s="12"/>
      <c r="KQQ12" s="12"/>
      <c r="KQR12" s="12"/>
      <c r="KQS12" s="12"/>
      <c r="KQT12" s="12"/>
      <c r="KQU12" s="12"/>
      <c r="KQV12" s="12"/>
      <c r="KQW12" s="12"/>
      <c r="KQX12" s="12"/>
      <c r="KQY12" s="12"/>
      <c r="KQZ12" s="12"/>
      <c r="KRA12" s="12"/>
      <c r="KRB12" s="12"/>
      <c r="KRC12" s="12"/>
      <c r="KRD12" s="12"/>
      <c r="KRE12" s="12"/>
      <c r="KRF12" s="12"/>
      <c r="KRG12" s="12"/>
      <c r="KRH12" s="12"/>
      <c r="KRI12" s="12"/>
      <c r="KRJ12" s="12"/>
      <c r="KRK12" s="12"/>
      <c r="KRL12" s="12"/>
      <c r="KRM12" s="12"/>
      <c r="KRN12" s="12"/>
      <c r="KRO12" s="12"/>
      <c r="KRP12" s="12"/>
      <c r="KRQ12" s="12"/>
      <c r="KRR12" s="12"/>
      <c r="KRS12" s="12"/>
      <c r="KRT12" s="12"/>
      <c r="KRU12" s="12"/>
      <c r="KRV12" s="12"/>
      <c r="KRW12" s="12"/>
      <c r="KRX12" s="12"/>
      <c r="KRY12" s="12"/>
      <c r="KRZ12" s="12"/>
      <c r="KSA12" s="12"/>
      <c r="KSB12" s="12"/>
      <c r="KSC12" s="12"/>
      <c r="KSD12" s="12"/>
      <c r="KSE12" s="12"/>
      <c r="KSF12" s="12"/>
      <c r="KSG12" s="12"/>
      <c r="KSH12" s="12"/>
      <c r="KSI12" s="12"/>
      <c r="KSJ12" s="12"/>
      <c r="KSK12" s="12"/>
      <c r="KSL12" s="12"/>
      <c r="KSM12" s="12"/>
      <c r="KSN12" s="12"/>
      <c r="KSO12" s="12"/>
      <c r="KSP12" s="12"/>
      <c r="KSQ12" s="12"/>
      <c r="KSR12" s="12"/>
      <c r="KSS12" s="12"/>
      <c r="KST12" s="12"/>
      <c r="KSU12" s="12"/>
      <c r="KSV12" s="12"/>
      <c r="KSW12" s="12"/>
      <c r="KSX12" s="12"/>
      <c r="KSY12" s="12"/>
      <c r="KSZ12" s="12"/>
      <c r="KTA12" s="12"/>
      <c r="KTB12" s="12"/>
      <c r="KTC12" s="12"/>
      <c r="KTD12" s="12"/>
      <c r="KTE12" s="12"/>
      <c r="KTF12" s="12"/>
      <c r="KTG12" s="12"/>
      <c r="KTH12" s="12"/>
      <c r="KTI12" s="12"/>
      <c r="KTJ12" s="12"/>
      <c r="KTK12" s="12"/>
      <c r="KTL12" s="12"/>
      <c r="KTM12" s="12"/>
      <c r="KTN12" s="12"/>
      <c r="KTO12" s="12"/>
      <c r="KTP12" s="12"/>
      <c r="KTQ12" s="12"/>
      <c r="KTR12" s="12"/>
      <c r="KTS12" s="12"/>
      <c r="KTT12" s="12"/>
      <c r="KTU12" s="12"/>
      <c r="KTV12" s="12"/>
      <c r="KTW12" s="12"/>
      <c r="KTX12" s="12"/>
      <c r="KTY12" s="12"/>
      <c r="KTZ12" s="12"/>
      <c r="KUA12" s="12"/>
      <c r="KUB12" s="12"/>
      <c r="KUC12" s="12"/>
      <c r="KUD12" s="12"/>
      <c r="KUE12" s="12"/>
      <c r="KUF12" s="12"/>
      <c r="KUG12" s="12"/>
      <c r="KUH12" s="12"/>
      <c r="KUI12" s="12"/>
      <c r="KUJ12" s="12"/>
      <c r="KUK12" s="12"/>
      <c r="KUL12" s="12"/>
      <c r="KUM12" s="12"/>
      <c r="KUN12" s="12"/>
      <c r="KUO12" s="12"/>
      <c r="KUP12" s="12"/>
      <c r="KUQ12" s="12"/>
      <c r="KUR12" s="12"/>
      <c r="KUS12" s="12"/>
      <c r="KUT12" s="12"/>
      <c r="KUU12" s="12"/>
      <c r="KUV12" s="12"/>
      <c r="KUW12" s="12"/>
      <c r="KUX12" s="12"/>
      <c r="KUY12" s="12"/>
      <c r="KUZ12" s="12"/>
      <c r="KVA12" s="12"/>
      <c r="KVB12" s="12"/>
      <c r="KVC12" s="12"/>
      <c r="KVD12" s="12"/>
      <c r="KVE12" s="12"/>
      <c r="KVF12" s="12"/>
      <c r="KVG12" s="12"/>
      <c r="KVH12" s="12"/>
      <c r="KVI12" s="12"/>
      <c r="KVJ12" s="12"/>
      <c r="KVK12" s="12"/>
      <c r="KVL12" s="12"/>
      <c r="KVM12" s="12"/>
      <c r="KVN12" s="12"/>
      <c r="KVO12" s="12"/>
      <c r="KVP12" s="12"/>
      <c r="KVQ12" s="12"/>
      <c r="KVR12" s="12"/>
      <c r="KVS12" s="12"/>
      <c r="KVT12" s="12"/>
      <c r="KVU12" s="12"/>
      <c r="KVV12" s="12"/>
      <c r="KVW12" s="12"/>
      <c r="KVX12" s="12"/>
      <c r="KVY12" s="12"/>
      <c r="KVZ12" s="12"/>
      <c r="KWA12" s="12"/>
      <c r="KWB12" s="12"/>
      <c r="KWC12" s="12"/>
      <c r="KWD12" s="12"/>
      <c r="KWE12" s="12"/>
      <c r="KWF12" s="12"/>
      <c r="KWG12" s="12"/>
      <c r="KWH12" s="12"/>
      <c r="KWI12" s="12"/>
      <c r="KWJ12" s="12"/>
      <c r="KWK12" s="12"/>
      <c r="KWL12" s="12"/>
      <c r="KWM12" s="12"/>
      <c r="KWN12" s="12"/>
      <c r="KWO12" s="12"/>
      <c r="KWP12" s="12"/>
      <c r="KWQ12" s="12"/>
      <c r="KWR12" s="12"/>
      <c r="KWS12" s="12"/>
      <c r="KWT12" s="12"/>
      <c r="KWU12" s="12"/>
      <c r="KWV12" s="12"/>
      <c r="KWW12" s="12"/>
      <c r="KWX12" s="12"/>
      <c r="KWY12" s="12"/>
      <c r="KWZ12" s="12"/>
      <c r="KXA12" s="12"/>
      <c r="KXB12" s="12"/>
      <c r="KXC12" s="12"/>
      <c r="KXD12" s="12"/>
      <c r="KXE12" s="12"/>
      <c r="KXF12" s="12"/>
      <c r="KXG12" s="12"/>
      <c r="KXH12" s="12"/>
      <c r="KXI12" s="12"/>
      <c r="KXJ12" s="12"/>
      <c r="KXK12" s="12"/>
      <c r="KXL12" s="12"/>
      <c r="KXM12" s="12"/>
      <c r="KXN12" s="12"/>
      <c r="KXO12" s="12"/>
      <c r="KXP12" s="12"/>
      <c r="KXQ12" s="12"/>
      <c r="KXR12" s="12"/>
      <c r="KXS12" s="12"/>
      <c r="KXT12" s="12"/>
      <c r="KXU12" s="12"/>
      <c r="KXV12" s="12"/>
      <c r="KXW12" s="12"/>
      <c r="KXX12" s="12"/>
      <c r="KXY12" s="12"/>
      <c r="KXZ12" s="12"/>
      <c r="KYA12" s="12"/>
      <c r="KYB12" s="12"/>
      <c r="KYC12" s="12"/>
      <c r="KYD12" s="12"/>
      <c r="KYE12" s="12"/>
      <c r="KYF12" s="12"/>
      <c r="KYG12" s="12"/>
      <c r="KYH12" s="12"/>
      <c r="KYI12" s="12"/>
      <c r="KYJ12" s="12"/>
      <c r="KYK12" s="12"/>
      <c r="KYL12" s="12"/>
      <c r="KYM12" s="12"/>
      <c r="KYN12" s="12"/>
      <c r="KYO12" s="12"/>
      <c r="KYP12" s="12"/>
      <c r="KYQ12" s="12"/>
      <c r="KYR12" s="12"/>
      <c r="KYS12" s="12"/>
      <c r="KYT12" s="12"/>
      <c r="KYU12" s="12"/>
      <c r="KYV12" s="12"/>
      <c r="KYW12" s="12"/>
      <c r="KYX12" s="12"/>
      <c r="KYY12" s="12"/>
      <c r="KYZ12" s="12"/>
      <c r="KZA12" s="12"/>
      <c r="KZB12" s="12"/>
      <c r="KZC12" s="12"/>
      <c r="KZD12" s="12"/>
      <c r="KZE12" s="12"/>
      <c r="KZF12" s="12"/>
      <c r="KZG12" s="12"/>
      <c r="KZH12" s="12"/>
      <c r="KZI12" s="12"/>
      <c r="KZJ12" s="12"/>
      <c r="KZK12" s="12"/>
      <c r="KZL12" s="12"/>
      <c r="KZM12" s="12"/>
      <c r="KZN12" s="12"/>
      <c r="KZO12" s="12"/>
      <c r="KZP12" s="12"/>
      <c r="KZQ12" s="12"/>
      <c r="KZR12" s="12"/>
      <c r="KZS12" s="12"/>
      <c r="KZT12" s="12"/>
      <c r="KZU12" s="12"/>
      <c r="KZV12" s="12"/>
      <c r="KZW12" s="12"/>
      <c r="KZX12" s="12"/>
      <c r="KZY12" s="12"/>
      <c r="KZZ12" s="12"/>
      <c r="LAA12" s="12"/>
      <c r="LAB12" s="12"/>
      <c r="LAC12" s="12"/>
      <c r="LAD12" s="12"/>
      <c r="LAE12" s="12"/>
      <c r="LAF12" s="12"/>
      <c r="LAG12" s="12"/>
      <c r="LAH12" s="12"/>
      <c r="LAI12" s="12"/>
      <c r="LAJ12" s="12"/>
      <c r="LAK12" s="12"/>
      <c r="LAL12" s="12"/>
      <c r="LAM12" s="12"/>
      <c r="LAN12" s="12"/>
      <c r="LAO12" s="12"/>
      <c r="LAP12" s="12"/>
      <c r="LAQ12" s="12"/>
      <c r="LAR12" s="12"/>
      <c r="LAS12" s="12"/>
      <c r="LAT12" s="12"/>
      <c r="LAU12" s="12"/>
      <c r="LAV12" s="12"/>
      <c r="LAW12" s="12"/>
      <c r="LAX12" s="12"/>
      <c r="LAY12" s="12"/>
      <c r="LAZ12" s="12"/>
      <c r="LBA12" s="12"/>
      <c r="LBB12" s="12"/>
      <c r="LBC12" s="12"/>
      <c r="LBD12" s="12"/>
      <c r="LBE12" s="12"/>
      <c r="LBF12" s="12"/>
      <c r="LBG12" s="12"/>
      <c r="LBH12" s="12"/>
      <c r="LBI12" s="12"/>
      <c r="LBJ12" s="12"/>
      <c r="LBK12" s="12"/>
      <c r="LBL12" s="12"/>
      <c r="LBM12" s="12"/>
      <c r="LBN12" s="12"/>
      <c r="LBO12" s="12"/>
      <c r="LBP12" s="12"/>
      <c r="LBQ12" s="12"/>
      <c r="LBR12" s="12"/>
      <c r="LBS12" s="12"/>
      <c r="LBT12" s="12"/>
      <c r="LBU12" s="12"/>
      <c r="LBV12" s="12"/>
      <c r="LBW12" s="12"/>
      <c r="LBX12" s="12"/>
      <c r="LBY12" s="12"/>
      <c r="LBZ12" s="12"/>
      <c r="LCA12" s="12"/>
      <c r="LCB12" s="12"/>
      <c r="LCC12" s="12"/>
      <c r="LCD12" s="12"/>
      <c r="LCE12" s="12"/>
      <c r="LCF12" s="12"/>
      <c r="LCG12" s="12"/>
      <c r="LCH12" s="12"/>
      <c r="LCI12" s="12"/>
      <c r="LCJ12" s="12"/>
      <c r="LCK12" s="12"/>
      <c r="LCL12" s="12"/>
      <c r="LCM12" s="12"/>
      <c r="LCN12" s="12"/>
      <c r="LCO12" s="12"/>
      <c r="LCP12" s="12"/>
      <c r="LCQ12" s="12"/>
      <c r="LCR12" s="12"/>
      <c r="LCS12" s="12"/>
      <c r="LCT12" s="12"/>
      <c r="LCU12" s="12"/>
      <c r="LCV12" s="12"/>
      <c r="LCW12" s="12"/>
      <c r="LCX12" s="12"/>
      <c r="LCY12" s="12"/>
      <c r="LCZ12" s="12"/>
      <c r="LDA12" s="12"/>
      <c r="LDB12" s="12"/>
      <c r="LDC12" s="12"/>
      <c r="LDD12" s="12"/>
      <c r="LDE12" s="12"/>
      <c r="LDF12" s="12"/>
      <c r="LDG12" s="12"/>
      <c r="LDH12" s="12"/>
      <c r="LDI12" s="12"/>
      <c r="LDJ12" s="12"/>
      <c r="LDK12" s="12"/>
      <c r="LDL12" s="12"/>
      <c r="LDM12" s="12"/>
      <c r="LDN12" s="12"/>
      <c r="LDO12" s="12"/>
      <c r="LDP12" s="12"/>
      <c r="LDQ12" s="12"/>
      <c r="LDR12" s="12"/>
      <c r="LDS12" s="12"/>
      <c r="LDT12" s="12"/>
      <c r="LDU12" s="12"/>
      <c r="LDV12" s="12"/>
      <c r="LDW12" s="12"/>
      <c r="LDX12" s="12"/>
      <c r="LDY12" s="12"/>
      <c r="LDZ12" s="12"/>
      <c r="LEA12" s="12"/>
      <c r="LEB12" s="12"/>
      <c r="LEC12" s="12"/>
      <c r="LED12" s="12"/>
      <c r="LEE12" s="12"/>
      <c r="LEF12" s="12"/>
      <c r="LEG12" s="12"/>
      <c r="LEH12" s="12"/>
      <c r="LEI12" s="12"/>
      <c r="LEJ12" s="12"/>
      <c r="LEK12" s="12"/>
      <c r="LEL12" s="12"/>
      <c r="LEM12" s="12"/>
      <c r="LEN12" s="12"/>
      <c r="LEO12" s="12"/>
      <c r="LEP12" s="12"/>
      <c r="LEQ12" s="12"/>
      <c r="LER12" s="12"/>
      <c r="LES12" s="12"/>
      <c r="LET12" s="12"/>
      <c r="LEU12" s="12"/>
      <c r="LEV12" s="12"/>
      <c r="LEW12" s="12"/>
      <c r="LEX12" s="12"/>
      <c r="LEY12" s="12"/>
      <c r="LEZ12" s="12"/>
      <c r="LFA12" s="12"/>
      <c r="LFB12" s="12"/>
      <c r="LFC12" s="12"/>
      <c r="LFD12" s="12"/>
      <c r="LFE12" s="12"/>
      <c r="LFF12" s="12"/>
      <c r="LFG12" s="12"/>
      <c r="LFH12" s="12"/>
      <c r="LFI12" s="12"/>
      <c r="LFJ12" s="12"/>
      <c r="LFK12" s="12"/>
      <c r="LFL12" s="12"/>
      <c r="LFM12" s="12"/>
      <c r="LFN12" s="12"/>
      <c r="LFO12" s="12"/>
      <c r="LFP12" s="12"/>
      <c r="LFQ12" s="12"/>
      <c r="LFR12" s="12"/>
      <c r="LFS12" s="12"/>
      <c r="LFT12" s="12"/>
      <c r="LFU12" s="12"/>
      <c r="LFV12" s="12"/>
      <c r="LFW12" s="12"/>
      <c r="LFX12" s="12"/>
      <c r="LFY12" s="12"/>
      <c r="LFZ12" s="12"/>
      <c r="LGA12" s="12"/>
      <c r="LGB12" s="12"/>
      <c r="LGC12" s="12"/>
      <c r="LGD12" s="12"/>
      <c r="LGE12" s="12"/>
      <c r="LGF12" s="12"/>
      <c r="LGG12" s="12"/>
      <c r="LGH12" s="12"/>
      <c r="LGI12" s="12"/>
      <c r="LGJ12" s="12"/>
      <c r="LGK12" s="12"/>
      <c r="LGL12" s="12"/>
      <c r="LGM12" s="12"/>
      <c r="LGN12" s="12"/>
      <c r="LGO12" s="12"/>
      <c r="LGP12" s="12"/>
      <c r="LGQ12" s="12"/>
      <c r="LGR12" s="12"/>
      <c r="LGS12" s="12"/>
      <c r="LGT12" s="12"/>
      <c r="LGU12" s="12"/>
      <c r="LGV12" s="12"/>
      <c r="LGW12" s="12"/>
      <c r="LGX12" s="12"/>
      <c r="LGY12" s="12"/>
      <c r="LGZ12" s="12"/>
      <c r="LHA12" s="12"/>
      <c r="LHB12" s="12"/>
      <c r="LHC12" s="12"/>
      <c r="LHD12" s="12"/>
      <c r="LHE12" s="12"/>
      <c r="LHF12" s="12"/>
      <c r="LHG12" s="12"/>
      <c r="LHH12" s="12"/>
      <c r="LHI12" s="12"/>
      <c r="LHJ12" s="12"/>
      <c r="LHK12" s="12"/>
      <c r="LHL12" s="12"/>
      <c r="LHM12" s="12"/>
      <c r="LHN12" s="12"/>
      <c r="LHO12" s="12"/>
      <c r="LHP12" s="12"/>
      <c r="LHQ12" s="12"/>
      <c r="LHR12" s="12"/>
      <c r="LHS12" s="12"/>
      <c r="LHT12" s="12"/>
      <c r="LHU12" s="12"/>
      <c r="LHV12" s="12"/>
      <c r="LHW12" s="12"/>
      <c r="LHX12" s="12"/>
      <c r="LHY12" s="12"/>
      <c r="LHZ12" s="12"/>
      <c r="LIA12" s="12"/>
      <c r="LIB12" s="12"/>
      <c r="LIC12" s="12"/>
      <c r="LID12" s="12"/>
      <c r="LIE12" s="12"/>
      <c r="LIF12" s="12"/>
      <c r="LIG12" s="12"/>
      <c r="LIH12" s="12"/>
      <c r="LII12" s="12"/>
      <c r="LIJ12" s="12"/>
      <c r="LIK12" s="12"/>
      <c r="LIL12" s="12"/>
      <c r="LIM12" s="12"/>
      <c r="LIN12" s="12"/>
      <c r="LIO12" s="12"/>
      <c r="LIP12" s="12"/>
      <c r="LIQ12" s="12"/>
      <c r="LIR12" s="12"/>
      <c r="LIS12" s="12"/>
      <c r="LIT12" s="12"/>
      <c r="LIU12" s="12"/>
      <c r="LIV12" s="12"/>
      <c r="LIW12" s="12"/>
      <c r="LIX12" s="12"/>
      <c r="LIY12" s="12"/>
      <c r="LIZ12" s="12"/>
      <c r="LJA12" s="12"/>
      <c r="LJB12" s="12"/>
      <c r="LJC12" s="12"/>
      <c r="LJD12" s="12"/>
      <c r="LJE12" s="12"/>
      <c r="LJF12" s="12"/>
      <c r="LJG12" s="12"/>
      <c r="LJH12" s="12"/>
      <c r="LJI12" s="12"/>
      <c r="LJJ12" s="12"/>
      <c r="LJK12" s="12"/>
      <c r="LJL12" s="12"/>
      <c r="LJM12" s="12"/>
      <c r="LJN12" s="12"/>
      <c r="LJO12" s="12"/>
      <c r="LJP12" s="12"/>
      <c r="LJQ12" s="12"/>
      <c r="LJR12" s="12"/>
      <c r="LJS12" s="12"/>
      <c r="LJT12" s="12"/>
      <c r="LJU12" s="12"/>
      <c r="LJV12" s="12"/>
      <c r="LJW12" s="12"/>
      <c r="LJX12" s="12"/>
      <c r="LJY12" s="12"/>
      <c r="LJZ12" s="12"/>
      <c r="LKA12" s="12"/>
      <c r="LKB12" s="12"/>
      <c r="LKC12" s="12"/>
      <c r="LKD12" s="12"/>
      <c r="LKE12" s="12"/>
      <c r="LKF12" s="12"/>
      <c r="LKG12" s="12"/>
      <c r="LKH12" s="12"/>
      <c r="LKI12" s="12"/>
      <c r="LKJ12" s="12"/>
      <c r="LKK12" s="12"/>
      <c r="LKL12" s="12"/>
      <c r="LKM12" s="12"/>
      <c r="LKN12" s="12"/>
      <c r="LKO12" s="12"/>
      <c r="LKP12" s="12"/>
      <c r="LKQ12" s="12"/>
      <c r="LKR12" s="12"/>
      <c r="LKS12" s="12"/>
      <c r="LKT12" s="12"/>
      <c r="LKU12" s="12"/>
      <c r="LKV12" s="12"/>
      <c r="LKW12" s="12"/>
      <c r="LKX12" s="12"/>
      <c r="LKY12" s="12"/>
      <c r="LKZ12" s="12"/>
      <c r="LLA12" s="12"/>
      <c r="LLB12" s="12"/>
      <c r="LLC12" s="12"/>
      <c r="LLD12" s="12"/>
      <c r="LLE12" s="12"/>
      <c r="LLF12" s="12"/>
      <c r="LLG12" s="12"/>
      <c r="LLH12" s="12"/>
      <c r="LLI12" s="12"/>
      <c r="LLJ12" s="12"/>
      <c r="LLK12" s="12"/>
      <c r="LLL12" s="12"/>
      <c r="LLM12" s="12"/>
      <c r="LLN12" s="12"/>
      <c r="LLO12" s="12"/>
      <c r="LLP12" s="12"/>
      <c r="LLQ12" s="12"/>
      <c r="LLR12" s="12"/>
      <c r="LLS12" s="12"/>
      <c r="LLT12" s="12"/>
      <c r="LLU12" s="12"/>
      <c r="LLV12" s="12"/>
      <c r="LLW12" s="12"/>
      <c r="LLX12" s="12"/>
      <c r="LLY12" s="12"/>
      <c r="LLZ12" s="12"/>
      <c r="LMA12" s="12"/>
      <c r="LMB12" s="12"/>
      <c r="LMC12" s="12"/>
      <c r="LMD12" s="12"/>
      <c r="LME12" s="12"/>
      <c r="LMF12" s="12"/>
      <c r="LMG12" s="12"/>
      <c r="LMH12" s="12"/>
      <c r="LMI12" s="12"/>
      <c r="LMJ12" s="12"/>
      <c r="LMK12" s="12"/>
      <c r="LML12" s="12"/>
      <c r="LMM12" s="12"/>
      <c r="LMN12" s="12"/>
      <c r="LMO12" s="12"/>
      <c r="LMP12" s="12"/>
      <c r="LMQ12" s="12"/>
      <c r="LMR12" s="12"/>
      <c r="LMS12" s="12"/>
      <c r="LMT12" s="12"/>
      <c r="LMU12" s="12"/>
      <c r="LMV12" s="12"/>
      <c r="LMW12" s="12"/>
      <c r="LMX12" s="12"/>
      <c r="LMY12" s="12"/>
      <c r="LMZ12" s="12"/>
      <c r="LNA12" s="12"/>
      <c r="LNB12" s="12"/>
      <c r="LNC12" s="12"/>
      <c r="LND12" s="12"/>
      <c r="LNE12" s="12"/>
      <c r="LNF12" s="12"/>
      <c r="LNG12" s="12"/>
      <c r="LNH12" s="12"/>
      <c r="LNI12" s="12"/>
      <c r="LNJ12" s="12"/>
      <c r="LNK12" s="12"/>
      <c r="LNL12" s="12"/>
      <c r="LNM12" s="12"/>
      <c r="LNN12" s="12"/>
      <c r="LNO12" s="12"/>
      <c r="LNP12" s="12"/>
      <c r="LNQ12" s="12"/>
      <c r="LNR12" s="12"/>
      <c r="LNS12" s="12"/>
      <c r="LNT12" s="12"/>
      <c r="LNU12" s="12"/>
      <c r="LNV12" s="12"/>
      <c r="LNW12" s="12"/>
      <c r="LNX12" s="12"/>
      <c r="LNY12" s="12"/>
      <c r="LNZ12" s="12"/>
      <c r="LOA12" s="12"/>
      <c r="LOB12" s="12"/>
      <c r="LOC12" s="12"/>
      <c r="LOD12" s="12"/>
      <c r="LOE12" s="12"/>
      <c r="LOF12" s="12"/>
      <c r="LOG12" s="12"/>
      <c r="LOH12" s="12"/>
      <c r="LOI12" s="12"/>
      <c r="LOJ12" s="12"/>
      <c r="LOK12" s="12"/>
      <c r="LOL12" s="12"/>
      <c r="LOM12" s="12"/>
      <c r="LON12" s="12"/>
      <c r="LOO12" s="12"/>
      <c r="LOP12" s="12"/>
      <c r="LOQ12" s="12"/>
      <c r="LOR12" s="12"/>
      <c r="LOS12" s="12"/>
      <c r="LOT12" s="12"/>
      <c r="LOU12" s="12"/>
      <c r="LOV12" s="12"/>
      <c r="LOW12" s="12"/>
      <c r="LOX12" s="12"/>
      <c r="LOY12" s="12"/>
      <c r="LOZ12" s="12"/>
      <c r="LPA12" s="12"/>
      <c r="LPB12" s="12"/>
      <c r="LPC12" s="12"/>
      <c r="LPD12" s="12"/>
      <c r="LPE12" s="12"/>
      <c r="LPF12" s="12"/>
      <c r="LPG12" s="12"/>
      <c r="LPH12" s="12"/>
      <c r="LPI12" s="12"/>
      <c r="LPJ12" s="12"/>
      <c r="LPK12" s="12"/>
      <c r="LPL12" s="12"/>
      <c r="LPM12" s="12"/>
      <c r="LPN12" s="12"/>
      <c r="LPO12" s="12"/>
      <c r="LPP12" s="12"/>
      <c r="LPQ12" s="12"/>
      <c r="LPR12" s="12"/>
      <c r="LPS12" s="12"/>
      <c r="LPT12" s="12"/>
      <c r="LPU12" s="12"/>
      <c r="LPV12" s="12"/>
      <c r="LPW12" s="12"/>
      <c r="LPX12" s="12"/>
      <c r="LPY12" s="12"/>
      <c r="LPZ12" s="12"/>
      <c r="LQA12" s="12"/>
      <c r="LQB12" s="12"/>
      <c r="LQC12" s="12"/>
      <c r="LQD12" s="12"/>
      <c r="LQE12" s="12"/>
      <c r="LQF12" s="12"/>
      <c r="LQG12" s="12"/>
      <c r="LQH12" s="12"/>
      <c r="LQI12" s="12"/>
      <c r="LQJ12" s="12"/>
      <c r="LQK12" s="12"/>
      <c r="LQL12" s="12"/>
      <c r="LQM12" s="12"/>
      <c r="LQN12" s="12"/>
      <c r="LQO12" s="12"/>
      <c r="LQP12" s="12"/>
      <c r="LQQ12" s="12"/>
      <c r="LQR12" s="12"/>
      <c r="LQS12" s="12"/>
      <c r="LQT12" s="12"/>
      <c r="LQU12" s="12"/>
      <c r="LQV12" s="12"/>
      <c r="LQW12" s="12"/>
      <c r="LQX12" s="12"/>
      <c r="LQY12" s="12"/>
      <c r="LQZ12" s="12"/>
      <c r="LRA12" s="12"/>
      <c r="LRB12" s="12"/>
      <c r="LRC12" s="12"/>
      <c r="LRD12" s="12"/>
      <c r="LRE12" s="12"/>
      <c r="LRF12" s="12"/>
      <c r="LRG12" s="12"/>
      <c r="LRH12" s="12"/>
      <c r="LRI12" s="12"/>
      <c r="LRJ12" s="12"/>
      <c r="LRK12" s="12"/>
      <c r="LRL12" s="12"/>
      <c r="LRM12" s="12"/>
      <c r="LRN12" s="12"/>
      <c r="LRO12" s="12"/>
      <c r="LRP12" s="12"/>
      <c r="LRQ12" s="12"/>
      <c r="LRR12" s="12"/>
      <c r="LRS12" s="12"/>
      <c r="LRT12" s="12"/>
      <c r="LRU12" s="12"/>
      <c r="LRV12" s="12"/>
      <c r="LRW12" s="12"/>
      <c r="LRX12" s="12"/>
      <c r="LRY12" s="12"/>
      <c r="LRZ12" s="12"/>
      <c r="LSA12" s="12"/>
      <c r="LSB12" s="12"/>
      <c r="LSC12" s="12"/>
      <c r="LSD12" s="12"/>
      <c r="LSE12" s="12"/>
      <c r="LSF12" s="12"/>
      <c r="LSG12" s="12"/>
      <c r="LSH12" s="12"/>
      <c r="LSI12" s="12"/>
      <c r="LSJ12" s="12"/>
      <c r="LSK12" s="12"/>
      <c r="LSL12" s="12"/>
      <c r="LSM12" s="12"/>
      <c r="LSN12" s="12"/>
      <c r="LSO12" s="12"/>
      <c r="LSP12" s="12"/>
      <c r="LSQ12" s="12"/>
      <c r="LSR12" s="12"/>
      <c r="LSS12" s="12"/>
      <c r="LST12" s="12"/>
      <c r="LSU12" s="12"/>
      <c r="LSV12" s="12"/>
      <c r="LSW12" s="12"/>
      <c r="LSX12" s="12"/>
      <c r="LSY12" s="12"/>
      <c r="LSZ12" s="12"/>
      <c r="LTA12" s="12"/>
      <c r="LTB12" s="12"/>
      <c r="LTC12" s="12"/>
      <c r="LTD12" s="12"/>
      <c r="LTE12" s="12"/>
      <c r="LTF12" s="12"/>
      <c r="LTG12" s="12"/>
      <c r="LTH12" s="12"/>
      <c r="LTI12" s="12"/>
      <c r="LTJ12" s="12"/>
      <c r="LTK12" s="12"/>
      <c r="LTL12" s="12"/>
      <c r="LTM12" s="12"/>
      <c r="LTN12" s="12"/>
      <c r="LTO12" s="12"/>
      <c r="LTP12" s="12"/>
      <c r="LTQ12" s="12"/>
      <c r="LTR12" s="12"/>
      <c r="LTS12" s="12"/>
      <c r="LTT12" s="12"/>
      <c r="LTU12" s="12"/>
      <c r="LTV12" s="12"/>
      <c r="LTW12" s="12"/>
      <c r="LTX12" s="12"/>
      <c r="LTY12" s="12"/>
      <c r="LTZ12" s="12"/>
      <c r="LUA12" s="12"/>
      <c r="LUB12" s="12"/>
      <c r="LUC12" s="12"/>
      <c r="LUD12" s="12"/>
      <c r="LUE12" s="12"/>
      <c r="LUF12" s="12"/>
      <c r="LUG12" s="12"/>
      <c r="LUH12" s="12"/>
      <c r="LUI12" s="12"/>
      <c r="LUJ12" s="12"/>
      <c r="LUK12" s="12"/>
      <c r="LUL12" s="12"/>
      <c r="LUM12" s="12"/>
      <c r="LUN12" s="12"/>
      <c r="LUO12" s="12"/>
      <c r="LUP12" s="12"/>
      <c r="LUQ12" s="12"/>
      <c r="LUR12" s="12"/>
      <c r="LUS12" s="12"/>
      <c r="LUT12" s="12"/>
      <c r="LUU12" s="12"/>
      <c r="LUV12" s="12"/>
      <c r="LUW12" s="12"/>
      <c r="LUX12" s="12"/>
      <c r="LUY12" s="12"/>
      <c r="LUZ12" s="12"/>
      <c r="LVA12" s="12"/>
      <c r="LVB12" s="12"/>
      <c r="LVC12" s="12"/>
      <c r="LVD12" s="12"/>
      <c r="LVE12" s="12"/>
      <c r="LVF12" s="12"/>
      <c r="LVG12" s="12"/>
      <c r="LVH12" s="12"/>
      <c r="LVI12" s="12"/>
      <c r="LVJ12" s="12"/>
      <c r="LVK12" s="12"/>
      <c r="LVL12" s="12"/>
      <c r="LVM12" s="12"/>
      <c r="LVN12" s="12"/>
      <c r="LVO12" s="12"/>
      <c r="LVP12" s="12"/>
      <c r="LVQ12" s="12"/>
      <c r="LVR12" s="12"/>
      <c r="LVS12" s="12"/>
      <c r="LVT12" s="12"/>
      <c r="LVU12" s="12"/>
      <c r="LVV12" s="12"/>
      <c r="LVW12" s="12"/>
      <c r="LVX12" s="12"/>
      <c r="LVY12" s="12"/>
      <c r="LVZ12" s="12"/>
      <c r="LWA12" s="12"/>
      <c r="LWB12" s="12"/>
      <c r="LWC12" s="12"/>
      <c r="LWD12" s="12"/>
      <c r="LWE12" s="12"/>
      <c r="LWF12" s="12"/>
      <c r="LWG12" s="12"/>
      <c r="LWH12" s="12"/>
      <c r="LWI12" s="12"/>
      <c r="LWJ12" s="12"/>
      <c r="LWK12" s="12"/>
      <c r="LWL12" s="12"/>
      <c r="LWM12" s="12"/>
      <c r="LWN12" s="12"/>
      <c r="LWO12" s="12"/>
      <c r="LWP12" s="12"/>
      <c r="LWQ12" s="12"/>
      <c r="LWR12" s="12"/>
      <c r="LWS12" s="12"/>
      <c r="LWT12" s="12"/>
      <c r="LWU12" s="12"/>
      <c r="LWV12" s="12"/>
      <c r="LWW12" s="12"/>
      <c r="LWX12" s="12"/>
      <c r="LWY12" s="12"/>
      <c r="LWZ12" s="12"/>
      <c r="LXA12" s="12"/>
      <c r="LXB12" s="12"/>
      <c r="LXC12" s="12"/>
      <c r="LXD12" s="12"/>
      <c r="LXE12" s="12"/>
      <c r="LXF12" s="12"/>
      <c r="LXG12" s="12"/>
      <c r="LXH12" s="12"/>
      <c r="LXI12" s="12"/>
      <c r="LXJ12" s="12"/>
      <c r="LXK12" s="12"/>
      <c r="LXL12" s="12"/>
      <c r="LXM12" s="12"/>
      <c r="LXN12" s="12"/>
      <c r="LXO12" s="12"/>
      <c r="LXP12" s="12"/>
      <c r="LXQ12" s="12"/>
      <c r="LXR12" s="12"/>
      <c r="LXS12" s="12"/>
      <c r="LXT12" s="12"/>
      <c r="LXU12" s="12"/>
      <c r="LXV12" s="12"/>
      <c r="LXW12" s="12"/>
      <c r="LXX12" s="12"/>
      <c r="LXY12" s="12"/>
      <c r="LXZ12" s="12"/>
      <c r="LYA12" s="12"/>
      <c r="LYB12" s="12"/>
      <c r="LYC12" s="12"/>
      <c r="LYD12" s="12"/>
      <c r="LYE12" s="12"/>
      <c r="LYF12" s="12"/>
      <c r="LYG12" s="12"/>
      <c r="LYH12" s="12"/>
      <c r="LYI12" s="12"/>
      <c r="LYJ12" s="12"/>
      <c r="LYK12" s="12"/>
      <c r="LYL12" s="12"/>
      <c r="LYM12" s="12"/>
      <c r="LYN12" s="12"/>
      <c r="LYO12" s="12"/>
      <c r="LYP12" s="12"/>
      <c r="LYQ12" s="12"/>
      <c r="LYR12" s="12"/>
      <c r="LYS12" s="12"/>
      <c r="LYT12" s="12"/>
      <c r="LYU12" s="12"/>
      <c r="LYV12" s="12"/>
      <c r="LYW12" s="12"/>
      <c r="LYX12" s="12"/>
      <c r="LYY12" s="12"/>
      <c r="LYZ12" s="12"/>
      <c r="LZA12" s="12"/>
      <c r="LZB12" s="12"/>
      <c r="LZC12" s="12"/>
      <c r="LZD12" s="12"/>
      <c r="LZE12" s="12"/>
      <c r="LZF12" s="12"/>
      <c r="LZG12" s="12"/>
      <c r="LZH12" s="12"/>
      <c r="LZI12" s="12"/>
      <c r="LZJ12" s="12"/>
      <c r="LZK12" s="12"/>
      <c r="LZL12" s="12"/>
      <c r="LZM12" s="12"/>
      <c r="LZN12" s="12"/>
      <c r="LZO12" s="12"/>
      <c r="LZP12" s="12"/>
      <c r="LZQ12" s="12"/>
      <c r="LZR12" s="12"/>
      <c r="LZS12" s="12"/>
      <c r="LZT12" s="12"/>
      <c r="LZU12" s="12"/>
      <c r="LZV12" s="12"/>
      <c r="LZW12" s="12"/>
      <c r="LZX12" s="12"/>
      <c r="LZY12" s="12"/>
      <c r="LZZ12" s="12"/>
      <c r="MAA12" s="12"/>
      <c r="MAB12" s="12"/>
      <c r="MAC12" s="12"/>
      <c r="MAD12" s="12"/>
      <c r="MAE12" s="12"/>
      <c r="MAF12" s="12"/>
      <c r="MAG12" s="12"/>
      <c r="MAH12" s="12"/>
      <c r="MAI12" s="12"/>
      <c r="MAJ12" s="12"/>
      <c r="MAK12" s="12"/>
      <c r="MAL12" s="12"/>
      <c r="MAM12" s="12"/>
      <c r="MAN12" s="12"/>
      <c r="MAO12" s="12"/>
      <c r="MAP12" s="12"/>
      <c r="MAQ12" s="12"/>
      <c r="MAR12" s="12"/>
      <c r="MAS12" s="12"/>
      <c r="MAT12" s="12"/>
      <c r="MAU12" s="12"/>
      <c r="MAV12" s="12"/>
      <c r="MAW12" s="12"/>
      <c r="MAX12" s="12"/>
      <c r="MAY12" s="12"/>
      <c r="MAZ12" s="12"/>
      <c r="MBA12" s="12"/>
      <c r="MBB12" s="12"/>
      <c r="MBC12" s="12"/>
      <c r="MBD12" s="12"/>
      <c r="MBE12" s="12"/>
      <c r="MBF12" s="12"/>
      <c r="MBG12" s="12"/>
      <c r="MBH12" s="12"/>
      <c r="MBI12" s="12"/>
      <c r="MBJ12" s="12"/>
      <c r="MBK12" s="12"/>
      <c r="MBL12" s="12"/>
      <c r="MBM12" s="12"/>
      <c r="MBN12" s="12"/>
      <c r="MBO12" s="12"/>
      <c r="MBP12" s="12"/>
      <c r="MBQ12" s="12"/>
      <c r="MBR12" s="12"/>
      <c r="MBS12" s="12"/>
      <c r="MBT12" s="12"/>
      <c r="MBU12" s="12"/>
      <c r="MBV12" s="12"/>
      <c r="MBW12" s="12"/>
      <c r="MBX12" s="12"/>
      <c r="MBY12" s="12"/>
      <c r="MBZ12" s="12"/>
      <c r="MCA12" s="12"/>
      <c r="MCB12" s="12"/>
      <c r="MCC12" s="12"/>
      <c r="MCD12" s="12"/>
      <c r="MCE12" s="12"/>
      <c r="MCF12" s="12"/>
      <c r="MCG12" s="12"/>
      <c r="MCH12" s="12"/>
      <c r="MCI12" s="12"/>
      <c r="MCJ12" s="12"/>
      <c r="MCK12" s="12"/>
      <c r="MCL12" s="12"/>
      <c r="MCM12" s="12"/>
      <c r="MCN12" s="12"/>
      <c r="MCO12" s="12"/>
      <c r="MCP12" s="12"/>
      <c r="MCQ12" s="12"/>
      <c r="MCR12" s="12"/>
      <c r="MCS12" s="12"/>
      <c r="MCT12" s="12"/>
      <c r="MCU12" s="12"/>
      <c r="MCV12" s="12"/>
      <c r="MCW12" s="12"/>
      <c r="MCX12" s="12"/>
      <c r="MCY12" s="12"/>
      <c r="MCZ12" s="12"/>
      <c r="MDA12" s="12"/>
      <c r="MDB12" s="12"/>
      <c r="MDC12" s="12"/>
      <c r="MDD12" s="12"/>
      <c r="MDE12" s="12"/>
      <c r="MDF12" s="12"/>
      <c r="MDG12" s="12"/>
      <c r="MDH12" s="12"/>
      <c r="MDI12" s="12"/>
      <c r="MDJ12" s="12"/>
      <c r="MDK12" s="12"/>
      <c r="MDL12" s="12"/>
      <c r="MDM12" s="12"/>
      <c r="MDN12" s="12"/>
      <c r="MDO12" s="12"/>
      <c r="MDP12" s="12"/>
      <c r="MDQ12" s="12"/>
      <c r="MDR12" s="12"/>
      <c r="MDS12" s="12"/>
      <c r="MDT12" s="12"/>
      <c r="MDU12" s="12"/>
      <c r="MDV12" s="12"/>
      <c r="MDW12" s="12"/>
      <c r="MDX12" s="12"/>
      <c r="MDY12" s="12"/>
      <c r="MDZ12" s="12"/>
      <c r="MEA12" s="12"/>
      <c r="MEB12" s="12"/>
      <c r="MEC12" s="12"/>
      <c r="MED12" s="12"/>
      <c r="MEE12" s="12"/>
      <c r="MEF12" s="12"/>
      <c r="MEG12" s="12"/>
      <c r="MEH12" s="12"/>
      <c r="MEI12" s="12"/>
      <c r="MEJ12" s="12"/>
      <c r="MEK12" s="12"/>
      <c r="MEL12" s="12"/>
      <c r="MEM12" s="12"/>
      <c r="MEN12" s="12"/>
      <c r="MEO12" s="12"/>
      <c r="MEP12" s="12"/>
      <c r="MEQ12" s="12"/>
      <c r="MER12" s="12"/>
      <c r="MES12" s="12"/>
      <c r="MET12" s="12"/>
      <c r="MEU12" s="12"/>
      <c r="MEV12" s="12"/>
      <c r="MEW12" s="12"/>
      <c r="MEX12" s="12"/>
      <c r="MEY12" s="12"/>
      <c r="MEZ12" s="12"/>
      <c r="MFA12" s="12"/>
      <c r="MFB12" s="12"/>
      <c r="MFC12" s="12"/>
      <c r="MFD12" s="12"/>
      <c r="MFE12" s="12"/>
      <c r="MFF12" s="12"/>
      <c r="MFG12" s="12"/>
      <c r="MFH12" s="12"/>
      <c r="MFI12" s="12"/>
      <c r="MFJ12" s="12"/>
      <c r="MFK12" s="12"/>
      <c r="MFL12" s="12"/>
      <c r="MFM12" s="12"/>
      <c r="MFN12" s="12"/>
      <c r="MFO12" s="12"/>
      <c r="MFP12" s="12"/>
      <c r="MFQ12" s="12"/>
      <c r="MFR12" s="12"/>
      <c r="MFS12" s="12"/>
      <c r="MFT12" s="12"/>
      <c r="MFU12" s="12"/>
      <c r="MFV12" s="12"/>
      <c r="MFW12" s="12"/>
      <c r="MFX12" s="12"/>
      <c r="MFY12" s="12"/>
      <c r="MFZ12" s="12"/>
      <c r="MGA12" s="12"/>
      <c r="MGB12" s="12"/>
      <c r="MGC12" s="12"/>
      <c r="MGD12" s="12"/>
      <c r="MGE12" s="12"/>
      <c r="MGF12" s="12"/>
      <c r="MGG12" s="12"/>
      <c r="MGH12" s="12"/>
      <c r="MGI12" s="12"/>
      <c r="MGJ12" s="12"/>
      <c r="MGK12" s="12"/>
      <c r="MGL12" s="12"/>
      <c r="MGM12" s="12"/>
      <c r="MGN12" s="12"/>
      <c r="MGO12" s="12"/>
      <c r="MGP12" s="12"/>
      <c r="MGQ12" s="12"/>
      <c r="MGR12" s="12"/>
      <c r="MGS12" s="12"/>
      <c r="MGT12" s="12"/>
      <c r="MGU12" s="12"/>
      <c r="MGV12" s="12"/>
      <c r="MGW12" s="12"/>
      <c r="MGX12" s="12"/>
      <c r="MGY12" s="12"/>
      <c r="MGZ12" s="12"/>
      <c r="MHA12" s="12"/>
      <c r="MHB12" s="12"/>
      <c r="MHC12" s="12"/>
      <c r="MHD12" s="12"/>
      <c r="MHE12" s="12"/>
      <c r="MHF12" s="12"/>
      <c r="MHG12" s="12"/>
      <c r="MHH12" s="12"/>
      <c r="MHI12" s="12"/>
      <c r="MHJ12" s="12"/>
      <c r="MHK12" s="12"/>
      <c r="MHL12" s="12"/>
      <c r="MHM12" s="12"/>
      <c r="MHN12" s="12"/>
      <c r="MHO12" s="12"/>
      <c r="MHP12" s="12"/>
      <c r="MHQ12" s="12"/>
      <c r="MHR12" s="12"/>
      <c r="MHS12" s="12"/>
      <c r="MHT12" s="12"/>
      <c r="MHU12" s="12"/>
      <c r="MHV12" s="12"/>
      <c r="MHW12" s="12"/>
      <c r="MHX12" s="12"/>
      <c r="MHY12" s="12"/>
      <c r="MHZ12" s="12"/>
      <c r="MIA12" s="12"/>
      <c r="MIB12" s="12"/>
      <c r="MIC12" s="12"/>
      <c r="MID12" s="12"/>
      <c r="MIE12" s="12"/>
      <c r="MIF12" s="12"/>
      <c r="MIG12" s="12"/>
      <c r="MIH12" s="12"/>
      <c r="MII12" s="12"/>
      <c r="MIJ12" s="12"/>
      <c r="MIK12" s="12"/>
      <c r="MIL12" s="12"/>
      <c r="MIM12" s="12"/>
      <c r="MIN12" s="12"/>
      <c r="MIO12" s="12"/>
      <c r="MIP12" s="12"/>
      <c r="MIQ12" s="12"/>
      <c r="MIR12" s="12"/>
      <c r="MIS12" s="12"/>
      <c r="MIT12" s="12"/>
      <c r="MIU12" s="12"/>
      <c r="MIV12" s="12"/>
      <c r="MIW12" s="12"/>
      <c r="MIX12" s="12"/>
      <c r="MIY12" s="12"/>
      <c r="MIZ12" s="12"/>
      <c r="MJA12" s="12"/>
      <c r="MJB12" s="12"/>
      <c r="MJC12" s="12"/>
      <c r="MJD12" s="12"/>
      <c r="MJE12" s="12"/>
      <c r="MJF12" s="12"/>
      <c r="MJG12" s="12"/>
      <c r="MJH12" s="12"/>
      <c r="MJI12" s="12"/>
      <c r="MJJ12" s="12"/>
      <c r="MJK12" s="12"/>
      <c r="MJL12" s="12"/>
      <c r="MJM12" s="12"/>
      <c r="MJN12" s="12"/>
      <c r="MJO12" s="12"/>
      <c r="MJP12" s="12"/>
      <c r="MJQ12" s="12"/>
      <c r="MJR12" s="12"/>
      <c r="MJS12" s="12"/>
      <c r="MJT12" s="12"/>
      <c r="MJU12" s="12"/>
      <c r="MJV12" s="12"/>
      <c r="MJW12" s="12"/>
      <c r="MJX12" s="12"/>
      <c r="MJY12" s="12"/>
      <c r="MJZ12" s="12"/>
      <c r="MKA12" s="12"/>
      <c r="MKB12" s="12"/>
      <c r="MKC12" s="12"/>
      <c r="MKD12" s="12"/>
      <c r="MKE12" s="12"/>
      <c r="MKF12" s="12"/>
      <c r="MKG12" s="12"/>
      <c r="MKH12" s="12"/>
      <c r="MKI12" s="12"/>
      <c r="MKJ12" s="12"/>
      <c r="MKK12" s="12"/>
      <c r="MKL12" s="12"/>
      <c r="MKM12" s="12"/>
      <c r="MKN12" s="12"/>
      <c r="MKO12" s="12"/>
      <c r="MKP12" s="12"/>
      <c r="MKQ12" s="12"/>
      <c r="MKR12" s="12"/>
      <c r="MKS12" s="12"/>
      <c r="MKT12" s="12"/>
      <c r="MKU12" s="12"/>
      <c r="MKV12" s="12"/>
      <c r="MKW12" s="12"/>
      <c r="MKX12" s="12"/>
      <c r="MKY12" s="12"/>
      <c r="MKZ12" s="12"/>
      <c r="MLA12" s="12"/>
      <c r="MLB12" s="12"/>
      <c r="MLC12" s="12"/>
      <c r="MLD12" s="12"/>
      <c r="MLE12" s="12"/>
      <c r="MLF12" s="12"/>
      <c r="MLG12" s="12"/>
      <c r="MLH12" s="12"/>
      <c r="MLI12" s="12"/>
      <c r="MLJ12" s="12"/>
      <c r="MLK12" s="12"/>
      <c r="MLL12" s="12"/>
      <c r="MLM12" s="12"/>
      <c r="MLN12" s="12"/>
      <c r="MLO12" s="12"/>
      <c r="MLP12" s="12"/>
      <c r="MLQ12" s="12"/>
      <c r="MLR12" s="12"/>
      <c r="MLS12" s="12"/>
      <c r="MLT12" s="12"/>
      <c r="MLU12" s="12"/>
      <c r="MLV12" s="12"/>
      <c r="MLW12" s="12"/>
      <c r="MLX12" s="12"/>
      <c r="MLY12" s="12"/>
      <c r="MLZ12" s="12"/>
      <c r="MMA12" s="12"/>
      <c r="MMB12" s="12"/>
      <c r="MMC12" s="12"/>
      <c r="MMD12" s="12"/>
      <c r="MME12" s="12"/>
      <c r="MMF12" s="12"/>
      <c r="MMG12" s="12"/>
      <c r="MMH12" s="12"/>
      <c r="MMI12" s="12"/>
      <c r="MMJ12" s="12"/>
      <c r="MMK12" s="12"/>
      <c r="MML12" s="12"/>
      <c r="MMM12" s="12"/>
      <c r="MMN12" s="12"/>
      <c r="MMO12" s="12"/>
      <c r="MMP12" s="12"/>
      <c r="MMQ12" s="12"/>
      <c r="MMR12" s="12"/>
      <c r="MMS12" s="12"/>
      <c r="MMT12" s="12"/>
      <c r="MMU12" s="12"/>
      <c r="MMV12" s="12"/>
      <c r="MMW12" s="12"/>
      <c r="MMX12" s="12"/>
      <c r="MMY12" s="12"/>
      <c r="MMZ12" s="12"/>
      <c r="MNA12" s="12"/>
      <c r="MNB12" s="12"/>
      <c r="MNC12" s="12"/>
      <c r="MND12" s="12"/>
      <c r="MNE12" s="12"/>
      <c r="MNF12" s="12"/>
      <c r="MNG12" s="12"/>
      <c r="MNH12" s="12"/>
      <c r="MNI12" s="12"/>
      <c r="MNJ12" s="12"/>
      <c r="MNK12" s="12"/>
      <c r="MNL12" s="12"/>
      <c r="MNM12" s="12"/>
      <c r="MNN12" s="12"/>
      <c r="MNO12" s="12"/>
      <c r="MNP12" s="12"/>
      <c r="MNQ12" s="12"/>
      <c r="MNR12" s="12"/>
      <c r="MNS12" s="12"/>
      <c r="MNT12" s="12"/>
      <c r="MNU12" s="12"/>
      <c r="MNV12" s="12"/>
      <c r="MNW12" s="12"/>
      <c r="MNX12" s="12"/>
      <c r="MNY12" s="12"/>
      <c r="MNZ12" s="12"/>
      <c r="MOA12" s="12"/>
      <c r="MOB12" s="12"/>
      <c r="MOC12" s="12"/>
      <c r="MOD12" s="12"/>
      <c r="MOE12" s="12"/>
      <c r="MOF12" s="12"/>
      <c r="MOG12" s="12"/>
      <c r="MOH12" s="12"/>
      <c r="MOI12" s="12"/>
      <c r="MOJ12" s="12"/>
      <c r="MOK12" s="12"/>
      <c r="MOL12" s="12"/>
      <c r="MOM12" s="12"/>
      <c r="MON12" s="12"/>
      <c r="MOO12" s="12"/>
      <c r="MOP12" s="12"/>
      <c r="MOQ12" s="12"/>
      <c r="MOR12" s="12"/>
      <c r="MOS12" s="12"/>
      <c r="MOT12" s="12"/>
      <c r="MOU12" s="12"/>
      <c r="MOV12" s="12"/>
      <c r="MOW12" s="12"/>
      <c r="MOX12" s="12"/>
      <c r="MOY12" s="12"/>
      <c r="MOZ12" s="12"/>
      <c r="MPA12" s="12"/>
      <c r="MPB12" s="12"/>
      <c r="MPC12" s="12"/>
      <c r="MPD12" s="12"/>
      <c r="MPE12" s="12"/>
      <c r="MPF12" s="12"/>
      <c r="MPG12" s="12"/>
      <c r="MPH12" s="12"/>
      <c r="MPI12" s="12"/>
      <c r="MPJ12" s="12"/>
      <c r="MPK12" s="12"/>
      <c r="MPL12" s="12"/>
      <c r="MPM12" s="12"/>
      <c r="MPN12" s="12"/>
      <c r="MPO12" s="12"/>
      <c r="MPP12" s="12"/>
      <c r="MPQ12" s="12"/>
      <c r="MPR12" s="12"/>
      <c r="MPS12" s="12"/>
      <c r="MPT12" s="12"/>
      <c r="MPU12" s="12"/>
      <c r="MPV12" s="12"/>
      <c r="MPW12" s="12"/>
      <c r="MPX12" s="12"/>
      <c r="MPY12" s="12"/>
      <c r="MPZ12" s="12"/>
      <c r="MQA12" s="12"/>
      <c r="MQB12" s="12"/>
      <c r="MQC12" s="12"/>
      <c r="MQD12" s="12"/>
      <c r="MQE12" s="12"/>
      <c r="MQF12" s="12"/>
      <c r="MQG12" s="12"/>
      <c r="MQH12" s="12"/>
      <c r="MQI12" s="12"/>
      <c r="MQJ12" s="12"/>
      <c r="MQK12" s="12"/>
      <c r="MQL12" s="12"/>
      <c r="MQM12" s="12"/>
      <c r="MQN12" s="12"/>
      <c r="MQO12" s="12"/>
      <c r="MQP12" s="12"/>
      <c r="MQQ12" s="12"/>
      <c r="MQR12" s="12"/>
      <c r="MQS12" s="12"/>
      <c r="MQT12" s="12"/>
      <c r="MQU12" s="12"/>
      <c r="MQV12" s="12"/>
      <c r="MQW12" s="12"/>
      <c r="MQX12" s="12"/>
      <c r="MQY12" s="12"/>
      <c r="MQZ12" s="12"/>
      <c r="MRA12" s="12"/>
      <c r="MRB12" s="12"/>
      <c r="MRC12" s="12"/>
      <c r="MRD12" s="12"/>
      <c r="MRE12" s="12"/>
      <c r="MRF12" s="12"/>
      <c r="MRG12" s="12"/>
      <c r="MRH12" s="12"/>
      <c r="MRI12" s="12"/>
      <c r="MRJ12" s="12"/>
      <c r="MRK12" s="12"/>
      <c r="MRL12" s="12"/>
      <c r="MRM12" s="12"/>
      <c r="MRN12" s="12"/>
      <c r="MRO12" s="12"/>
      <c r="MRP12" s="12"/>
      <c r="MRQ12" s="12"/>
      <c r="MRR12" s="12"/>
      <c r="MRS12" s="12"/>
      <c r="MRT12" s="12"/>
      <c r="MRU12" s="12"/>
      <c r="MRV12" s="12"/>
      <c r="MRW12" s="12"/>
      <c r="MRX12" s="12"/>
      <c r="MRY12" s="12"/>
      <c r="MRZ12" s="12"/>
      <c r="MSA12" s="12"/>
      <c r="MSB12" s="12"/>
      <c r="MSC12" s="12"/>
      <c r="MSD12" s="12"/>
      <c r="MSE12" s="12"/>
      <c r="MSF12" s="12"/>
      <c r="MSG12" s="12"/>
      <c r="MSH12" s="12"/>
      <c r="MSI12" s="12"/>
      <c r="MSJ12" s="12"/>
      <c r="MSK12" s="12"/>
      <c r="MSL12" s="12"/>
      <c r="MSM12" s="12"/>
      <c r="MSN12" s="12"/>
      <c r="MSO12" s="12"/>
      <c r="MSP12" s="12"/>
      <c r="MSQ12" s="12"/>
      <c r="MSR12" s="12"/>
      <c r="MSS12" s="12"/>
      <c r="MST12" s="12"/>
      <c r="MSU12" s="12"/>
      <c r="MSV12" s="12"/>
      <c r="MSW12" s="12"/>
      <c r="MSX12" s="12"/>
      <c r="MSY12" s="12"/>
      <c r="MSZ12" s="12"/>
      <c r="MTA12" s="12"/>
      <c r="MTB12" s="12"/>
      <c r="MTC12" s="12"/>
      <c r="MTD12" s="12"/>
      <c r="MTE12" s="12"/>
      <c r="MTF12" s="12"/>
      <c r="MTG12" s="12"/>
      <c r="MTH12" s="12"/>
      <c r="MTI12" s="12"/>
      <c r="MTJ12" s="12"/>
      <c r="MTK12" s="12"/>
      <c r="MTL12" s="12"/>
      <c r="MTM12" s="12"/>
      <c r="MTN12" s="12"/>
      <c r="MTO12" s="12"/>
      <c r="MTP12" s="12"/>
      <c r="MTQ12" s="12"/>
      <c r="MTR12" s="12"/>
      <c r="MTS12" s="12"/>
      <c r="MTT12" s="12"/>
      <c r="MTU12" s="12"/>
      <c r="MTV12" s="12"/>
      <c r="MTW12" s="12"/>
      <c r="MTX12" s="12"/>
      <c r="MTY12" s="12"/>
      <c r="MTZ12" s="12"/>
      <c r="MUA12" s="12"/>
      <c r="MUB12" s="12"/>
      <c r="MUC12" s="12"/>
      <c r="MUD12" s="12"/>
      <c r="MUE12" s="12"/>
      <c r="MUF12" s="12"/>
      <c r="MUG12" s="12"/>
      <c r="MUH12" s="12"/>
      <c r="MUI12" s="12"/>
      <c r="MUJ12" s="12"/>
      <c r="MUK12" s="12"/>
      <c r="MUL12" s="12"/>
      <c r="MUM12" s="12"/>
      <c r="MUN12" s="12"/>
      <c r="MUO12" s="12"/>
      <c r="MUP12" s="12"/>
      <c r="MUQ12" s="12"/>
      <c r="MUR12" s="12"/>
      <c r="MUS12" s="12"/>
      <c r="MUT12" s="12"/>
      <c r="MUU12" s="12"/>
      <c r="MUV12" s="12"/>
      <c r="MUW12" s="12"/>
      <c r="MUX12" s="12"/>
      <c r="MUY12" s="12"/>
      <c r="MUZ12" s="12"/>
      <c r="MVA12" s="12"/>
      <c r="MVB12" s="12"/>
      <c r="MVC12" s="12"/>
      <c r="MVD12" s="12"/>
      <c r="MVE12" s="12"/>
      <c r="MVF12" s="12"/>
      <c r="MVG12" s="12"/>
      <c r="MVH12" s="12"/>
      <c r="MVI12" s="12"/>
      <c r="MVJ12" s="12"/>
      <c r="MVK12" s="12"/>
      <c r="MVL12" s="12"/>
      <c r="MVM12" s="12"/>
      <c r="MVN12" s="12"/>
      <c r="MVO12" s="12"/>
      <c r="MVP12" s="12"/>
      <c r="MVQ12" s="12"/>
      <c r="MVR12" s="12"/>
      <c r="MVS12" s="12"/>
      <c r="MVT12" s="12"/>
      <c r="MVU12" s="12"/>
      <c r="MVV12" s="12"/>
      <c r="MVW12" s="12"/>
      <c r="MVX12" s="12"/>
      <c r="MVY12" s="12"/>
      <c r="MVZ12" s="12"/>
      <c r="MWA12" s="12"/>
      <c r="MWB12" s="12"/>
      <c r="MWC12" s="12"/>
      <c r="MWD12" s="12"/>
      <c r="MWE12" s="12"/>
      <c r="MWF12" s="12"/>
      <c r="MWG12" s="12"/>
      <c r="MWH12" s="12"/>
      <c r="MWI12" s="12"/>
      <c r="MWJ12" s="12"/>
      <c r="MWK12" s="12"/>
      <c r="MWL12" s="12"/>
      <c r="MWM12" s="12"/>
      <c r="MWN12" s="12"/>
      <c r="MWO12" s="12"/>
      <c r="MWP12" s="12"/>
      <c r="MWQ12" s="12"/>
      <c r="MWR12" s="12"/>
      <c r="MWS12" s="12"/>
      <c r="MWT12" s="12"/>
      <c r="MWU12" s="12"/>
      <c r="MWV12" s="12"/>
      <c r="MWW12" s="12"/>
      <c r="MWX12" s="12"/>
      <c r="MWY12" s="12"/>
      <c r="MWZ12" s="12"/>
      <c r="MXA12" s="12"/>
      <c r="MXB12" s="12"/>
      <c r="MXC12" s="12"/>
      <c r="MXD12" s="12"/>
      <c r="MXE12" s="12"/>
      <c r="MXF12" s="12"/>
      <c r="MXG12" s="12"/>
      <c r="MXH12" s="12"/>
      <c r="MXI12" s="12"/>
      <c r="MXJ12" s="12"/>
      <c r="MXK12" s="12"/>
      <c r="MXL12" s="12"/>
      <c r="MXM12" s="12"/>
      <c r="MXN12" s="12"/>
      <c r="MXO12" s="12"/>
      <c r="MXP12" s="12"/>
      <c r="MXQ12" s="12"/>
      <c r="MXR12" s="12"/>
      <c r="MXS12" s="12"/>
      <c r="MXT12" s="12"/>
      <c r="MXU12" s="12"/>
      <c r="MXV12" s="12"/>
      <c r="MXW12" s="12"/>
      <c r="MXX12" s="12"/>
      <c r="MXY12" s="12"/>
      <c r="MXZ12" s="12"/>
      <c r="MYA12" s="12"/>
      <c r="MYB12" s="12"/>
      <c r="MYC12" s="12"/>
      <c r="MYD12" s="12"/>
      <c r="MYE12" s="12"/>
      <c r="MYF12" s="12"/>
      <c r="MYG12" s="12"/>
      <c r="MYH12" s="12"/>
      <c r="MYI12" s="12"/>
      <c r="MYJ12" s="12"/>
      <c r="MYK12" s="12"/>
      <c r="MYL12" s="12"/>
      <c r="MYM12" s="12"/>
      <c r="MYN12" s="12"/>
      <c r="MYO12" s="12"/>
      <c r="MYP12" s="12"/>
      <c r="MYQ12" s="12"/>
      <c r="MYR12" s="12"/>
      <c r="MYS12" s="12"/>
      <c r="MYT12" s="12"/>
      <c r="MYU12" s="12"/>
      <c r="MYV12" s="12"/>
      <c r="MYW12" s="12"/>
      <c r="MYX12" s="12"/>
      <c r="MYY12" s="12"/>
      <c r="MYZ12" s="12"/>
      <c r="MZA12" s="12"/>
      <c r="MZB12" s="12"/>
      <c r="MZC12" s="12"/>
      <c r="MZD12" s="12"/>
      <c r="MZE12" s="12"/>
      <c r="MZF12" s="12"/>
      <c r="MZG12" s="12"/>
      <c r="MZH12" s="12"/>
      <c r="MZI12" s="12"/>
      <c r="MZJ12" s="12"/>
      <c r="MZK12" s="12"/>
      <c r="MZL12" s="12"/>
      <c r="MZM12" s="12"/>
      <c r="MZN12" s="12"/>
      <c r="MZO12" s="12"/>
      <c r="MZP12" s="12"/>
      <c r="MZQ12" s="12"/>
      <c r="MZR12" s="12"/>
      <c r="MZS12" s="12"/>
      <c r="MZT12" s="12"/>
      <c r="MZU12" s="12"/>
      <c r="MZV12" s="12"/>
      <c r="MZW12" s="12"/>
      <c r="MZX12" s="12"/>
      <c r="MZY12" s="12"/>
      <c r="MZZ12" s="12"/>
      <c r="NAA12" s="12"/>
      <c r="NAB12" s="12"/>
      <c r="NAC12" s="12"/>
      <c r="NAD12" s="12"/>
      <c r="NAE12" s="12"/>
      <c r="NAF12" s="12"/>
      <c r="NAG12" s="12"/>
      <c r="NAH12" s="12"/>
      <c r="NAI12" s="12"/>
      <c r="NAJ12" s="12"/>
      <c r="NAK12" s="12"/>
      <c r="NAL12" s="12"/>
      <c r="NAM12" s="12"/>
      <c r="NAN12" s="12"/>
      <c r="NAO12" s="12"/>
      <c r="NAP12" s="12"/>
      <c r="NAQ12" s="12"/>
      <c r="NAR12" s="12"/>
      <c r="NAS12" s="12"/>
      <c r="NAT12" s="12"/>
      <c r="NAU12" s="12"/>
      <c r="NAV12" s="12"/>
      <c r="NAW12" s="12"/>
      <c r="NAX12" s="12"/>
      <c r="NAY12" s="12"/>
      <c r="NAZ12" s="12"/>
      <c r="NBA12" s="12"/>
      <c r="NBB12" s="12"/>
      <c r="NBC12" s="12"/>
      <c r="NBD12" s="12"/>
      <c r="NBE12" s="12"/>
      <c r="NBF12" s="12"/>
      <c r="NBG12" s="12"/>
      <c r="NBH12" s="12"/>
      <c r="NBI12" s="12"/>
      <c r="NBJ12" s="12"/>
      <c r="NBK12" s="12"/>
      <c r="NBL12" s="12"/>
      <c r="NBM12" s="12"/>
      <c r="NBN12" s="12"/>
      <c r="NBO12" s="12"/>
      <c r="NBP12" s="12"/>
      <c r="NBQ12" s="12"/>
      <c r="NBR12" s="12"/>
      <c r="NBS12" s="12"/>
      <c r="NBT12" s="12"/>
      <c r="NBU12" s="12"/>
      <c r="NBV12" s="12"/>
      <c r="NBW12" s="12"/>
      <c r="NBX12" s="12"/>
      <c r="NBY12" s="12"/>
      <c r="NBZ12" s="12"/>
      <c r="NCA12" s="12"/>
      <c r="NCB12" s="12"/>
      <c r="NCC12" s="12"/>
      <c r="NCD12" s="12"/>
      <c r="NCE12" s="12"/>
      <c r="NCF12" s="12"/>
      <c r="NCG12" s="12"/>
      <c r="NCH12" s="12"/>
      <c r="NCI12" s="12"/>
      <c r="NCJ12" s="12"/>
      <c r="NCK12" s="12"/>
      <c r="NCL12" s="12"/>
      <c r="NCM12" s="12"/>
      <c r="NCN12" s="12"/>
      <c r="NCO12" s="12"/>
      <c r="NCP12" s="12"/>
      <c r="NCQ12" s="12"/>
      <c r="NCR12" s="12"/>
      <c r="NCS12" s="12"/>
      <c r="NCT12" s="12"/>
      <c r="NCU12" s="12"/>
      <c r="NCV12" s="12"/>
      <c r="NCW12" s="12"/>
      <c r="NCX12" s="12"/>
      <c r="NCY12" s="12"/>
      <c r="NCZ12" s="12"/>
      <c r="NDA12" s="12"/>
      <c r="NDB12" s="12"/>
      <c r="NDC12" s="12"/>
      <c r="NDD12" s="12"/>
      <c r="NDE12" s="12"/>
      <c r="NDF12" s="12"/>
      <c r="NDG12" s="12"/>
      <c r="NDH12" s="12"/>
      <c r="NDI12" s="12"/>
      <c r="NDJ12" s="12"/>
      <c r="NDK12" s="12"/>
      <c r="NDL12" s="12"/>
      <c r="NDM12" s="12"/>
      <c r="NDN12" s="12"/>
      <c r="NDO12" s="12"/>
      <c r="NDP12" s="12"/>
      <c r="NDQ12" s="12"/>
      <c r="NDR12" s="12"/>
      <c r="NDS12" s="12"/>
      <c r="NDT12" s="12"/>
      <c r="NDU12" s="12"/>
      <c r="NDV12" s="12"/>
      <c r="NDW12" s="12"/>
      <c r="NDX12" s="12"/>
      <c r="NDY12" s="12"/>
      <c r="NDZ12" s="12"/>
      <c r="NEA12" s="12"/>
      <c r="NEB12" s="12"/>
      <c r="NEC12" s="12"/>
      <c r="NED12" s="12"/>
      <c r="NEE12" s="12"/>
      <c r="NEF12" s="12"/>
      <c r="NEG12" s="12"/>
      <c r="NEH12" s="12"/>
      <c r="NEI12" s="12"/>
      <c r="NEJ12" s="12"/>
      <c r="NEK12" s="12"/>
      <c r="NEL12" s="12"/>
      <c r="NEM12" s="12"/>
      <c r="NEN12" s="12"/>
      <c r="NEO12" s="12"/>
      <c r="NEP12" s="12"/>
      <c r="NEQ12" s="12"/>
      <c r="NER12" s="12"/>
      <c r="NES12" s="12"/>
      <c r="NET12" s="12"/>
      <c r="NEU12" s="12"/>
      <c r="NEV12" s="12"/>
      <c r="NEW12" s="12"/>
      <c r="NEX12" s="12"/>
      <c r="NEY12" s="12"/>
      <c r="NEZ12" s="12"/>
      <c r="NFA12" s="12"/>
      <c r="NFB12" s="12"/>
      <c r="NFC12" s="12"/>
      <c r="NFD12" s="12"/>
      <c r="NFE12" s="12"/>
      <c r="NFF12" s="12"/>
      <c r="NFG12" s="12"/>
      <c r="NFH12" s="12"/>
      <c r="NFI12" s="12"/>
      <c r="NFJ12" s="12"/>
      <c r="NFK12" s="12"/>
      <c r="NFL12" s="12"/>
      <c r="NFM12" s="12"/>
      <c r="NFN12" s="12"/>
      <c r="NFO12" s="12"/>
      <c r="NFP12" s="12"/>
      <c r="NFQ12" s="12"/>
      <c r="NFR12" s="12"/>
      <c r="NFS12" s="12"/>
      <c r="NFT12" s="12"/>
      <c r="NFU12" s="12"/>
      <c r="NFV12" s="12"/>
      <c r="NFW12" s="12"/>
      <c r="NFX12" s="12"/>
      <c r="NFY12" s="12"/>
      <c r="NFZ12" s="12"/>
      <c r="NGA12" s="12"/>
      <c r="NGB12" s="12"/>
      <c r="NGC12" s="12"/>
      <c r="NGD12" s="12"/>
      <c r="NGE12" s="12"/>
      <c r="NGF12" s="12"/>
      <c r="NGG12" s="12"/>
      <c r="NGH12" s="12"/>
      <c r="NGI12" s="12"/>
      <c r="NGJ12" s="12"/>
      <c r="NGK12" s="12"/>
      <c r="NGL12" s="12"/>
      <c r="NGM12" s="12"/>
      <c r="NGN12" s="12"/>
      <c r="NGO12" s="12"/>
      <c r="NGP12" s="12"/>
      <c r="NGQ12" s="12"/>
      <c r="NGR12" s="12"/>
      <c r="NGS12" s="12"/>
      <c r="NGT12" s="12"/>
      <c r="NGU12" s="12"/>
      <c r="NGV12" s="12"/>
      <c r="NGW12" s="12"/>
      <c r="NGX12" s="12"/>
      <c r="NGY12" s="12"/>
      <c r="NGZ12" s="12"/>
      <c r="NHA12" s="12"/>
      <c r="NHB12" s="12"/>
      <c r="NHC12" s="12"/>
      <c r="NHD12" s="12"/>
      <c r="NHE12" s="12"/>
      <c r="NHF12" s="12"/>
      <c r="NHG12" s="12"/>
      <c r="NHH12" s="12"/>
      <c r="NHI12" s="12"/>
      <c r="NHJ12" s="12"/>
      <c r="NHK12" s="12"/>
      <c r="NHL12" s="12"/>
      <c r="NHM12" s="12"/>
      <c r="NHN12" s="12"/>
      <c r="NHO12" s="12"/>
      <c r="NHP12" s="12"/>
      <c r="NHQ12" s="12"/>
      <c r="NHR12" s="12"/>
      <c r="NHS12" s="12"/>
      <c r="NHT12" s="12"/>
      <c r="NHU12" s="12"/>
      <c r="NHV12" s="12"/>
      <c r="NHW12" s="12"/>
      <c r="NHX12" s="12"/>
      <c r="NHY12" s="12"/>
      <c r="NHZ12" s="12"/>
      <c r="NIA12" s="12"/>
      <c r="NIB12" s="12"/>
      <c r="NIC12" s="12"/>
      <c r="NID12" s="12"/>
      <c r="NIE12" s="12"/>
      <c r="NIF12" s="12"/>
      <c r="NIG12" s="12"/>
      <c r="NIH12" s="12"/>
      <c r="NII12" s="12"/>
      <c r="NIJ12" s="12"/>
      <c r="NIK12" s="12"/>
      <c r="NIL12" s="12"/>
      <c r="NIM12" s="12"/>
      <c r="NIN12" s="12"/>
      <c r="NIO12" s="12"/>
      <c r="NIP12" s="12"/>
      <c r="NIQ12" s="12"/>
      <c r="NIR12" s="12"/>
      <c r="NIS12" s="12"/>
      <c r="NIT12" s="12"/>
      <c r="NIU12" s="12"/>
      <c r="NIV12" s="12"/>
      <c r="NIW12" s="12"/>
      <c r="NIX12" s="12"/>
      <c r="NIY12" s="12"/>
      <c r="NIZ12" s="12"/>
      <c r="NJA12" s="12"/>
      <c r="NJB12" s="12"/>
      <c r="NJC12" s="12"/>
      <c r="NJD12" s="12"/>
      <c r="NJE12" s="12"/>
      <c r="NJF12" s="12"/>
      <c r="NJG12" s="12"/>
      <c r="NJH12" s="12"/>
      <c r="NJI12" s="12"/>
      <c r="NJJ12" s="12"/>
      <c r="NJK12" s="12"/>
      <c r="NJL12" s="12"/>
      <c r="NJM12" s="12"/>
      <c r="NJN12" s="12"/>
      <c r="NJO12" s="12"/>
      <c r="NJP12" s="12"/>
      <c r="NJQ12" s="12"/>
      <c r="NJR12" s="12"/>
      <c r="NJS12" s="12"/>
      <c r="NJT12" s="12"/>
      <c r="NJU12" s="12"/>
      <c r="NJV12" s="12"/>
      <c r="NJW12" s="12"/>
      <c r="NJX12" s="12"/>
      <c r="NJY12" s="12"/>
      <c r="NJZ12" s="12"/>
      <c r="NKA12" s="12"/>
      <c r="NKB12" s="12"/>
      <c r="NKC12" s="12"/>
      <c r="NKD12" s="12"/>
      <c r="NKE12" s="12"/>
      <c r="NKF12" s="12"/>
      <c r="NKG12" s="12"/>
      <c r="NKH12" s="12"/>
      <c r="NKI12" s="12"/>
      <c r="NKJ12" s="12"/>
      <c r="NKK12" s="12"/>
      <c r="NKL12" s="12"/>
      <c r="NKM12" s="12"/>
      <c r="NKN12" s="12"/>
      <c r="NKO12" s="12"/>
      <c r="NKP12" s="12"/>
      <c r="NKQ12" s="12"/>
      <c r="NKR12" s="12"/>
      <c r="NKS12" s="12"/>
      <c r="NKT12" s="12"/>
      <c r="NKU12" s="12"/>
      <c r="NKV12" s="12"/>
      <c r="NKW12" s="12"/>
      <c r="NKX12" s="12"/>
      <c r="NKY12" s="12"/>
      <c r="NKZ12" s="12"/>
      <c r="NLA12" s="12"/>
      <c r="NLB12" s="12"/>
      <c r="NLC12" s="12"/>
      <c r="NLD12" s="12"/>
      <c r="NLE12" s="12"/>
      <c r="NLF12" s="12"/>
      <c r="NLG12" s="12"/>
      <c r="NLH12" s="12"/>
      <c r="NLI12" s="12"/>
      <c r="NLJ12" s="12"/>
      <c r="NLK12" s="12"/>
      <c r="NLL12" s="12"/>
      <c r="NLM12" s="12"/>
      <c r="NLN12" s="12"/>
      <c r="NLO12" s="12"/>
      <c r="NLP12" s="12"/>
      <c r="NLQ12" s="12"/>
      <c r="NLR12" s="12"/>
      <c r="NLS12" s="12"/>
      <c r="NLT12" s="12"/>
      <c r="NLU12" s="12"/>
      <c r="NLV12" s="12"/>
      <c r="NLW12" s="12"/>
      <c r="NLX12" s="12"/>
      <c r="NLY12" s="12"/>
      <c r="NLZ12" s="12"/>
      <c r="NMA12" s="12"/>
      <c r="NMB12" s="12"/>
      <c r="NMC12" s="12"/>
      <c r="NMD12" s="12"/>
      <c r="NME12" s="12"/>
      <c r="NMF12" s="12"/>
      <c r="NMG12" s="12"/>
      <c r="NMH12" s="12"/>
      <c r="NMI12" s="12"/>
      <c r="NMJ12" s="12"/>
      <c r="NMK12" s="12"/>
      <c r="NML12" s="12"/>
      <c r="NMM12" s="12"/>
      <c r="NMN12" s="12"/>
      <c r="NMO12" s="12"/>
      <c r="NMP12" s="12"/>
      <c r="NMQ12" s="12"/>
      <c r="NMR12" s="12"/>
      <c r="NMS12" s="12"/>
      <c r="NMT12" s="12"/>
      <c r="NMU12" s="12"/>
      <c r="NMV12" s="12"/>
      <c r="NMW12" s="12"/>
      <c r="NMX12" s="12"/>
      <c r="NMY12" s="12"/>
      <c r="NMZ12" s="12"/>
      <c r="NNA12" s="12"/>
      <c r="NNB12" s="12"/>
      <c r="NNC12" s="12"/>
      <c r="NND12" s="12"/>
      <c r="NNE12" s="12"/>
      <c r="NNF12" s="12"/>
      <c r="NNG12" s="12"/>
      <c r="NNH12" s="12"/>
      <c r="NNI12" s="12"/>
      <c r="NNJ12" s="12"/>
      <c r="NNK12" s="12"/>
      <c r="NNL12" s="12"/>
      <c r="NNM12" s="12"/>
      <c r="NNN12" s="12"/>
      <c r="NNO12" s="12"/>
      <c r="NNP12" s="12"/>
      <c r="NNQ12" s="12"/>
      <c r="NNR12" s="12"/>
      <c r="NNS12" s="12"/>
      <c r="NNT12" s="12"/>
      <c r="NNU12" s="12"/>
      <c r="NNV12" s="12"/>
      <c r="NNW12" s="12"/>
      <c r="NNX12" s="12"/>
      <c r="NNY12" s="12"/>
      <c r="NNZ12" s="12"/>
      <c r="NOA12" s="12"/>
      <c r="NOB12" s="12"/>
      <c r="NOC12" s="12"/>
      <c r="NOD12" s="12"/>
      <c r="NOE12" s="12"/>
      <c r="NOF12" s="12"/>
      <c r="NOG12" s="12"/>
      <c r="NOH12" s="12"/>
      <c r="NOI12" s="12"/>
      <c r="NOJ12" s="12"/>
      <c r="NOK12" s="12"/>
      <c r="NOL12" s="12"/>
      <c r="NOM12" s="12"/>
      <c r="NON12" s="12"/>
      <c r="NOO12" s="12"/>
      <c r="NOP12" s="12"/>
      <c r="NOQ12" s="12"/>
      <c r="NOR12" s="12"/>
      <c r="NOS12" s="12"/>
      <c r="NOT12" s="12"/>
      <c r="NOU12" s="12"/>
      <c r="NOV12" s="12"/>
      <c r="NOW12" s="12"/>
      <c r="NOX12" s="12"/>
      <c r="NOY12" s="12"/>
      <c r="NOZ12" s="12"/>
      <c r="NPA12" s="12"/>
      <c r="NPB12" s="12"/>
      <c r="NPC12" s="12"/>
      <c r="NPD12" s="12"/>
      <c r="NPE12" s="12"/>
      <c r="NPF12" s="12"/>
      <c r="NPG12" s="12"/>
      <c r="NPH12" s="12"/>
      <c r="NPI12" s="12"/>
      <c r="NPJ12" s="12"/>
      <c r="NPK12" s="12"/>
      <c r="NPL12" s="12"/>
      <c r="NPM12" s="12"/>
      <c r="NPN12" s="12"/>
      <c r="NPO12" s="12"/>
      <c r="NPP12" s="12"/>
      <c r="NPQ12" s="12"/>
      <c r="NPR12" s="12"/>
      <c r="NPS12" s="12"/>
      <c r="NPT12" s="12"/>
      <c r="NPU12" s="12"/>
      <c r="NPV12" s="12"/>
      <c r="NPW12" s="12"/>
      <c r="NPX12" s="12"/>
      <c r="NPY12" s="12"/>
      <c r="NPZ12" s="12"/>
      <c r="NQA12" s="12"/>
      <c r="NQB12" s="12"/>
      <c r="NQC12" s="12"/>
      <c r="NQD12" s="12"/>
      <c r="NQE12" s="12"/>
      <c r="NQF12" s="12"/>
      <c r="NQG12" s="12"/>
      <c r="NQH12" s="12"/>
      <c r="NQI12" s="12"/>
      <c r="NQJ12" s="12"/>
      <c r="NQK12" s="12"/>
      <c r="NQL12" s="12"/>
      <c r="NQM12" s="12"/>
      <c r="NQN12" s="12"/>
      <c r="NQO12" s="12"/>
      <c r="NQP12" s="12"/>
      <c r="NQQ12" s="12"/>
      <c r="NQR12" s="12"/>
      <c r="NQS12" s="12"/>
      <c r="NQT12" s="12"/>
      <c r="NQU12" s="12"/>
      <c r="NQV12" s="12"/>
      <c r="NQW12" s="12"/>
      <c r="NQX12" s="12"/>
      <c r="NQY12" s="12"/>
      <c r="NQZ12" s="12"/>
      <c r="NRA12" s="12"/>
      <c r="NRB12" s="12"/>
      <c r="NRC12" s="12"/>
      <c r="NRD12" s="12"/>
      <c r="NRE12" s="12"/>
      <c r="NRF12" s="12"/>
      <c r="NRG12" s="12"/>
      <c r="NRH12" s="12"/>
      <c r="NRI12" s="12"/>
      <c r="NRJ12" s="12"/>
      <c r="NRK12" s="12"/>
      <c r="NRL12" s="12"/>
      <c r="NRM12" s="12"/>
      <c r="NRN12" s="12"/>
      <c r="NRO12" s="12"/>
      <c r="NRP12" s="12"/>
      <c r="NRQ12" s="12"/>
      <c r="NRR12" s="12"/>
      <c r="NRS12" s="12"/>
      <c r="NRT12" s="12"/>
      <c r="NRU12" s="12"/>
      <c r="NRV12" s="12"/>
      <c r="NRW12" s="12"/>
      <c r="NRX12" s="12"/>
      <c r="NRY12" s="12"/>
      <c r="NRZ12" s="12"/>
      <c r="NSA12" s="12"/>
      <c r="NSB12" s="12"/>
      <c r="NSC12" s="12"/>
      <c r="NSD12" s="12"/>
      <c r="NSE12" s="12"/>
      <c r="NSF12" s="12"/>
      <c r="NSG12" s="12"/>
      <c r="NSH12" s="12"/>
      <c r="NSI12" s="12"/>
      <c r="NSJ12" s="12"/>
      <c r="NSK12" s="12"/>
      <c r="NSL12" s="12"/>
      <c r="NSM12" s="12"/>
      <c r="NSN12" s="12"/>
      <c r="NSO12" s="12"/>
      <c r="NSP12" s="12"/>
      <c r="NSQ12" s="12"/>
      <c r="NSR12" s="12"/>
      <c r="NSS12" s="12"/>
      <c r="NST12" s="12"/>
      <c r="NSU12" s="12"/>
      <c r="NSV12" s="12"/>
      <c r="NSW12" s="12"/>
      <c r="NSX12" s="12"/>
      <c r="NSY12" s="12"/>
      <c r="NSZ12" s="12"/>
      <c r="NTA12" s="12"/>
      <c r="NTB12" s="12"/>
      <c r="NTC12" s="12"/>
      <c r="NTD12" s="12"/>
      <c r="NTE12" s="12"/>
      <c r="NTF12" s="12"/>
      <c r="NTG12" s="12"/>
      <c r="NTH12" s="12"/>
      <c r="NTI12" s="12"/>
      <c r="NTJ12" s="12"/>
      <c r="NTK12" s="12"/>
      <c r="NTL12" s="12"/>
      <c r="NTM12" s="12"/>
      <c r="NTN12" s="12"/>
      <c r="NTO12" s="12"/>
      <c r="NTP12" s="12"/>
      <c r="NTQ12" s="12"/>
      <c r="NTR12" s="12"/>
      <c r="NTS12" s="12"/>
      <c r="NTT12" s="12"/>
      <c r="NTU12" s="12"/>
      <c r="NTV12" s="12"/>
      <c r="NTW12" s="12"/>
      <c r="NTX12" s="12"/>
      <c r="NTY12" s="12"/>
      <c r="NTZ12" s="12"/>
      <c r="NUA12" s="12"/>
      <c r="NUB12" s="12"/>
      <c r="NUC12" s="12"/>
      <c r="NUD12" s="12"/>
      <c r="NUE12" s="12"/>
      <c r="NUF12" s="12"/>
      <c r="NUG12" s="12"/>
      <c r="NUH12" s="12"/>
      <c r="NUI12" s="12"/>
      <c r="NUJ12" s="12"/>
      <c r="NUK12" s="12"/>
      <c r="NUL12" s="12"/>
      <c r="NUM12" s="12"/>
      <c r="NUN12" s="12"/>
      <c r="NUO12" s="12"/>
      <c r="NUP12" s="12"/>
      <c r="NUQ12" s="12"/>
      <c r="NUR12" s="12"/>
      <c r="NUS12" s="12"/>
      <c r="NUT12" s="12"/>
      <c r="NUU12" s="12"/>
      <c r="NUV12" s="12"/>
      <c r="NUW12" s="12"/>
      <c r="NUX12" s="12"/>
      <c r="NUY12" s="12"/>
      <c r="NUZ12" s="12"/>
      <c r="NVA12" s="12"/>
      <c r="NVB12" s="12"/>
      <c r="NVC12" s="12"/>
      <c r="NVD12" s="12"/>
      <c r="NVE12" s="12"/>
      <c r="NVF12" s="12"/>
      <c r="NVG12" s="12"/>
      <c r="NVH12" s="12"/>
      <c r="NVI12" s="12"/>
      <c r="NVJ12" s="12"/>
      <c r="NVK12" s="12"/>
      <c r="NVL12" s="12"/>
      <c r="NVM12" s="12"/>
      <c r="NVN12" s="12"/>
      <c r="NVO12" s="12"/>
      <c r="NVP12" s="12"/>
      <c r="NVQ12" s="12"/>
      <c r="NVR12" s="12"/>
      <c r="NVS12" s="12"/>
      <c r="NVT12" s="12"/>
      <c r="NVU12" s="12"/>
      <c r="NVV12" s="12"/>
      <c r="NVW12" s="12"/>
      <c r="NVX12" s="12"/>
      <c r="NVY12" s="12"/>
      <c r="NVZ12" s="12"/>
      <c r="NWA12" s="12"/>
      <c r="NWB12" s="12"/>
      <c r="NWC12" s="12"/>
      <c r="NWD12" s="12"/>
      <c r="NWE12" s="12"/>
      <c r="NWF12" s="12"/>
      <c r="NWG12" s="12"/>
      <c r="NWH12" s="12"/>
      <c r="NWI12" s="12"/>
      <c r="NWJ12" s="12"/>
      <c r="NWK12" s="12"/>
      <c r="NWL12" s="12"/>
      <c r="NWM12" s="12"/>
      <c r="NWN12" s="12"/>
      <c r="NWO12" s="12"/>
      <c r="NWP12" s="12"/>
      <c r="NWQ12" s="12"/>
      <c r="NWR12" s="12"/>
      <c r="NWS12" s="12"/>
      <c r="NWT12" s="12"/>
      <c r="NWU12" s="12"/>
      <c r="NWV12" s="12"/>
      <c r="NWW12" s="12"/>
      <c r="NWX12" s="12"/>
      <c r="NWY12" s="12"/>
      <c r="NWZ12" s="12"/>
      <c r="NXA12" s="12"/>
      <c r="NXB12" s="12"/>
      <c r="NXC12" s="12"/>
      <c r="NXD12" s="12"/>
      <c r="NXE12" s="12"/>
      <c r="NXF12" s="12"/>
      <c r="NXG12" s="12"/>
      <c r="NXH12" s="12"/>
      <c r="NXI12" s="12"/>
      <c r="NXJ12" s="12"/>
      <c r="NXK12" s="12"/>
      <c r="NXL12" s="12"/>
      <c r="NXM12" s="12"/>
      <c r="NXN12" s="12"/>
      <c r="NXO12" s="12"/>
      <c r="NXP12" s="12"/>
      <c r="NXQ12" s="12"/>
      <c r="NXR12" s="12"/>
      <c r="NXS12" s="12"/>
      <c r="NXT12" s="12"/>
      <c r="NXU12" s="12"/>
      <c r="NXV12" s="12"/>
      <c r="NXW12" s="12"/>
      <c r="NXX12" s="12"/>
      <c r="NXY12" s="12"/>
      <c r="NXZ12" s="12"/>
      <c r="NYA12" s="12"/>
      <c r="NYB12" s="12"/>
      <c r="NYC12" s="12"/>
      <c r="NYD12" s="12"/>
      <c r="NYE12" s="12"/>
      <c r="NYF12" s="12"/>
      <c r="NYG12" s="12"/>
      <c r="NYH12" s="12"/>
      <c r="NYI12" s="12"/>
      <c r="NYJ12" s="12"/>
      <c r="NYK12" s="12"/>
      <c r="NYL12" s="12"/>
      <c r="NYM12" s="12"/>
      <c r="NYN12" s="12"/>
      <c r="NYO12" s="12"/>
      <c r="NYP12" s="12"/>
      <c r="NYQ12" s="12"/>
      <c r="NYR12" s="12"/>
      <c r="NYS12" s="12"/>
      <c r="NYT12" s="12"/>
      <c r="NYU12" s="12"/>
      <c r="NYV12" s="12"/>
      <c r="NYW12" s="12"/>
      <c r="NYX12" s="12"/>
      <c r="NYY12" s="12"/>
      <c r="NYZ12" s="12"/>
      <c r="NZA12" s="12"/>
      <c r="NZB12" s="12"/>
      <c r="NZC12" s="12"/>
      <c r="NZD12" s="12"/>
      <c r="NZE12" s="12"/>
      <c r="NZF12" s="12"/>
      <c r="NZG12" s="12"/>
      <c r="NZH12" s="12"/>
      <c r="NZI12" s="12"/>
      <c r="NZJ12" s="12"/>
      <c r="NZK12" s="12"/>
      <c r="NZL12" s="12"/>
      <c r="NZM12" s="12"/>
      <c r="NZN12" s="12"/>
      <c r="NZO12" s="12"/>
      <c r="NZP12" s="12"/>
      <c r="NZQ12" s="12"/>
      <c r="NZR12" s="12"/>
      <c r="NZS12" s="12"/>
      <c r="NZT12" s="12"/>
      <c r="NZU12" s="12"/>
      <c r="NZV12" s="12"/>
      <c r="NZW12" s="12"/>
      <c r="NZX12" s="12"/>
      <c r="NZY12" s="12"/>
      <c r="NZZ12" s="12"/>
      <c r="OAA12" s="12"/>
      <c r="OAB12" s="12"/>
      <c r="OAC12" s="12"/>
      <c r="OAD12" s="12"/>
      <c r="OAE12" s="12"/>
      <c r="OAF12" s="12"/>
      <c r="OAG12" s="12"/>
      <c r="OAH12" s="12"/>
      <c r="OAI12" s="12"/>
      <c r="OAJ12" s="12"/>
      <c r="OAK12" s="12"/>
      <c r="OAL12" s="12"/>
      <c r="OAM12" s="12"/>
      <c r="OAN12" s="12"/>
      <c r="OAO12" s="12"/>
      <c r="OAP12" s="12"/>
      <c r="OAQ12" s="12"/>
      <c r="OAR12" s="12"/>
      <c r="OAS12" s="12"/>
      <c r="OAT12" s="12"/>
      <c r="OAU12" s="12"/>
      <c r="OAV12" s="12"/>
      <c r="OAW12" s="12"/>
      <c r="OAX12" s="12"/>
      <c r="OAY12" s="12"/>
      <c r="OAZ12" s="12"/>
      <c r="OBA12" s="12"/>
      <c r="OBB12" s="12"/>
      <c r="OBC12" s="12"/>
      <c r="OBD12" s="12"/>
      <c r="OBE12" s="12"/>
      <c r="OBF12" s="12"/>
      <c r="OBG12" s="12"/>
      <c r="OBH12" s="12"/>
      <c r="OBI12" s="12"/>
      <c r="OBJ12" s="12"/>
      <c r="OBK12" s="12"/>
      <c r="OBL12" s="12"/>
      <c r="OBM12" s="12"/>
      <c r="OBN12" s="12"/>
      <c r="OBO12" s="12"/>
      <c r="OBP12" s="12"/>
      <c r="OBQ12" s="12"/>
      <c r="OBR12" s="12"/>
      <c r="OBS12" s="12"/>
      <c r="OBT12" s="12"/>
      <c r="OBU12" s="12"/>
      <c r="OBV12" s="12"/>
      <c r="OBW12" s="12"/>
      <c r="OBX12" s="12"/>
      <c r="OBY12" s="12"/>
      <c r="OBZ12" s="12"/>
      <c r="OCA12" s="12"/>
      <c r="OCB12" s="12"/>
      <c r="OCC12" s="12"/>
      <c r="OCD12" s="12"/>
      <c r="OCE12" s="12"/>
      <c r="OCF12" s="12"/>
      <c r="OCG12" s="12"/>
      <c r="OCH12" s="12"/>
      <c r="OCI12" s="12"/>
      <c r="OCJ12" s="12"/>
      <c r="OCK12" s="12"/>
      <c r="OCL12" s="12"/>
      <c r="OCM12" s="12"/>
      <c r="OCN12" s="12"/>
      <c r="OCO12" s="12"/>
      <c r="OCP12" s="12"/>
      <c r="OCQ12" s="12"/>
      <c r="OCR12" s="12"/>
      <c r="OCS12" s="12"/>
      <c r="OCT12" s="12"/>
      <c r="OCU12" s="12"/>
      <c r="OCV12" s="12"/>
      <c r="OCW12" s="12"/>
      <c r="OCX12" s="12"/>
      <c r="OCY12" s="12"/>
      <c r="OCZ12" s="12"/>
      <c r="ODA12" s="12"/>
      <c r="ODB12" s="12"/>
      <c r="ODC12" s="12"/>
      <c r="ODD12" s="12"/>
      <c r="ODE12" s="12"/>
      <c r="ODF12" s="12"/>
      <c r="ODG12" s="12"/>
      <c r="ODH12" s="12"/>
      <c r="ODI12" s="12"/>
      <c r="ODJ12" s="12"/>
      <c r="ODK12" s="12"/>
      <c r="ODL12" s="12"/>
      <c r="ODM12" s="12"/>
      <c r="ODN12" s="12"/>
      <c r="ODO12" s="12"/>
      <c r="ODP12" s="12"/>
      <c r="ODQ12" s="12"/>
      <c r="ODR12" s="12"/>
      <c r="ODS12" s="12"/>
      <c r="ODT12" s="12"/>
      <c r="ODU12" s="12"/>
      <c r="ODV12" s="12"/>
      <c r="ODW12" s="12"/>
      <c r="ODX12" s="12"/>
      <c r="ODY12" s="12"/>
      <c r="ODZ12" s="12"/>
      <c r="OEA12" s="12"/>
      <c r="OEB12" s="12"/>
      <c r="OEC12" s="12"/>
      <c r="OED12" s="12"/>
      <c r="OEE12" s="12"/>
      <c r="OEF12" s="12"/>
      <c r="OEG12" s="12"/>
      <c r="OEH12" s="12"/>
      <c r="OEI12" s="12"/>
      <c r="OEJ12" s="12"/>
      <c r="OEK12" s="12"/>
      <c r="OEL12" s="12"/>
      <c r="OEM12" s="12"/>
      <c r="OEN12" s="12"/>
      <c r="OEO12" s="12"/>
      <c r="OEP12" s="12"/>
      <c r="OEQ12" s="12"/>
      <c r="OER12" s="12"/>
      <c r="OES12" s="12"/>
      <c r="OET12" s="12"/>
      <c r="OEU12" s="12"/>
      <c r="OEV12" s="12"/>
      <c r="OEW12" s="12"/>
      <c r="OEX12" s="12"/>
      <c r="OEY12" s="12"/>
      <c r="OEZ12" s="12"/>
      <c r="OFA12" s="12"/>
      <c r="OFB12" s="12"/>
      <c r="OFC12" s="12"/>
      <c r="OFD12" s="12"/>
      <c r="OFE12" s="12"/>
      <c r="OFF12" s="12"/>
      <c r="OFG12" s="12"/>
      <c r="OFH12" s="12"/>
      <c r="OFI12" s="12"/>
      <c r="OFJ12" s="12"/>
      <c r="OFK12" s="12"/>
      <c r="OFL12" s="12"/>
      <c r="OFM12" s="12"/>
      <c r="OFN12" s="12"/>
      <c r="OFO12" s="12"/>
      <c r="OFP12" s="12"/>
      <c r="OFQ12" s="12"/>
      <c r="OFR12" s="12"/>
      <c r="OFS12" s="12"/>
      <c r="OFT12" s="12"/>
      <c r="OFU12" s="12"/>
      <c r="OFV12" s="12"/>
      <c r="OFW12" s="12"/>
      <c r="OFX12" s="12"/>
      <c r="OFY12" s="12"/>
      <c r="OFZ12" s="12"/>
      <c r="OGA12" s="12"/>
      <c r="OGB12" s="12"/>
      <c r="OGC12" s="12"/>
      <c r="OGD12" s="12"/>
      <c r="OGE12" s="12"/>
      <c r="OGF12" s="12"/>
      <c r="OGG12" s="12"/>
      <c r="OGH12" s="12"/>
      <c r="OGI12" s="12"/>
      <c r="OGJ12" s="12"/>
      <c r="OGK12" s="12"/>
      <c r="OGL12" s="12"/>
      <c r="OGM12" s="12"/>
      <c r="OGN12" s="12"/>
      <c r="OGO12" s="12"/>
      <c r="OGP12" s="12"/>
      <c r="OGQ12" s="12"/>
      <c r="OGR12" s="12"/>
      <c r="OGS12" s="12"/>
      <c r="OGT12" s="12"/>
      <c r="OGU12" s="12"/>
      <c r="OGV12" s="12"/>
      <c r="OGW12" s="12"/>
      <c r="OGX12" s="12"/>
      <c r="OGY12" s="12"/>
      <c r="OGZ12" s="12"/>
      <c r="OHA12" s="12"/>
      <c r="OHB12" s="12"/>
      <c r="OHC12" s="12"/>
      <c r="OHD12" s="12"/>
      <c r="OHE12" s="12"/>
      <c r="OHF12" s="12"/>
      <c r="OHG12" s="12"/>
      <c r="OHH12" s="12"/>
      <c r="OHI12" s="12"/>
      <c r="OHJ12" s="12"/>
      <c r="OHK12" s="12"/>
      <c r="OHL12" s="12"/>
      <c r="OHM12" s="12"/>
      <c r="OHN12" s="12"/>
      <c r="OHO12" s="12"/>
      <c r="OHP12" s="12"/>
      <c r="OHQ12" s="12"/>
      <c r="OHR12" s="12"/>
      <c r="OHS12" s="12"/>
      <c r="OHT12" s="12"/>
      <c r="OHU12" s="12"/>
      <c r="OHV12" s="12"/>
      <c r="OHW12" s="12"/>
      <c r="OHX12" s="12"/>
      <c r="OHY12" s="12"/>
      <c r="OHZ12" s="12"/>
      <c r="OIA12" s="12"/>
      <c r="OIB12" s="12"/>
      <c r="OIC12" s="12"/>
      <c r="OID12" s="12"/>
      <c r="OIE12" s="12"/>
      <c r="OIF12" s="12"/>
      <c r="OIG12" s="12"/>
      <c r="OIH12" s="12"/>
      <c r="OII12" s="12"/>
      <c r="OIJ12" s="12"/>
      <c r="OIK12" s="12"/>
      <c r="OIL12" s="12"/>
      <c r="OIM12" s="12"/>
      <c r="OIN12" s="12"/>
      <c r="OIO12" s="12"/>
      <c r="OIP12" s="12"/>
      <c r="OIQ12" s="12"/>
      <c r="OIR12" s="12"/>
      <c r="OIS12" s="12"/>
      <c r="OIT12" s="12"/>
      <c r="OIU12" s="12"/>
      <c r="OIV12" s="12"/>
      <c r="OIW12" s="12"/>
      <c r="OIX12" s="12"/>
      <c r="OIY12" s="12"/>
      <c r="OIZ12" s="12"/>
      <c r="OJA12" s="12"/>
      <c r="OJB12" s="12"/>
      <c r="OJC12" s="12"/>
      <c r="OJD12" s="12"/>
      <c r="OJE12" s="12"/>
      <c r="OJF12" s="12"/>
      <c r="OJG12" s="12"/>
      <c r="OJH12" s="12"/>
      <c r="OJI12" s="12"/>
      <c r="OJJ12" s="12"/>
      <c r="OJK12" s="12"/>
      <c r="OJL12" s="12"/>
      <c r="OJM12" s="12"/>
      <c r="OJN12" s="12"/>
      <c r="OJO12" s="12"/>
      <c r="OJP12" s="12"/>
      <c r="OJQ12" s="12"/>
      <c r="OJR12" s="12"/>
      <c r="OJS12" s="12"/>
      <c r="OJT12" s="12"/>
      <c r="OJU12" s="12"/>
      <c r="OJV12" s="12"/>
      <c r="OJW12" s="12"/>
      <c r="OJX12" s="12"/>
      <c r="OJY12" s="12"/>
      <c r="OJZ12" s="12"/>
      <c r="OKA12" s="12"/>
      <c r="OKB12" s="12"/>
      <c r="OKC12" s="12"/>
      <c r="OKD12" s="12"/>
      <c r="OKE12" s="12"/>
      <c r="OKF12" s="12"/>
      <c r="OKG12" s="12"/>
      <c r="OKH12" s="12"/>
      <c r="OKI12" s="12"/>
      <c r="OKJ12" s="12"/>
      <c r="OKK12" s="12"/>
      <c r="OKL12" s="12"/>
      <c r="OKM12" s="12"/>
      <c r="OKN12" s="12"/>
      <c r="OKO12" s="12"/>
      <c r="OKP12" s="12"/>
      <c r="OKQ12" s="12"/>
      <c r="OKR12" s="12"/>
      <c r="OKS12" s="12"/>
      <c r="OKT12" s="12"/>
      <c r="OKU12" s="12"/>
      <c r="OKV12" s="12"/>
      <c r="OKW12" s="12"/>
      <c r="OKX12" s="12"/>
      <c r="OKY12" s="12"/>
      <c r="OKZ12" s="12"/>
      <c r="OLA12" s="12"/>
      <c r="OLB12" s="12"/>
      <c r="OLC12" s="12"/>
      <c r="OLD12" s="12"/>
      <c r="OLE12" s="12"/>
      <c r="OLF12" s="12"/>
      <c r="OLG12" s="12"/>
      <c r="OLH12" s="12"/>
      <c r="OLI12" s="12"/>
      <c r="OLJ12" s="12"/>
      <c r="OLK12" s="12"/>
      <c r="OLL12" s="12"/>
      <c r="OLM12" s="12"/>
      <c r="OLN12" s="12"/>
      <c r="OLO12" s="12"/>
      <c r="OLP12" s="12"/>
      <c r="OLQ12" s="12"/>
      <c r="OLR12" s="12"/>
      <c r="OLS12" s="12"/>
      <c r="OLT12" s="12"/>
      <c r="OLU12" s="12"/>
      <c r="OLV12" s="12"/>
      <c r="OLW12" s="12"/>
      <c r="OLX12" s="12"/>
      <c r="OLY12" s="12"/>
      <c r="OLZ12" s="12"/>
      <c r="OMA12" s="12"/>
      <c r="OMB12" s="12"/>
      <c r="OMC12" s="12"/>
      <c r="OMD12" s="12"/>
      <c r="OME12" s="12"/>
      <c r="OMF12" s="12"/>
      <c r="OMG12" s="12"/>
      <c r="OMH12" s="12"/>
      <c r="OMI12" s="12"/>
      <c r="OMJ12" s="12"/>
      <c r="OMK12" s="12"/>
      <c r="OML12" s="12"/>
      <c r="OMM12" s="12"/>
      <c r="OMN12" s="12"/>
      <c r="OMO12" s="12"/>
      <c r="OMP12" s="12"/>
      <c r="OMQ12" s="12"/>
      <c r="OMR12" s="12"/>
      <c r="OMS12" s="12"/>
      <c r="OMT12" s="12"/>
      <c r="OMU12" s="12"/>
      <c r="OMV12" s="12"/>
      <c r="OMW12" s="12"/>
      <c r="OMX12" s="12"/>
      <c r="OMY12" s="12"/>
      <c r="OMZ12" s="12"/>
      <c r="ONA12" s="12"/>
      <c r="ONB12" s="12"/>
      <c r="ONC12" s="12"/>
      <c r="OND12" s="12"/>
      <c r="ONE12" s="12"/>
      <c r="ONF12" s="12"/>
      <c r="ONG12" s="12"/>
      <c r="ONH12" s="12"/>
      <c r="ONI12" s="12"/>
      <c r="ONJ12" s="12"/>
      <c r="ONK12" s="12"/>
      <c r="ONL12" s="12"/>
      <c r="ONM12" s="12"/>
      <c r="ONN12" s="12"/>
      <c r="ONO12" s="12"/>
      <c r="ONP12" s="12"/>
      <c r="ONQ12" s="12"/>
      <c r="ONR12" s="12"/>
      <c r="ONS12" s="12"/>
      <c r="ONT12" s="12"/>
      <c r="ONU12" s="12"/>
      <c r="ONV12" s="12"/>
      <c r="ONW12" s="12"/>
      <c r="ONX12" s="12"/>
      <c r="ONY12" s="12"/>
      <c r="ONZ12" s="12"/>
      <c r="OOA12" s="12"/>
      <c r="OOB12" s="12"/>
      <c r="OOC12" s="12"/>
      <c r="OOD12" s="12"/>
      <c r="OOE12" s="12"/>
      <c r="OOF12" s="12"/>
      <c r="OOG12" s="12"/>
      <c r="OOH12" s="12"/>
      <c r="OOI12" s="12"/>
      <c r="OOJ12" s="12"/>
      <c r="OOK12" s="12"/>
      <c r="OOL12" s="12"/>
      <c r="OOM12" s="12"/>
      <c r="OON12" s="12"/>
      <c r="OOO12" s="12"/>
      <c r="OOP12" s="12"/>
      <c r="OOQ12" s="12"/>
      <c r="OOR12" s="12"/>
      <c r="OOS12" s="12"/>
      <c r="OOT12" s="12"/>
      <c r="OOU12" s="12"/>
      <c r="OOV12" s="12"/>
      <c r="OOW12" s="12"/>
      <c r="OOX12" s="12"/>
      <c r="OOY12" s="12"/>
      <c r="OOZ12" s="12"/>
      <c r="OPA12" s="12"/>
      <c r="OPB12" s="12"/>
      <c r="OPC12" s="12"/>
      <c r="OPD12" s="12"/>
      <c r="OPE12" s="12"/>
      <c r="OPF12" s="12"/>
      <c r="OPG12" s="12"/>
      <c r="OPH12" s="12"/>
      <c r="OPI12" s="12"/>
      <c r="OPJ12" s="12"/>
      <c r="OPK12" s="12"/>
      <c r="OPL12" s="12"/>
      <c r="OPM12" s="12"/>
      <c r="OPN12" s="12"/>
      <c r="OPO12" s="12"/>
      <c r="OPP12" s="12"/>
      <c r="OPQ12" s="12"/>
      <c r="OPR12" s="12"/>
      <c r="OPS12" s="12"/>
      <c r="OPT12" s="12"/>
      <c r="OPU12" s="12"/>
      <c r="OPV12" s="12"/>
      <c r="OPW12" s="12"/>
      <c r="OPX12" s="12"/>
      <c r="OPY12" s="12"/>
      <c r="OPZ12" s="12"/>
      <c r="OQA12" s="12"/>
      <c r="OQB12" s="12"/>
      <c r="OQC12" s="12"/>
      <c r="OQD12" s="12"/>
      <c r="OQE12" s="12"/>
      <c r="OQF12" s="12"/>
      <c r="OQG12" s="12"/>
      <c r="OQH12" s="12"/>
      <c r="OQI12" s="12"/>
      <c r="OQJ12" s="12"/>
      <c r="OQK12" s="12"/>
      <c r="OQL12" s="12"/>
      <c r="OQM12" s="12"/>
      <c r="OQN12" s="12"/>
      <c r="OQO12" s="12"/>
      <c r="OQP12" s="12"/>
      <c r="OQQ12" s="12"/>
      <c r="OQR12" s="12"/>
      <c r="OQS12" s="12"/>
      <c r="OQT12" s="12"/>
      <c r="OQU12" s="12"/>
      <c r="OQV12" s="12"/>
      <c r="OQW12" s="12"/>
      <c r="OQX12" s="12"/>
      <c r="OQY12" s="12"/>
      <c r="OQZ12" s="12"/>
      <c r="ORA12" s="12"/>
      <c r="ORB12" s="12"/>
      <c r="ORC12" s="12"/>
      <c r="ORD12" s="12"/>
      <c r="ORE12" s="12"/>
      <c r="ORF12" s="12"/>
      <c r="ORG12" s="12"/>
      <c r="ORH12" s="12"/>
      <c r="ORI12" s="12"/>
      <c r="ORJ12" s="12"/>
      <c r="ORK12" s="12"/>
      <c r="ORL12" s="12"/>
      <c r="ORM12" s="12"/>
      <c r="ORN12" s="12"/>
      <c r="ORO12" s="12"/>
      <c r="ORP12" s="12"/>
      <c r="ORQ12" s="12"/>
      <c r="ORR12" s="12"/>
      <c r="ORS12" s="12"/>
      <c r="ORT12" s="12"/>
      <c r="ORU12" s="12"/>
      <c r="ORV12" s="12"/>
      <c r="ORW12" s="12"/>
      <c r="ORX12" s="12"/>
      <c r="ORY12" s="12"/>
      <c r="ORZ12" s="12"/>
      <c r="OSA12" s="12"/>
      <c r="OSB12" s="12"/>
      <c r="OSC12" s="12"/>
      <c r="OSD12" s="12"/>
      <c r="OSE12" s="12"/>
      <c r="OSF12" s="12"/>
      <c r="OSG12" s="12"/>
      <c r="OSH12" s="12"/>
      <c r="OSI12" s="12"/>
      <c r="OSJ12" s="12"/>
      <c r="OSK12" s="12"/>
      <c r="OSL12" s="12"/>
      <c r="OSM12" s="12"/>
      <c r="OSN12" s="12"/>
      <c r="OSO12" s="12"/>
      <c r="OSP12" s="12"/>
      <c r="OSQ12" s="12"/>
      <c r="OSR12" s="12"/>
      <c r="OSS12" s="12"/>
      <c r="OST12" s="12"/>
      <c r="OSU12" s="12"/>
      <c r="OSV12" s="12"/>
      <c r="OSW12" s="12"/>
      <c r="OSX12" s="12"/>
      <c r="OSY12" s="12"/>
      <c r="OSZ12" s="12"/>
      <c r="OTA12" s="12"/>
      <c r="OTB12" s="12"/>
      <c r="OTC12" s="12"/>
      <c r="OTD12" s="12"/>
      <c r="OTE12" s="12"/>
      <c r="OTF12" s="12"/>
      <c r="OTG12" s="12"/>
      <c r="OTH12" s="12"/>
      <c r="OTI12" s="12"/>
      <c r="OTJ12" s="12"/>
      <c r="OTK12" s="12"/>
      <c r="OTL12" s="12"/>
      <c r="OTM12" s="12"/>
      <c r="OTN12" s="12"/>
      <c r="OTO12" s="12"/>
      <c r="OTP12" s="12"/>
      <c r="OTQ12" s="12"/>
      <c r="OTR12" s="12"/>
      <c r="OTS12" s="12"/>
      <c r="OTT12" s="12"/>
      <c r="OTU12" s="12"/>
      <c r="OTV12" s="12"/>
      <c r="OTW12" s="12"/>
      <c r="OTX12" s="12"/>
      <c r="OTY12" s="12"/>
      <c r="OTZ12" s="12"/>
      <c r="OUA12" s="12"/>
      <c r="OUB12" s="12"/>
      <c r="OUC12" s="12"/>
      <c r="OUD12" s="12"/>
      <c r="OUE12" s="12"/>
      <c r="OUF12" s="12"/>
      <c r="OUG12" s="12"/>
      <c r="OUH12" s="12"/>
      <c r="OUI12" s="12"/>
      <c r="OUJ12" s="12"/>
      <c r="OUK12" s="12"/>
      <c r="OUL12" s="12"/>
      <c r="OUM12" s="12"/>
      <c r="OUN12" s="12"/>
      <c r="OUO12" s="12"/>
      <c r="OUP12" s="12"/>
      <c r="OUQ12" s="12"/>
      <c r="OUR12" s="12"/>
      <c r="OUS12" s="12"/>
      <c r="OUT12" s="12"/>
      <c r="OUU12" s="12"/>
      <c r="OUV12" s="12"/>
      <c r="OUW12" s="12"/>
      <c r="OUX12" s="12"/>
      <c r="OUY12" s="12"/>
      <c r="OUZ12" s="12"/>
      <c r="OVA12" s="12"/>
      <c r="OVB12" s="12"/>
      <c r="OVC12" s="12"/>
      <c r="OVD12" s="12"/>
      <c r="OVE12" s="12"/>
      <c r="OVF12" s="12"/>
      <c r="OVG12" s="12"/>
      <c r="OVH12" s="12"/>
      <c r="OVI12" s="12"/>
      <c r="OVJ12" s="12"/>
      <c r="OVK12" s="12"/>
      <c r="OVL12" s="12"/>
      <c r="OVM12" s="12"/>
      <c r="OVN12" s="12"/>
      <c r="OVO12" s="12"/>
      <c r="OVP12" s="12"/>
      <c r="OVQ12" s="12"/>
      <c r="OVR12" s="12"/>
      <c r="OVS12" s="12"/>
      <c r="OVT12" s="12"/>
      <c r="OVU12" s="12"/>
      <c r="OVV12" s="12"/>
      <c r="OVW12" s="12"/>
      <c r="OVX12" s="12"/>
      <c r="OVY12" s="12"/>
      <c r="OVZ12" s="12"/>
      <c r="OWA12" s="12"/>
      <c r="OWB12" s="12"/>
      <c r="OWC12" s="12"/>
      <c r="OWD12" s="12"/>
      <c r="OWE12" s="12"/>
      <c r="OWF12" s="12"/>
      <c r="OWG12" s="12"/>
      <c r="OWH12" s="12"/>
      <c r="OWI12" s="12"/>
      <c r="OWJ12" s="12"/>
      <c r="OWK12" s="12"/>
      <c r="OWL12" s="12"/>
      <c r="OWM12" s="12"/>
      <c r="OWN12" s="12"/>
      <c r="OWO12" s="12"/>
      <c r="OWP12" s="12"/>
      <c r="OWQ12" s="12"/>
      <c r="OWR12" s="12"/>
      <c r="OWS12" s="12"/>
      <c r="OWT12" s="12"/>
      <c r="OWU12" s="12"/>
      <c r="OWV12" s="12"/>
      <c r="OWW12" s="12"/>
      <c r="OWX12" s="12"/>
      <c r="OWY12" s="12"/>
      <c r="OWZ12" s="12"/>
      <c r="OXA12" s="12"/>
      <c r="OXB12" s="12"/>
      <c r="OXC12" s="12"/>
      <c r="OXD12" s="12"/>
      <c r="OXE12" s="12"/>
      <c r="OXF12" s="12"/>
      <c r="OXG12" s="12"/>
      <c r="OXH12" s="12"/>
      <c r="OXI12" s="12"/>
      <c r="OXJ12" s="12"/>
      <c r="OXK12" s="12"/>
      <c r="OXL12" s="12"/>
      <c r="OXM12" s="12"/>
      <c r="OXN12" s="12"/>
      <c r="OXO12" s="12"/>
      <c r="OXP12" s="12"/>
      <c r="OXQ12" s="12"/>
      <c r="OXR12" s="12"/>
      <c r="OXS12" s="12"/>
      <c r="OXT12" s="12"/>
      <c r="OXU12" s="12"/>
      <c r="OXV12" s="12"/>
      <c r="OXW12" s="12"/>
      <c r="OXX12" s="12"/>
      <c r="OXY12" s="12"/>
      <c r="OXZ12" s="12"/>
      <c r="OYA12" s="12"/>
      <c r="OYB12" s="12"/>
      <c r="OYC12" s="12"/>
      <c r="OYD12" s="12"/>
      <c r="OYE12" s="12"/>
      <c r="OYF12" s="12"/>
      <c r="OYG12" s="12"/>
      <c r="OYH12" s="12"/>
      <c r="OYI12" s="12"/>
      <c r="OYJ12" s="12"/>
      <c r="OYK12" s="12"/>
      <c r="OYL12" s="12"/>
      <c r="OYM12" s="12"/>
      <c r="OYN12" s="12"/>
      <c r="OYO12" s="12"/>
      <c r="OYP12" s="12"/>
      <c r="OYQ12" s="12"/>
      <c r="OYR12" s="12"/>
      <c r="OYS12" s="12"/>
      <c r="OYT12" s="12"/>
      <c r="OYU12" s="12"/>
      <c r="OYV12" s="12"/>
      <c r="OYW12" s="12"/>
      <c r="OYX12" s="12"/>
      <c r="OYY12" s="12"/>
      <c r="OYZ12" s="12"/>
      <c r="OZA12" s="12"/>
      <c r="OZB12" s="12"/>
      <c r="OZC12" s="12"/>
      <c r="OZD12" s="12"/>
      <c r="OZE12" s="12"/>
      <c r="OZF12" s="12"/>
      <c r="OZG12" s="12"/>
      <c r="OZH12" s="12"/>
      <c r="OZI12" s="12"/>
      <c r="OZJ12" s="12"/>
      <c r="OZK12" s="12"/>
      <c r="OZL12" s="12"/>
      <c r="OZM12" s="12"/>
      <c r="OZN12" s="12"/>
      <c r="OZO12" s="12"/>
      <c r="OZP12" s="12"/>
      <c r="OZQ12" s="12"/>
      <c r="OZR12" s="12"/>
      <c r="OZS12" s="12"/>
      <c r="OZT12" s="12"/>
      <c r="OZU12" s="12"/>
      <c r="OZV12" s="12"/>
      <c r="OZW12" s="12"/>
      <c r="OZX12" s="12"/>
      <c r="OZY12" s="12"/>
      <c r="OZZ12" s="12"/>
      <c r="PAA12" s="12"/>
      <c r="PAB12" s="12"/>
      <c r="PAC12" s="12"/>
      <c r="PAD12" s="12"/>
      <c r="PAE12" s="12"/>
      <c r="PAF12" s="12"/>
      <c r="PAG12" s="12"/>
      <c r="PAH12" s="12"/>
      <c r="PAI12" s="12"/>
      <c r="PAJ12" s="12"/>
      <c r="PAK12" s="12"/>
      <c r="PAL12" s="12"/>
      <c r="PAM12" s="12"/>
      <c r="PAN12" s="12"/>
      <c r="PAO12" s="12"/>
      <c r="PAP12" s="12"/>
      <c r="PAQ12" s="12"/>
      <c r="PAR12" s="12"/>
      <c r="PAS12" s="12"/>
      <c r="PAT12" s="12"/>
      <c r="PAU12" s="12"/>
      <c r="PAV12" s="12"/>
      <c r="PAW12" s="12"/>
      <c r="PAX12" s="12"/>
      <c r="PAY12" s="12"/>
      <c r="PAZ12" s="12"/>
      <c r="PBA12" s="12"/>
      <c r="PBB12" s="12"/>
      <c r="PBC12" s="12"/>
      <c r="PBD12" s="12"/>
      <c r="PBE12" s="12"/>
      <c r="PBF12" s="12"/>
      <c r="PBG12" s="12"/>
      <c r="PBH12" s="12"/>
      <c r="PBI12" s="12"/>
      <c r="PBJ12" s="12"/>
      <c r="PBK12" s="12"/>
      <c r="PBL12" s="12"/>
      <c r="PBM12" s="12"/>
      <c r="PBN12" s="12"/>
      <c r="PBO12" s="12"/>
      <c r="PBP12" s="12"/>
      <c r="PBQ12" s="12"/>
      <c r="PBR12" s="12"/>
      <c r="PBS12" s="12"/>
      <c r="PBT12" s="12"/>
      <c r="PBU12" s="12"/>
      <c r="PBV12" s="12"/>
      <c r="PBW12" s="12"/>
      <c r="PBX12" s="12"/>
      <c r="PBY12" s="12"/>
      <c r="PBZ12" s="12"/>
      <c r="PCA12" s="12"/>
      <c r="PCB12" s="12"/>
      <c r="PCC12" s="12"/>
      <c r="PCD12" s="12"/>
      <c r="PCE12" s="12"/>
      <c r="PCF12" s="12"/>
      <c r="PCG12" s="12"/>
      <c r="PCH12" s="12"/>
      <c r="PCI12" s="12"/>
      <c r="PCJ12" s="12"/>
      <c r="PCK12" s="12"/>
      <c r="PCL12" s="12"/>
      <c r="PCM12" s="12"/>
      <c r="PCN12" s="12"/>
      <c r="PCO12" s="12"/>
      <c r="PCP12" s="12"/>
      <c r="PCQ12" s="12"/>
      <c r="PCR12" s="12"/>
      <c r="PCS12" s="12"/>
      <c r="PCT12" s="12"/>
      <c r="PCU12" s="12"/>
      <c r="PCV12" s="12"/>
      <c r="PCW12" s="12"/>
      <c r="PCX12" s="12"/>
      <c r="PCY12" s="12"/>
      <c r="PCZ12" s="12"/>
      <c r="PDA12" s="12"/>
      <c r="PDB12" s="12"/>
      <c r="PDC12" s="12"/>
      <c r="PDD12" s="12"/>
      <c r="PDE12" s="12"/>
      <c r="PDF12" s="12"/>
      <c r="PDG12" s="12"/>
      <c r="PDH12" s="12"/>
      <c r="PDI12" s="12"/>
      <c r="PDJ12" s="12"/>
      <c r="PDK12" s="12"/>
      <c r="PDL12" s="12"/>
      <c r="PDM12" s="12"/>
      <c r="PDN12" s="12"/>
      <c r="PDO12" s="12"/>
      <c r="PDP12" s="12"/>
      <c r="PDQ12" s="12"/>
      <c r="PDR12" s="12"/>
      <c r="PDS12" s="12"/>
      <c r="PDT12" s="12"/>
      <c r="PDU12" s="12"/>
      <c r="PDV12" s="12"/>
      <c r="PDW12" s="12"/>
      <c r="PDX12" s="12"/>
      <c r="PDY12" s="12"/>
      <c r="PDZ12" s="12"/>
      <c r="PEA12" s="12"/>
      <c r="PEB12" s="12"/>
      <c r="PEC12" s="12"/>
      <c r="PED12" s="12"/>
      <c r="PEE12" s="12"/>
      <c r="PEF12" s="12"/>
      <c r="PEG12" s="12"/>
      <c r="PEH12" s="12"/>
      <c r="PEI12" s="12"/>
      <c r="PEJ12" s="12"/>
      <c r="PEK12" s="12"/>
      <c r="PEL12" s="12"/>
      <c r="PEM12" s="12"/>
      <c r="PEN12" s="12"/>
      <c r="PEO12" s="12"/>
      <c r="PEP12" s="12"/>
      <c r="PEQ12" s="12"/>
      <c r="PER12" s="12"/>
      <c r="PES12" s="12"/>
      <c r="PET12" s="12"/>
      <c r="PEU12" s="12"/>
      <c r="PEV12" s="12"/>
      <c r="PEW12" s="12"/>
      <c r="PEX12" s="12"/>
      <c r="PEY12" s="12"/>
      <c r="PEZ12" s="12"/>
      <c r="PFA12" s="12"/>
      <c r="PFB12" s="12"/>
      <c r="PFC12" s="12"/>
      <c r="PFD12" s="12"/>
      <c r="PFE12" s="12"/>
      <c r="PFF12" s="12"/>
      <c r="PFG12" s="12"/>
      <c r="PFH12" s="12"/>
      <c r="PFI12" s="12"/>
      <c r="PFJ12" s="12"/>
      <c r="PFK12" s="12"/>
      <c r="PFL12" s="12"/>
      <c r="PFM12" s="12"/>
      <c r="PFN12" s="12"/>
      <c r="PFO12" s="12"/>
      <c r="PFP12" s="12"/>
      <c r="PFQ12" s="12"/>
      <c r="PFR12" s="12"/>
      <c r="PFS12" s="12"/>
      <c r="PFT12" s="12"/>
      <c r="PFU12" s="12"/>
      <c r="PFV12" s="12"/>
      <c r="PFW12" s="12"/>
      <c r="PFX12" s="12"/>
      <c r="PFY12" s="12"/>
      <c r="PFZ12" s="12"/>
      <c r="PGA12" s="12"/>
      <c r="PGB12" s="12"/>
      <c r="PGC12" s="12"/>
      <c r="PGD12" s="12"/>
      <c r="PGE12" s="12"/>
      <c r="PGF12" s="12"/>
      <c r="PGG12" s="12"/>
      <c r="PGH12" s="12"/>
      <c r="PGI12" s="12"/>
      <c r="PGJ12" s="12"/>
      <c r="PGK12" s="12"/>
      <c r="PGL12" s="12"/>
      <c r="PGM12" s="12"/>
      <c r="PGN12" s="12"/>
      <c r="PGO12" s="12"/>
      <c r="PGP12" s="12"/>
      <c r="PGQ12" s="12"/>
      <c r="PGR12" s="12"/>
      <c r="PGS12" s="12"/>
      <c r="PGT12" s="12"/>
      <c r="PGU12" s="12"/>
      <c r="PGV12" s="12"/>
      <c r="PGW12" s="12"/>
      <c r="PGX12" s="12"/>
      <c r="PGY12" s="12"/>
      <c r="PGZ12" s="12"/>
      <c r="PHA12" s="12"/>
      <c r="PHB12" s="12"/>
      <c r="PHC12" s="12"/>
      <c r="PHD12" s="12"/>
      <c r="PHE12" s="12"/>
      <c r="PHF12" s="12"/>
      <c r="PHG12" s="12"/>
      <c r="PHH12" s="12"/>
      <c r="PHI12" s="12"/>
      <c r="PHJ12" s="12"/>
      <c r="PHK12" s="12"/>
      <c r="PHL12" s="12"/>
      <c r="PHM12" s="12"/>
      <c r="PHN12" s="12"/>
      <c r="PHO12" s="12"/>
      <c r="PHP12" s="12"/>
      <c r="PHQ12" s="12"/>
      <c r="PHR12" s="12"/>
      <c r="PHS12" s="12"/>
      <c r="PHT12" s="12"/>
      <c r="PHU12" s="12"/>
      <c r="PHV12" s="12"/>
      <c r="PHW12" s="12"/>
      <c r="PHX12" s="12"/>
      <c r="PHY12" s="12"/>
      <c r="PHZ12" s="12"/>
      <c r="PIA12" s="12"/>
      <c r="PIB12" s="12"/>
      <c r="PIC12" s="12"/>
      <c r="PID12" s="12"/>
      <c r="PIE12" s="12"/>
      <c r="PIF12" s="12"/>
      <c r="PIG12" s="12"/>
      <c r="PIH12" s="12"/>
      <c r="PII12" s="12"/>
      <c r="PIJ12" s="12"/>
      <c r="PIK12" s="12"/>
      <c r="PIL12" s="12"/>
      <c r="PIM12" s="12"/>
      <c r="PIN12" s="12"/>
      <c r="PIO12" s="12"/>
      <c r="PIP12" s="12"/>
      <c r="PIQ12" s="12"/>
      <c r="PIR12" s="12"/>
      <c r="PIS12" s="12"/>
      <c r="PIT12" s="12"/>
      <c r="PIU12" s="12"/>
      <c r="PIV12" s="12"/>
      <c r="PIW12" s="12"/>
      <c r="PIX12" s="12"/>
      <c r="PIY12" s="12"/>
      <c r="PIZ12" s="12"/>
      <c r="PJA12" s="12"/>
      <c r="PJB12" s="12"/>
      <c r="PJC12" s="12"/>
      <c r="PJD12" s="12"/>
      <c r="PJE12" s="12"/>
      <c r="PJF12" s="12"/>
      <c r="PJG12" s="12"/>
      <c r="PJH12" s="12"/>
      <c r="PJI12" s="12"/>
      <c r="PJJ12" s="12"/>
      <c r="PJK12" s="12"/>
      <c r="PJL12" s="12"/>
      <c r="PJM12" s="12"/>
      <c r="PJN12" s="12"/>
      <c r="PJO12" s="12"/>
      <c r="PJP12" s="12"/>
      <c r="PJQ12" s="12"/>
      <c r="PJR12" s="12"/>
      <c r="PJS12" s="12"/>
      <c r="PJT12" s="12"/>
      <c r="PJU12" s="12"/>
      <c r="PJV12" s="12"/>
      <c r="PJW12" s="12"/>
      <c r="PJX12" s="12"/>
      <c r="PJY12" s="12"/>
      <c r="PJZ12" s="12"/>
      <c r="PKA12" s="12"/>
      <c r="PKB12" s="12"/>
      <c r="PKC12" s="12"/>
      <c r="PKD12" s="12"/>
      <c r="PKE12" s="12"/>
      <c r="PKF12" s="12"/>
      <c r="PKG12" s="12"/>
      <c r="PKH12" s="12"/>
      <c r="PKI12" s="12"/>
      <c r="PKJ12" s="12"/>
      <c r="PKK12" s="12"/>
      <c r="PKL12" s="12"/>
      <c r="PKM12" s="12"/>
      <c r="PKN12" s="12"/>
      <c r="PKO12" s="12"/>
      <c r="PKP12" s="12"/>
      <c r="PKQ12" s="12"/>
      <c r="PKR12" s="12"/>
      <c r="PKS12" s="12"/>
      <c r="PKT12" s="12"/>
      <c r="PKU12" s="12"/>
      <c r="PKV12" s="12"/>
      <c r="PKW12" s="12"/>
      <c r="PKX12" s="12"/>
      <c r="PKY12" s="12"/>
      <c r="PKZ12" s="12"/>
      <c r="PLA12" s="12"/>
      <c r="PLB12" s="12"/>
      <c r="PLC12" s="12"/>
      <c r="PLD12" s="12"/>
      <c r="PLE12" s="12"/>
      <c r="PLF12" s="12"/>
      <c r="PLG12" s="12"/>
      <c r="PLH12" s="12"/>
      <c r="PLI12" s="12"/>
      <c r="PLJ12" s="12"/>
      <c r="PLK12" s="12"/>
      <c r="PLL12" s="12"/>
      <c r="PLM12" s="12"/>
      <c r="PLN12" s="12"/>
      <c r="PLO12" s="12"/>
      <c r="PLP12" s="12"/>
      <c r="PLQ12" s="12"/>
      <c r="PLR12" s="12"/>
      <c r="PLS12" s="12"/>
      <c r="PLT12" s="12"/>
      <c r="PLU12" s="12"/>
      <c r="PLV12" s="12"/>
      <c r="PLW12" s="12"/>
      <c r="PLX12" s="12"/>
      <c r="PLY12" s="12"/>
      <c r="PLZ12" s="12"/>
      <c r="PMA12" s="12"/>
      <c r="PMB12" s="12"/>
      <c r="PMC12" s="12"/>
      <c r="PMD12" s="12"/>
      <c r="PME12" s="12"/>
      <c r="PMF12" s="12"/>
      <c r="PMG12" s="12"/>
      <c r="PMH12" s="12"/>
      <c r="PMI12" s="12"/>
      <c r="PMJ12" s="12"/>
      <c r="PMK12" s="12"/>
      <c r="PML12" s="12"/>
      <c r="PMM12" s="12"/>
      <c r="PMN12" s="12"/>
      <c r="PMO12" s="12"/>
      <c r="PMP12" s="12"/>
      <c r="PMQ12" s="12"/>
      <c r="PMR12" s="12"/>
      <c r="PMS12" s="12"/>
      <c r="PMT12" s="12"/>
      <c r="PMU12" s="12"/>
      <c r="PMV12" s="12"/>
      <c r="PMW12" s="12"/>
      <c r="PMX12" s="12"/>
      <c r="PMY12" s="12"/>
      <c r="PMZ12" s="12"/>
      <c r="PNA12" s="12"/>
      <c r="PNB12" s="12"/>
      <c r="PNC12" s="12"/>
      <c r="PND12" s="12"/>
      <c r="PNE12" s="12"/>
      <c r="PNF12" s="12"/>
      <c r="PNG12" s="12"/>
      <c r="PNH12" s="12"/>
      <c r="PNI12" s="12"/>
      <c r="PNJ12" s="12"/>
      <c r="PNK12" s="12"/>
      <c r="PNL12" s="12"/>
      <c r="PNM12" s="12"/>
      <c r="PNN12" s="12"/>
      <c r="PNO12" s="12"/>
      <c r="PNP12" s="12"/>
      <c r="PNQ12" s="12"/>
      <c r="PNR12" s="12"/>
      <c r="PNS12" s="12"/>
      <c r="PNT12" s="12"/>
      <c r="PNU12" s="12"/>
      <c r="PNV12" s="12"/>
      <c r="PNW12" s="12"/>
      <c r="PNX12" s="12"/>
      <c r="PNY12" s="12"/>
      <c r="PNZ12" s="12"/>
      <c r="POA12" s="12"/>
      <c r="POB12" s="12"/>
      <c r="POC12" s="12"/>
      <c r="POD12" s="12"/>
      <c r="POE12" s="12"/>
      <c r="POF12" s="12"/>
      <c r="POG12" s="12"/>
      <c r="POH12" s="12"/>
      <c r="POI12" s="12"/>
      <c r="POJ12" s="12"/>
      <c r="POK12" s="12"/>
      <c r="POL12" s="12"/>
      <c r="POM12" s="12"/>
      <c r="PON12" s="12"/>
      <c r="POO12" s="12"/>
      <c r="POP12" s="12"/>
      <c r="POQ12" s="12"/>
      <c r="POR12" s="12"/>
      <c r="POS12" s="12"/>
      <c r="POT12" s="12"/>
      <c r="POU12" s="12"/>
      <c r="POV12" s="12"/>
      <c r="POW12" s="12"/>
      <c r="POX12" s="12"/>
      <c r="POY12" s="12"/>
      <c r="POZ12" s="12"/>
      <c r="PPA12" s="12"/>
      <c r="PPB12" s="12"/>
      <c r="PPC12" s="12"/>
      <c r="PPD12" s="12"/>
      <c r="PPE12" s="12"/>
      <c r="PPF12" s="12"/>
      <c r="PPG12" s="12"/>
      <c r="PPH12" s="12"/>
      <c r="PPI12" s="12"/>
      <c r="PPJ12" s="12"/>
      <c r="PPK12" s="12"/>
      <c r="PPL12" s="12"/>
      <c r="PPM12" s="12"/>
      <c r="PPN12" s="12"/>
      <c r="PPO12" s="12"/>
      <c r="PPP12" s="12"/>
      <c r="PPQ12" s="12"/>
      <c r="PPR12" s="12"/>
      <c r="PPS12" s="12"/>
      <c r="PPT12" s="12"/>
      <c r="PPU12" s="12"/>
      <c r="PPV12" s="12"/>
      <c r="PPW12" s="12"/>
      <c r="PPX12" s="12"/>
      <c r="PPY12" s="12"/>
      <c r="PPZ12" s="12"/>
      <c r="PQA12" s="12"/>
      <c r="PQB12" s="12"/>
      <c r="PQC12" s="12"/>
      <c r="PQD12" s="12"/>
      <c r="PQE12" s="12"/>
      <c r="PQF12" s="12"/>
      <c r="PQG12" s="12"/>
      <c r="PQH12" s="12"/>
      <c r="PQI12" s="12"/>
      <c r="PQJ12" s="12"/>
      <c r="PQK12" s="12"/>
      <c r="PQL12" s="12"/>
      <c r="PQM12" s="12"/>
      <c r="PQN12" s="12"/>
      <c r="PQO12" s="12"/>
      <c r="PQP12" s="12"/>
      <c r="PQQ12" s="12"/>
      <c r="PQR12" s="12"/>
      <c r="PQS12" s="12"/>
      <c r="PQT12" s="12"/>
      <c r="PQU12" s="12"/>
      <c r="PQV12" s="12"/>
      <c r="PQW12" s="12"/>
      <c r="PQX12" s="12"/>
      <c r="PQY12" s="12"/>
      <c r="PQZ12" s="12"/>
      <c r="PRA12" s="12"/>
      <c r="PRB12" s="12"/>
      <c r="PRC12" s="12"/>
      <c r="PRD12" s="12"/>
      <c r="PRE12" s="12"/>
      <c r="PRF12" s="12"/>
      <c r="PRG12" s="12"/>
      <c r="PRH12" s="12"/>
      <c r="PRI12" s="12"/>
      <c r="PRJ12" s="12"/>
      <c r="PRK12" s="12"/>
      <c r="PRL12" s="12"/>
      <c r="PRM12" s="12"/>
      <c r="PRN12" s="12"/>
      <c r="PRO12" s="12"/>
      <c r="PRP12" s="12"/>
      <c r="PRQ12" s="12"/>
      <c r="PRR12" s="12"/>
      <c r="PRS12" s="12"/>
      <c r="PRT12" s="12"/>
      <c r="PRU12" s="12"/>
      <c r="PRV12" s="12"/>
      <c r="PRW12" s="12"/>
      <c r="PRX12" s="12"/>
      <c r="PRY12" s="12"/>
      <c r="PRZ12" s="12"/>
      <c r="PSA12" s="12"/>
      <c r="PSB12" s="12"/>
      <c r="PSC12" s="12"/>
      <c r="PSD12" s="12"/>
      <c r="PSE12" s="12"/>
      <c r="PSF12" s="12"/>
      <c r="PSG12" s="12"/>
      <c r="PSH12" s="12"/>
      <c r="PSI12" s="12"/>
      <c r="PSJ12" s="12"/>
      <c r="PSK12" s="12"/>
      <c r="PSL12" s="12"/>
      <c r="PSM12" s="12"/>
      <c r="PSN12" s="12"/>
      <c r="PSO12" s="12"/>
      <c r="PSP12" s="12"/>
      <c r="PSQ12" s="12"/>
      <c r="PSR12" s="12"/>
      <c r="PSS12" s="12"/>
      <c r="PST12" s="12"/>
      <c r="PSU12" s="12"/>
      <c r="PSV12" s="12"/>
      <c r="PSW12" s="12"/>
      <c r="PSX12" s="12"/>
      <c r="PSY12" s="12"/>
      <c r="PSZ12" s="12"/>
      <c r="PTA12" s="12"/>
      <c r="PTB12" s="12"/>
      <c r="PTC12" s="12"/>
      <c r="PTD12" s="12"/>
      <c r="PTE12" s="12"/>
      <c r="PTF12" s="12"/>
      <c r="PTG12" s="12"/>
      <c r="PTH12" s="12"/>
      <c r="PTI12" s="12"/>
      <c r="PTJ12" s="12"/>
      <c r="PTK12" s="12"/>
      <c r="PTL12" s="12"/>
      <c r="PTM12" s="12"/>
      <c r="PTN12" s="12"/>
      <c r="PTO12" s="12"/>
      <c r="PTP12" s="12"/>
      <c r="PTQ12" s="12"/>
      <c r="PTR12" s="12"/>
      <c r="PTS12" s="12"/>
      <c r="PTT12" s="12"/>
      <c r="PTU12" s="12"/>
      <c r="PTV12" s="12"/>
      <c r="PTW12" s="12"/>
      <c r="PTX12" s="12"/>
      <c r="PTY12" s="12"/>
      <c r="PTZ12" s="12"/>
      <c r="PUA12" s="12"/>
      <c r="PUB12" s="12"/>
      <c r="PUC12" s="12"/>
      <c r="PUD12" s="12"/>
      <c r="PUE12" s="12"/>
      <c r="PUF12" s="12"/>
      <c r="PUG12" s="12"/>
      <c r="PUH12" s="12"/>
      <c r="PUI12" s="12"/>
      <c r="PUJ12" s="12"/>
      <c r="PUK12" s="12"/>
      <c r="PUL12" s="12"/>
      <c r="PUM12" s="12"/>
      <c r="PUN12" s="12"/>
      <c r="PUO12" s="12"/>
      <c r="PUP12" s="12"/>
      <c r="PUQ12" s="12"/>
      <c r="PUR12" s="12"/>
      <c r="PUS12" s="12"/>
      <c r="PUT12" s="12"/>
      <c r="PUU12" s="12"/>
      <c r="PUV12" s="12"/>
      <c r="PUW12" s="12"/>
      <c r="PUX12" s="12"/>
      <c r="PUY12" s="12"/>
      <c r="PUZ12" s="12"/>
      <c r="PVA12" s="12"/>
      <c r="PVB12" s="12"/>
      <c r="PVC12" s="12"/>
      <c r="PVD12" s="12"/>
      <c r="PVE12" s="12"/>
      <c r="PVF12" s="12"/>
      <c r="PVG12" s="12"/>
      <c r="PVH12" s="12"/>
      <c r="PVI12" s="12"/>
      <c r="PVJ12" s="12"/>
      <c r="PVK12" s="12"/>
      <c r="PVL12" s="12"/>
      <c r="PVM12" s="12"/>
      <c r="PVN12" s="12"/>
      <c r="PVO12" s="12"/>
      <c r="PVP12" s="12"/>
      <c r="PVQ12" s="12"/>
      <c r="PVR12" s="12"/>
      <c r="PVS12" s="12"/>
      <c r="PVT12" s="12"/>
      <c r="PVU12" s="12"/>
      <c r="PVV12" s="12"/>
      <c r="PVW12" s="12"/>
      <c r="PVX12" s="12"/>
      <c r="PVY12" s="12"/>
      <c r="PVZ12" s="12"/>
      <c r="PWA12" s="12"/>
      <c r="PWB12" s="12"/>
      <c r="PWC12" s="12"/>
      <c r="PWD12" s="12"/>
      <c r="PWE12" s="12"/>
      <c r="PWF12" s="12"/>
      <c r="PWG12" s="12"/>
      <c r="PWH12" s="12"/>
      <c r="PWI12" s="12"/>
      <c r="PWJ12" s="12"/>
      <c r="PWK12" s="12"/>
      <c r="PWL12" s="12"/>
      <c r="PWM12" s="12"/>
      <c r="PWN12" s="12"/>
      <c r="PWO12" s="12"/>
      <c r="PWP12" s="12"/>
      <c r="PWQ12" s="12"/>
      <c r="PWR12" s="12"/>
      <c r="PWS12" s="12"/>
      <c r="PWT12" s="12"/>
      <c r="PWU12" s="12"/>
      <c r="PWV12" s="12"/>
      <c r="PWW12" s="12"/>
      <c r="PWX12" s="12"/>
      <c r="PWY12" s="12"/>
      <c r="PWZ12" s="12"/>
      <c r="PXA12" s="12"/>
      <c r="PXB12" s="12"/>
      <c r="PXC12" s="12"/>
      <c r="PXD12" s="12"/>
      <c r="PXE12" s="12"/>
      <c r="PXF12" s="12"/>
      <c r="PXG12" s="12"/>
      <c r="PXH12" s="12"/>
      <c r="PXI12" s="12"/>
      <c r="PXJ12" s="12"/>
      <c r="PXK12" s="12"/>
      <c r="PXL12" s="12"/>
      <c r="PXM12" s="12"/>
      <c r="PXN12" s="12"/>
      <c r="PXO12" s="12"/>
      <c r="PXP12" s="12"/>
      <c r="PXQ12" s="12"/>
      <c r="PXR12" s="12"/>
      <c r="PXS12" s="12"/>
      <c r="PXT12" s="12"/>
      <c r="PXU12" s="12"/>
      <c r="PXV12" s="12"/>
      <c r="PXW12" s="12"/>
      <c r="PXX12" s="12"/>
      <c r="PXY12" s="12"/>
      <c r="PXZ12" s="12"/>
      <c r="PYA12" s="12"/>
      <c r="PYB12" s="12"/>
      <c r="PYC12" s="12"/>
      <c r="PYD12" s="12"/>
      <c r="PYE12" s="12"/>
      <c r="PYF12" s="12"/>
      <c r="PYG12" s="12"/>
      <c r="PYH12" s="12"/>
      <c r="PYI12" s="12"/>
      <c r="PYJ12" s="12"/>
      <c r="PYK12" s="12"/>
      <c r="PYL12" s="12"/>
      <c r="PYM12" s="12"/>
      <c r="PYN12" s="12"/>
      <c r="PYO12" s="12"/>
      <c r="PYP12" s="12"/>
      <c r="PYQ12" s="12"/>
      <c r="PYR12" s="12"/>
      <c r="PYS12" s="12"/>
      <c r="PYT12" s="12"/>
      <c r="PYU12" s="12"/>
      <c r="PYV12" s="12"/>
      <c r="PYW12" s="12"/>
      <c r="PYX12" s="12"/>
      <c r="PYY12" s="12"/>
      <c r="PYZ12" s="12"/>
      <c r="PZA12" s="12"/>
      <c r="PZB12" s="12"/>
      <c r="PZC12" s="12"/>
      <c r="PZD12" s="12"/>
      <c r="PZE12" s="12"/>
      <c r="PZF12" s="12"/>
      <c r="PZG12" s="12"/>
      <c r="PZH12" s="12"/>
      <c r="PZI12" s="12"/>
      <c r="PZJ12" s="12"/>
      <c r="PZK12" s="12"/>
      <c r="PZL12" s="12"/>
      <c r="PZM12" s="12"/>
      <c r="PZN12" s="12"/>
      <c r="PZO12" s="12"/>
      <c r="PZP12" s="12"/>
      <c r="PZQ12" s="12"/>
      <c r="PZR12" s="12"/>
      <c r="PZS12" s="12"/>
      <c r="PZT12" s="12"/>
      <c r="PZU12" s="12"/>
      <c r="PZV12" s="12"/>
      <c r="PZW12" s="12"/>
      <c r="PZX12" s="12"/>
      <c r="PZY12" s="12"/>
      <c r="PZZ12" s="12"/>
      <c r="QAA12" s="12"/>
      <c r="QAB12" s="12"/>
      <c r="QAC12" s="12"/>
      <c r="QAD12" s="12"/>
      <c r="QAE12" s="12"/>
      <c r="QAF12" s="12"/>
      <c r="QAG12" s="12"/>
      <c r="QAH12" s="12"/>
      <c r="QAI12" s="12"/>
      <c r="QAJ12" s="12"/>
      <c r="QAK12" s="12"/>
      <c r="QAL12" s="12"/>
      <c r="QAM12" s="12"/>
      <c r="QAN12" s="12"/>
      <c r="QAO12" s="12"/>
      <c r="QAP12" s="12"/>
      <c r="QAQ12" s="12"/>
      <c r="QAR12" s="12"/>
      <c r="QAS12" s="12"/>
      <c r="QAT12" s="12"/>
      <c r="QAU12" s="12"/>
      <c r="QAV12" s="12"/>
      <c r="QAW12" s="12"/>
      <c r="QAX12" s="12"/>
      <c r="QAY12" s="12"/>
      <c r="QAZ12" s="12"/>
      <c r="QBA12" s="12"/>
      <c r="QBB12" s="12"/>
      <c r="QBC12" s="12"/>
      <c r="QBD12" s="12"/>
      <c r="QBE12" s="12"/>
      <c r="QBF12" s="12"/>
      <c r="QBG12" s="12"/>
      <c r="QBH12" s="12"/>
      <c r="QBI12" s="12"/>
      <c r="QBJ12" s="12"/>
      <c r="QBK12" s="12"/>
      <c r="QBL12" s="12"/>
      <c r="QBM12" s="12"/>
      <c r="QBN12" s="12"/>
      <c r="QBO12" s="12"/>
      <c r="QBP12" s="12"/>
      <c r="QBQ12" s="12"/>
      <c r="QBR12" s="12"/>
      <c r="QBS12" s="12"/>
      <c r="QBT12" s="12"/>
      <c r="QBU12" s="12"/>
      <c r="QBV12" s="12"/>
      <c r="QBW12" s="12"/>
      <c r="QBX12" s="12"/>
      <c r="QBY12" s="12"/>
      <c r="QBZ12" s="12"/>
      <c r="QCA12" s="12"/>
      <c r="QCB12" s="12"/>
      <c r="QCC12" s="12"/>
      <c r="QCD12" s="12"/>
      <c r="QCE12" s="12"/>
      <c r="QCF12" s="12"/>
      <c r="QCG12" s="12"/>
      <c r="QCH12" s="12"/>
      <c r="QCI12" s="12"/>
      <c r="QCJ12" s="12"/>
      <c r="QCK12" s="12"/>
      <c r="QCL12" s="12"/>
      <c r="QCM12" s="12"/>
      <c r="QCN12" s="12"/>
      <c r="QCO12" s="12"/>
      <c r="QCP12" s="12"/>
      <c r="QCQ12" s="12"/>
      <c r="QCR12" s="12"/>
      <c r="QCS12" s="12"/>
      <c r="QCT12" s="12"/>
      <c r="QCU12" s="12"/>
      <c r="QCV12" s="12"/>
      <c r="QCW12" s="12"/>
      <c r="QCX12" s="12"/>
      <c r="QCY12" s="12"/>
      <c r="QCZ12" s="12"/>
      <c r="QDA12" s="12"/>
      <c r="QDB12" s="12"/>
      <c r="QDC12" s="12"/>
      <c r="QDD12" s="12"/>
      <c r="QDE12" s="12"/>
      <c r="QDF12" s="12"/>
      <c r="QDG12" s="12"/>
      <c r="QDH12" s="12"/>
      <c r="QDI12" s="12"/>
      <c r="QDJ12" s="12"/>
      <c r="QDK12" s="12"/>
      <c r="QDL12" s="12"/>
      <c r="QDM12" s="12"/>
      <c r="QDN12" s="12"/>
      <c r="QDO12" s="12"/>
      <c r="QDP12" s="12"/>
      <c r="QDQ12" s="12"/>
      <c r="QDR12" s="12"/>
      <c r="QDS12" s="12"/>
      <c r="QDT12" s="12"/>
      <c r="QDU12" s="12"/>
      <c r="QDV12" s="12"/>
      <c r="QDW12" s="12"/>
      <c r="QDX12" s="12"/>
      <c r="QDY12" s="12"/>
      <c r="QDZ12" s="12"/>
      <c r="QEA12" s="12"/>
      <c r="QEB12" s="12"/>
      <c r="QEC12" s="12"/>
      <c r="QED12" s="12"/>
      <c r="QEE12" s="12"/>
      <c r="QEF12" s="12"/>
      <c r="QEG12" s="12"/>
      <c r="QEH12" s="12"/>
      <c r="QEI12" s="12"/>
      <c r="QEJ12" s="12"/>
      <c r="QEK12" s="12"/>
      <c r="QEL12" s="12"/>
      <c r="QEM12" s="12"/>
      <c r="QEN12" s="12"/>
      <c r="QEO12" s="12"/>
      <c r="QEP12" s="12"/>
      <c r="QEQ12" s="12"/>
      <c r="QER12" s="12"/>
      <c r="QES12" s="12"/>
      <c r="QET12" s="12"/>
      <c r="QEU12" s="12"/>
      <c r="QEV12" s="12"/>
      <c r="QEW12" s="12"/>
      <c r="QEX12" s="12"/>
      <c r="QEY12" s="12"/>
      <c r="QEZ12" s="12"/>
      <c r="QFA12" s="12"/>
      <c r="QFB12" s="12"/>
      <c r="QFC12" s="12"/>
      <c r="QFD12" s="12"/>
      <c r="QFE12" s="12"/>
      <c r="QFF12" s="12"/>
      <c r="QFG12" s="12"/>
      <c r="QFH12" s="12"/>
      <c r="QFI12" s="12"/>
      <c r="QFJ12" s="12"/>
      <c r="QFK12" s="12"/>
      <c r="QFL12" s="12"/>
      <c r="QFM12" s="12"/>
      <c r="QFN12" s="12"/>
      <c r="QFO12" s="12"/>
      <c r="QFP12" s="12"/>
      <c r="QFQ12" s="12"/>
      <c r="QFR12" s="12"/>
      <c r="QFS12" s="12"/>
      <c r="QFT12" s="12"/>
      <c r="QFU12" s="12"/>
      <c r="QFV12" s="12"/>
      <c r="QFW12" s="12"/>
      <c r="QFX12" s="12"/>
      <c r="QFY12" s="12"/>
      <c r="QFZ12" s="12"/>
      <c r="QGA12" s="12"/>
      <c r="QGB12" s="12"/>
      <c r="QGC12" s="12"/>
      <c r="QGD12" s="12"/>
      <c r="QGE12" s="12"/>
      <c r="QGF12" s="12"/>
      <c r="QGG12" s="12"/>
      <c r="QGH12" s="12"/>
      <c r="QGI12" s="12"/>
      <c r="QGJ12" s="12"/>
      <c r="QGK12" s="12"/>
      <c r="QGL12" s="12"/>
      <c r="QGM12" s="12"/>
      <c r="QGN12" s="12"/>
      <c r="QGO12" s="12"/>
      <c r="QGP12" s="12"/>
      <c r="QGQ12" s="12"/>
      <c r="QGR12" s="12"/>
      <c r="QGS12" s="12"/>
      <c r="QGT12" s="12"/>
      <c r="QGU12" s="12"/>
      <c r="QGV12" s="12"/>
      <c r="QGW12" s="12"/>
      <c r="QGX12" s="12"/>
      <c r="QGY12" s="12"/>
      <c r="QGZ12" s="12"/>
      <c r="QHA12" s="12"/>
      <c r="QHB12" s="12"/>
      <c r="QHC12" s="12"/>
      <c r="QHD12" s="12"/>
      <c r="QHE12" s="12"/>
      <c r="QHF12" s="12"/>
      <c r="QHG12" s="12"/>
      <c r="QHH12" s="12"/>
      <c r="QHI12" s="12"/>
      <c r="QHJ12" s="12"/>
      <c r="QHK12" s="12"/>
      <c r="QHL12" s="12"/>
      <c r="QHM12" s="12"/>
      <c r="QHN12" s="12"/>
      <c r="QHO12" s="12"/>
      <c r="QHP12" s="12"/>
      <c r="QHQ12" s="12"/>
      <c r="QHR12" s="12"/>
      <c r="QHS12" s="12"/>
      <c r="QHT12" s="12"/>
      <c r="QHU12" s="12"/>
      <c r="QHV12" s="12"/>
      <c r="QHW12" s="12"/>
      <c r="QHX12" s="12"/>
      <c r="QHY12" s="12"/>
      <c r="QHZ12" s="12"/>
      <c r="QIA12" s="12"/>
      <c r="QIB12" s="12"/>
      <c r="QIC12" s="12"/>
      <c r="QID12" s="12"/>
      <c r="QIE12" s="12"/>
      <c r="QIF12" s="12"/>
      <c r="QIG12" s="12"/>
      <c r="QIH12" s="12"/>
      <c r="QII12" s="12"/>
      <c r="QIJ12" s="12"/>
      <c r="QIK12" s="12"/>
      <c r="QIL12" s="12"/>
      <c r="QIM12" s="12"/>
      <c r="QIN12" s="12"/>
      <c r="QIO12" s="12"/>
      <c r="QIP12" s="12"/>
      <c r="QIQ12" s="12"/>
      <c r="QIR12" s="12"/>
      <c r="QIS12" s="12"/>
      <c r="QIT12" s="12"/>
      <c r="QIU12" s="12"/>
      <c r="QIV12" s="12"/>
      <c r="QIW12" s="12"/>
      <c r="QIX12" s="12"/>
      <c r="QIY12" s="12"/>
      <c r="QIZ12" s="12"/>
      <c r="QJA12" s="12"/>
      <c r="QJB12" s="12"/>
      <c r="QJC12" s="12"/>
      <c r="QJD12" s="12"/>
      <c r="QJE12" s="12"/>
      <c r="QJF12" s="12"/>
      <c r="QJG12" s="12"/>
      <c r="QJH12" s="12"/>
      <c r="QJI12" s="12"/>
      <c r="QJJ12" s="12"/>
      <c r="QJK12" s="12"/>
      <c r="QJL12" s="12"/>
      <c r="QJM12" s="12"/>
      <c r="QJN12" s="12"/>
      <c r="QJO12" s="12"/>
      <c r="QJP12" s="12"/>
      <c r="QJQ12" s="12"/>
      <c r="QJR12" s="12"/>
      <c r="QJS12" s="12"/>
      <c r="QJT12" s="12"/>
      <c r="QJU12" s="12"/>
      <c r="QJV12" s="12"/>
      <c r="QJW12" s="12"/>
      <c r="QJX12" s="12"/>
      <c r="QJY12" s="12"/>
      <c r="QJZ12" s="12"/>
      <c r="QKA12" s="12"/>
      <c r="QKB12" s="12"/>
      <c r="QKC12" s="12"/>
      <c r="QKD12" s="12"/>
      <c r="QKE12" s="12"/>
      <c r="QKF12" s="12"/>
      <c r="QKG12" s="12"/>
      <c r="QKH12" s="12"/>
      <c r="QKI12" s="12"/>
      <c r="QKJ12" s="12"/>
      <c r="QKK12" s="12"/>
      <c r="QKL12" s="12"/>
      <c r="QKM12" s="12"/>
      <c r="QKN12" s="12"/>
      <c r="QKO12" s="12"/>
      <c r="QKP12" s="12"/>
      <c r="QKQ12" s="12"/>
      <c r="QKR12" s="12"/>
      <c r="QKS12" s="12"/>
      <c r="QKT12" s="12"/>
      <c r="QKU12" s="12"/>
      <c r="QKV12" s="12"/>
      <c r="QKW12" s="12"/>
      <c r="QKX12" s="12"/>
      <c r="QKY12" s="12"/>
      <c r="QKZ12" s="12"/>
      <c r="QLA12" s="12"/>
      <c r="QLB12" s="12"/>
      <c r="QLC12" s="12"/>
      <c r="QLD12" s="12"/>
      <c r="QLE12" s="12"/>
      <c r="QLF12" s="12"/>
      <c r="QLG12" s="12"/>
      <c r="QLH12" s="12"/>
      <c r="QLI12" s="12"/>
      <c r="QLJ12" s="12"/>
      <c r="QLK12" s="12"/>
      <c r="QLL12" s="12"/>
      <c r="QLM12" s="12"/>
      <c r="QLN12" s="12"/>
      <c r="QLO12" s="12"/>
      <c r="QLP12" s="12"/>
      <c r="QLQ12" s="12"/>
      <c r="QLR12" s="12"/>
      <c r="QLS12" s="12"/>
      <c r="QLT12" s="12"/>
      <c r="QLU12" s="12"/>
      <c r="QLV12" s="12"/>
      <c r="QLW12" s="12"/>
      <c r="QLX12" s="12"/>
      <c r="QLY12" s="12"/>
      <c r="QLZ12" s="12"/>
      <c r="QMA12" s="12"/>
      <c r="QMB12" s="12"/>
      <c r="QMC12" s="12"/>
      <c r="QMD12" s="12"/>
      <c r="QME12" s="12"/>
      <c r="QMF12" s="12"/>
      <c r="QMG12" s="12"/>
      <c r="QMH12" s="12"/>
      <c r="QMI12" s="12"/>
      <c r="QMJ12" s="12"/>
      <c r="QMK12" s="12"/>
      <c r="QML12" s="12"/>
      <c r="QMM12" s="12"/>
      <c r="QMN12" s="12"/>
      <c r="QMO12" s="12"/>
      <c r="QMP12" s="12"/>
      <c r="QMQ12" s="12"/>
      <c r="QMR12" s="12"/>
      <c r="QMS12" s="12"/>
      <c r="QMT12" s="12"/>
      <c r="QMU12" s="12"/>
      <c r="QMV12" s="12"/>
      <c r="QMW12" s="12"/>
      <c r="QMX12" s="12"/>
      <c r="QMY12" s="12"/>
      <c r="QMZ12" s="12"/>
      <c r="QNA12" s="12"/>
      <c r="QNB12" s="12"/>
      <c r="QNC12" s="12"/>
      <c r="QND12" s="12"/>
      <c r="QNE12" s="12"/>
      <c r="QNF12" s="12"/>
      <c r="QNG12" s="12"/>
      <c r="QNH12" s="12"/>
      <c r="QNI12" s="12"/>
      <c r="QNJ12" s="12"/>
      <c r="QNK12" s="12"/>
      <c r="QNL12" s="12"/>
      <c r="QNM12" s="12"/>
      <c r="QNN12" s="12"/>
      <c r="QNO12" s="12"/>
      <c r="QNP12" s="12"/>
      <c r="QNQ12" s="12"/>
      <c r="QNR12" s="12"/>
      <c r="QNS12" s="12"/>
      <c r="QNT12" s="12"/>
      <c r="QNU12" s="12"/>
      <c r="QNV12" s="12"/>
      <c r="QNW12" s="12"/>
      <c r="QNX12" s="12"/>
      <c r="QNY12" s="12"/>
      <c r="QNZ12" s="12"/>
      <c r="QOA12" s="12"/>
      <c r="QOB12" s="12"/>
      <c r="QOC12" s="12"/>
      <c r="QOD12" s="12"/>
      <c r="QOE12" s="12"/>
      <c r="QOF12" s="12"/>
      <c r="QOG12" s="12"/>
      <c r="QOH12" s="12"/>
      <c r="QOI12" s="12"/>
      <c r="QOJ12" s="12"/>
      <c r="QOK12" s="12"/>
      <c r="QOL12" s="12"/>
      <c r="QOM12" s="12"/>
      <c r="QON12" s="12"/>
      <c r="QOO12" s="12"/>
      <c r="QOP12" s="12"/>
      <c r="QOQ12" s="12"/>
      <c r="QOR12" s="12"/>
      <c r="QOS12" s="12"/>
      <c r="QOT12" s="12"/>
      <c r="QOU12" s="12"/>
      <c r="QOV12" s="12"/>
      <c r="QOW12" s="12"/>
      <c r="QOX12" s="12"/>
      <c r="QOY12" s="12"/>
      <c r="QOZ12" s="12"/>
      <c r="QPA12" s="12"/>
      <c r="QPB12" s="12"/>
      <c r="QPC12" s="12"/>
      <c r="QPD12" s="12"/>
      <c r="QPE12" s="12"/>
      <c r="QPF12" s="12"/>
      <c r="QPG12" s="12"/>
      <c r="QPH12" s="12"/>
      <c r="QPI12" s="12"/>
      <c r="QPJ12" s="12"/>
      <c r="QPK12" s="12"/>
      <c r="QPL12" s="12"/>
      <c r="QPM12" s="12"/>
      <c r="QPN12" s="12"/>
      <c r="QPO12" s="12"/>
      <c r="QPP12" s="12"/>
      <c r="QPQ12" s="12"/>
      <c r="QPR12" s="12"/>
      <c r="QPS12" s="12"/>
      <c r="QPT12" s="12"/>
      <c r="QPU12" s="12"/>
      <c r="QPV12" s="12"/>
      <c r="QPW12" s="12"/>
      <c r="QPX12" s="12"/>
      <c r="QPY12" s="12"/>
      <c r="QPZ12" s="12"/>
      <c r="QQA12" s="12"/>
      <c r="QQB12" s="12"/>
      <c r="QQC12" s="12"/>
      <c r="QQD12" s="12"/>
      <c r="QQE12" s="12"/>
      <c r="QQF12" s="12"/>
      <c r="QQG12" s="12"/>
      <c r="QQH12" s="12"/>
      <c r="QQI12" s="12"/>
      <c r="QQJ12" s="12"/>
      <c r="QQK12" s="12"/>
      <c r="QQL12" s="12"/>
      <c r="QQM12" s="12"/>
      <c r="QQN12" s="12"/>
      <c r="QQO12" s="12"/>
      <c r="QQP12" s="12"/>
      <c r="QQQ12" s="12"/>
      <c r="QQR12" s="12"/>
      <c r="QQS12" s="12"/>
      <c r="QQT12" s="12"/>
      <c r="QQU12" s="12"/>
      <c r="QQV12" s="12"/>
      <c r="QQW12" s="12"/>
      <c r="QQX12" s="12"/>
      <c r="QQY12" s="12"/>
      <c r="QQZ12" s="12"/>
      <c r="QRA12" s="12"/>
      <c r="QRB12" s="12"/>
      <c r="QRC12" s="12"/>
      <c r="QRD12" s="12"/>
      <c r="QRE12" s="12"/>
      <c r="QRF12" s="12"/>
      <c r="QRG12" s="12"/>
      <c r="QRH12" s="12"/>
      <c r="QRI12" s="12"/>
      <c r="QRJ12" s="12"/>
      <c r="QRK12" s="12"/>
      <c r="QRL12" s="12"/>
      <c r="QRM12" s="12"/>
      <c r="QRN12" s="12"/>
      <c r="QRO12" s="12"/>
      <c r="QRP12" s="12"/>
      <c r="QRQ12" s="12"/>
      <c r="QRR12" s="12"/>
      <c r="QRS12" s="12"/>
      <c r="QRT12" s="12"/>
      <c r="QRU12" s="12"/>
      <c r="QRV12" s="12"/>
      <c r="QRW12" s="12"/>
      <c r="QRX12" s="12"/>
      <c r="QRY12" s="12"/>
      <c r="QRZ12" s="12"/>
      <c r="QSA12" s="12"/>
      <c r="QSB12" s="12"/>
      <c r="QSC12" s="12"/>
      <c r="QSD12" s="12"/>
      <c r="QSE12" s="12"/>
      <c r="QSF12" s="12"/>
      <c r="QSG12" s="12"/>
      <c r="QSH12" s="12"/>
      <c r="QSI12" s="12"/>
      <c r="QSJ12" s="12"/>
      <c r="QSK12" s="12"/>
      <c r="QSL12" s="12"/>
      <c r="QSM12" s="12"/>
      <c r="QSN12" s="12"/>
      <c r="QSO12" s="12"/>
      <c r="QSP12" s="12"/>
      <c r="QSQ12" s="12"/>
      <c r="QSR12" s="12"/>
      <c r="QSS12" s="12"/>
      <c r="QST12" s="12"/>
      <c r="QSU12" s="12"/>
      <c r="QSV12" s="12"/>
      <c r="QSW12" s="12"/>
      <c r="QSX12" s="12"/>
      <c r="QSY12" s="12"/>
      <c r="QSZ12" s="12"/>
      <c r="QTA12" s="12"/>
      <c r="QTB12" s="12"/>
      <c r="QTC12" s="12"/>
      <c r="QTD12" s="12"/>
      <c r="QTE12" s="12"/>
      <c r="QTF12" s="12"/>
      <c r="QTG12" s="12"/>
      <c r="QTH12" s="12"/>
      <c r="QTI12" s="12"/>
      <c r="QTJ12" s="12"/>
      <c r="QTK12" s="12"/>
      <c r="QTL12" s="12"/>
      <c r="QTM12" s="12"/>
      <c r="QTN12" s="12"/>
      <c r="QTO12" s="12"/>
      <c r="QTP12" s="12"/>
      <c r="QTQ12" s="12"/>
      <c r="QTR12" s="12"/>
      <c r="QTS12" s="12"/>
      <c r="QTT12" s="12"/>
      <c r="QTU12" s="12"/>
      <c r="QTV12" s="12"/>
      <c r="QTW12" s="12"/>
      <c r="QTX12" s="12"/>
      <c r="QTY12" s="12"/>
      <c r="QTZ12" s="12"/>
      <c r="QUA12" s="12"/>
      <c r="QUB12" s="12"/>
      <c r="QUC12" s="12"/>
      <c r="QUD12" s="12"/>
      <c r="QUE12" s="12"/>
      <c r="QUF12" s="12"/>
      <c r="QUG12" s="12"/>
      <c r="QUH12" s="12"/>
      <c r="QUI12" s="12"/>
      <c r="QUJ12" s="12"/>
      <c r="QUK12" s="12"/>
      <c r="QUL12" s="12"/>
      <c r="QUM12" s="12"/>
      <c r="QUN12" s="12"/>
      <c r="QUO12" s="12"/>
      <c r="QUP12" s="12"/>
      <c r="QUQ12" s="12"/>
      <c r="QUR12" s="12"/>
      <c r="QUS12" s="12"/>
      <c r="QUT12" s="12"/>
      <c r="QUU12" s="12"/>
      <c r="QUV12" s="12"/>
      <c r="QUW12" s="12"/>
      <c r="QUX12" s="12"/>
      <c r="QUY12" s="12"/>
      <c r="QUZ12" s="12"/>
      <c r="QVA12" s="12"/>
      <c r="QVB12" s="12"/>
      <c r="QVC12" s="12"/>
      <c r="QVD12" s="12"/>
      <c r="QVE12" s="12"/>
      <c r="QVF12" s="12"/>
      <c r="QVG12" s="12"/>
      <c r="QVH12" s="12"/>
      <c r="QVI12" s="12"/>
      <c r="QVJ12" s="12"/>
      <c r="QVK12" s="12"/>
      <c r="QVL12" s="12"/>
      <c r="QVM12" s="12"/>
      <c r="QVN12" s="12"/>
      <c r="QVO12" s="12"/>
      <c r="QVP12" s="12"/>
      <c r="QVQ12" s="12"/>
      <c r="QVR12" s="12"/>
      <c r="QVS12" s="12"/>
      <c r="QVT12" s="12"/>
      <c r="QVU12" s="12"/>
      <c r="QVV12" s="12"/>
      <c r="QVW12" s="12"/>
      <c r="QVX12" s="12"/>
      <c r="QVY12" s="12"/>
      <c r="QVZ12" s="12"/>
      <c r="QWA12" s="12"/>
      <c r="QWB12" s="12"/>
      <c r="QWC12" s="12"/>
      <c r="QWD12" s="12"/>
      <c r="QWE12" s="12"/>
      <c r="QWF12" s="12"/>
      <c r="QWG12" s="12"/>
      <c r="QWH12" s="12"/>
      <c r="QWI12" s="12"/>
      <c r="QWJ12" s="12"/>
      <c r="QWK12" s="12"/>
      <c r="QWL12" s="12"/>
      <c r="QWM12" s="12"/>
      <c r="QWN12" s="12"/>
      <c r="QWO12" s="12"/>
      <c r="QWP12" s="12"/>
      <c r="QWQ12" s="12"/>
      <c r="QWR12" s="12"/>
      <c r="QWS12" s="12"/>
      <c r="QWT12" s="12"/>
      <c r="QWU12" s="12"/>
      <c r="QWV12" s="12"/>
      <c r="QWW12" s="12"/>
      <c r="QWX12" s="12"/>
      <c r="QWY12" s="12"/>
      <c r="QWZ12" s="12"/>
      <c r="QXA12" s="12"/>
      <c r="QXB12" s="12"/>
      <c r="QXC12" s="12"/>
      <c r="QXD12" s="12"/>
      <c r="QXE12" s="12"/>
      <c r="QXF12" s="12"/>
      <c r="QXG12" s="12"/>
      <c r="QXH12" s="12"/>
      <c r="QXI12" s="12"/>
      <c r="QXJ12" s="12"/>
      <c r="QXK12" s="12"/>
      <c r="QXL12" s="12"/>
      <c r="QXM12" s="12"/>
      <c r="QXN12" s="12"/>
      <c r="QXO12" s="12"/>
      <c r="QXP12" s="12"/>
      <c r="QXQ12" s="12"/>
      <c r="QXR12" s="12"/>
      <c r="QXS12" s="12"/>
      <c r="QXT12" s="12"/>
      <c r="QXU12" s="12"/>
      <c r="QXV12" s="12"/>
      <c r="QXW12" s="12"/>
      <c r="QXX12" s="12"/>
      <c r="QXY12" s="12"/>
      <c r="QXZ12" s="12"/>
      <c r="QYA12" s="12"/>
      <c r="QYB12" s="12"/>
      <c r="QYC12" s="12"/>
      <c r="QYD12" s="12"/>
      <c r="QYE12" s="12"/>
      <c r="QYF12" s="12"/>
      <c r="QYG12" s="12"/>
      <c r="QYH12" s="12"/>
      <c r="QYI12" s="12"/>
      <c r="QYJ12" s="12"/>
      <c r="QYK12" s="12"/>
      <c r="QYL12" s="12"/>
      <c r="QYM12" s="12"/>
      <c r="QYN12" s="12"/>
      <c r="QYO12" s="12"/>
      <c r="QYP12" s="12"/>
      <c r="QYQ12" s="12"/>
      <c r="QYR12" s="12"/>
      <c r="QYS12" s="12"/>
      <c r="QYT12" s="12"/>
      <c r="QYU12" s="12"/>
      <c r="QYV12" s="12"/>
      <c r="QYW12" s="12"/>
      <c r="QYX12" s="12"/>
      <c r="QYY12" s="12"/>
      <c r="QYZ12" s="12"/>
      <c r="QZA12" s="12"/>
      <c r="QZB12" s="12"/>
      <c r="QZC12" s="12"/>
      <c r="QZD12" s="12"/>
      <c r="QZE12" s="12"/>
      <c r="QZF12" s="12"/>
      <c r="QZG12" s="12"/>
      <c r="QZH12" s="12"/>
      <c r="QZI12" s="12"/>
      <c r="QZJ12" s="12"/>
      <c r="QZK12" s="12"/>
      <c r="QZL12" s="12"/>
      <c r="QZM12" s="12"/>
      <c r="QZN12" s="12"/>
      <c r="QZO12" s="12"/>
      <c r="QZP12" s="12"/>
      <c r="QZQ12" s="12"/>
      <c r="QZR12" s="12"/>
      <c r="QZS12" s="12"/>
      <c r="QZT12" s="12"/>
      <c r="QZU12" s="12"/>
      <c r="QZV12" s="12"/>
      <c r="QZW12" s="12"/>
      <c r="QZX12" s="12"/>
      <c r="QZY12" s="12"/>
      <c r="QZZ12" s="12"/>
      <c r="RAA12" s="12"/>
      <c r="RAB12" s="12"/>
      <c r="RAC12" s="12"/>
      <c r="RAD12" s="12"/>
      <c r="RAE12" s="12"/>
      <c r="RAF12" s="12"/>
      <c r="RAG12" s="12"/>
      <c r="RAH12" s="12"/>
      <c r="RAI12" s="12"/>
      <c r="RAJ12" s="12"/>
      <c r="RAK12" s="12"/>
      <c r="RAL12" s="12"/>
      <c r="RAM12" s="12"/>
      <c r="RAN12" s="12"/>
      <c r="RAO12" s="12"/>
      <c r="RAP12" s="12"/>
      <c r="RAQ12" s="12"/>
      <c r="RAR12" s="12"/>
      <c r="RAS12" s="12"/>
      <c r="RAT12" s="12"/>
      <c r="RAU12" s="12"/>
      <c r="RAV12" s="12"/>
      <c r="RAW12" s="12"/>
      <c r="RAX12" s="12"/>
      <c r="RAY12" s="12"/>
      <c r="RAZ12" s="12"/>
      <c r="RBA12" s="12"/>
      <c r="RBB12" s="12"/>
      <c r="RBC12" s="12"/>
      <c r="RBD12" s="12"/>
      <c r="RBE12" s="12"/>
      <c r="RBF12" s="12"/>
      <c r="RBG12" s="12"/>
      <c r="RBH12" s="12"/>
      <c r="RBI12" s="12"/>
      <c r="RBJ12" s="12"/>
      <c r="RBK12" s="12"/>
      <c r="RBL12" s="12"/>
      <c r="RBM12" s="12"/>
      <c r="RBN12" s="12"/>
      <c r="RBO12" s="12"/>
      <c r="RBP12" s="12"/>
      <c r="RBQ12" s="12"/>
      <c r="RBR12" s="12"/>
      <c r="RBS12" s="12"/>
      <c r="RBT12" s="12"/>
      <c r="RBU12" s="12"/>
      <c r="RBV12" s="12"/>
      <c r="RBW12" s="12"/>
      <c r="RBX12" s="12"/>
      <c r="RBY12" s="12"/>
      <c r="RBZ12" s="12"/>
      <c r="RCA12" s="12"/>
      <c r="RCB12" s="12"/>
      <c r="RCC12" s="12"/>
      <c r="RCD12" s="12"/>
      <c r="RCE12" s="12"/>
      <c r="RCF12" s="12"/>
      <c r="RCG12" s="12"/>
      <c r="RCH12" s="12"/>
      <c r="RCI12" s="12"/>
      <c r="RCJ12" s="12"/>
      <c r="RCK12" s="12"/>
      <c r="RCL12" s="12"/>
      <c r="RCM12" s="12"/>
      <c r="RCN12" s="12"/>
      <c r="RCO12" s="12"/>
      <c r="RCP12" s="12"/>
      <c r="RCQ12" s="12"/>
      <c r="RCR12" s="12"/>
      <c r="RCS12" s="12"/>
      <c r="RCT12" s="12"/>
      <c r="RCU12" s="12"/>
      <c r="RCV12" s="12"/>
      <c r="RCW12" s="12"/>
      <c r="RCX12" s="12"/>
      <c r="RCY12" s="12"/>
      <c r="RCZ12" s="12"/>
      <c r="RDA12" s="12"/>
      <c r="RDB12" s="12"/>
      <c r="RDC12" s="12"/>
      <c r="RDD12" s="12"/>
      <c r="RDE12" s="12"/>
      <c r="RDF12" s="12"/>
      <c r="RDG12" s="12"/>
      <c r="RDH12" s="12"/>
      <c r="RDI12" s="12"/>
      <c r="RDJ12" s="12"/>
      <c r="RDK12" s="12"/>
      <c r="RDL12" s="12"/>
      <c r="RDM12" s="12"/>
      <c r="RDN12" s="12"/>
      <c r="RDO12" s="12"/>
      <c r="RDP12" s="12"/>
      <c r="RDQ12" s="12"/>
      <c r="RDR12" s="12"/>
      <c r="RDS12" s="12"/>
      <c r="RDT12" s="12"/>
      <c r="RDU12" s="12"/>
      <c r="RDV12" s="12"/>
      <c r="RDW12" s="12"/>
      <c r="RDX12" s="12"/>
      <c r="RDY12" s="12"/>
      <c r="RDZ12" s="12"/>
      <c r="REA12" s="12"/>
      <c r="REB12" s="12"/>
      <c r="REC12" s="12"/>
      <c r="RED12" s="12"/>
      <c r="REE12" s="12"/>
      <c r="REF12" s="12"/>
      <c r="REG12" s="12"/>
      <c r="REH12" s="12"/>
      <c r="REI12" s="12"/>
      <c r="REJ12" s="12"/>
      <c r="REK12" s="12"/>
      <c r="REL12" s="12"/>
      <c r="REM12" s="12"/>
      <c r="REN12" s="12"/>
      <c r="REO12" s="12"/>
      <c r="REP12" s="12"/>
      <c r="REQ12" s="12"/>
      <c r="RER12" s="12"/>
      <c r="RES12" s="12"/>
      <c r="RET12" s="12"/>
      <c r="REU12" s="12"/>
      <c r="REV12" s="12"/>
      <c r="REW12" s="12"/>
      <c r="REX12" s="12"/>
      <c r="REY12" s="12"/>
      <c r="REZ12" s="12"/>
      <c r="RFA12" s="12"/>
      <c r="RFB12" s="12"/>
      <c r="RFC12" s="12"/>
      <c r="RFD12" s="12"/>
      <c r="RFE12" s="12"/>
      <c r="RFF12" s="12"/>
      <c r="RFG12" s="12"/>
      <c r="RFH12" s="12"/>
      <c r="RFI12" s="12"/>
      <c r="RFJ12" s="12"/>
      <c r="RFK12" s="12"/>
      <c r="RFL12" s="12"/>
      <c r="RFM12" s="12"/>
      <c r="RFN12" s="12"/>
      <c r="RFO12" s="12"/>
      <c r="RFP12" s="12"/>
      <c r="RFQ12" s="12"/>
      <c r="RFR12" s="12"/>
      <c r="RFS12" s="12"/>
      <c r="RFT12" s="12"/>
      <c r="RFU12" s="12"/>
      <c r="RFV12" s="12"/>
      <c r="RFW12" s="12"/>
      <c r="RFX12" s="12"/>
      <c r="RFY12" s="12"/>
      <c r="RFZ12" s="12"/>
      <c r="RGA12" s="12"/>
      <c r="RGB12" s="12"/>
      <c r="RGC12" s="12"/>
      <c r="RGD12" s="12"/>
      <c r="RGE12" s="12"/>
      <c r="RGF12" s="12"/>
      <c r="RGG12" s="12"/>
      <c r="RGH12" s="12"/>
      <c r="RGI12" s="12"/>
      <c r="RGJ12" s="12"/>
      <c r="RGK12" s="12"/>
      <c r="RGL12" s="12"/>
      <c r="RGM12" s="12"/>
      <c r="RGN12" s="12"/>
      <c r="RGO12" s="12"/>
      <c r="RGP12" s="12"/>
      <c r="RGQ12" s="12"/>
      <c r="RGR12" s="12"/>
      <c r="RGS12" s="12"/>
      <c r="RGT12" s="12"/>
      <c r="RGU12" s="12"/>
      <c r="RGV12" s="12"/>
      <c r="RGW12" s="12"/>
      <c r="RGX12" s="12"/>
      <c r="RGY12" s="12"/>
      <c r="RGZ12" s="12"/>
      <c r="RHA12" s="12"/>
      <c r="RHB12" s="12"/>
      <c r="RHC12" s="12"/>
      <c r="RHD12" s="12"/>
      <c r="RHE12" s="12"/>
      <c r="RHF12" s="12"/>
      <c r="RHG12" s="12"/>
      <c r="RHH12" s="12"/>
      <c r="RHI12" s="12"/>
      <c r="RHJ12" s="12"/>
      <c r="RHK12" s="12"/>
      <c r="RHL12" s="12"/>
      <c r="RHM12" s="12"/>
      <c r="RHN12" s="12"/>
      <c r="RHO12" s="12"/>
      <c r="RHP12" s="12"/>
      <c r="RHQ12" s="12"/>
      <c r="RHR12" s="12"/>
      <c r="RHS12" s="12"/>
      <c r="RHT12" s="12"/>
      <c r="RHU12" s="12"/>
      <c r="RHV12" s="12"/>
      <c r="RHW12" s="12"/>
      <c r="RHX12" s="12"/>
      <c r="RHY12" s="12"/>
      <c r="RHZ12" s="12"/>
      <c r="RIA12" s="12"/>
      <c r="RIB12" s="12"/>
      <c r="RIC12" s="12"/>
      <c r="RID12" s="12"/>
      <c r="RIE12" s="12"/>
      <c r="RIF12" s="12"/>
      <c r="RIG12" s="12"/>
      <c r="RIH12" s="12"/>
      <c r="RII12" s="12"/>
      <c r="RIJ12" s="12"/>
      <c r="RIK12" s="12"/>
      <c r="RIL12" s="12"/>
      <c r="RIM12" s="12"/>
      <c r="RIN12" s="12"/>
      <c r="RIO12" s="12"/>
      <c r="RIP12" s="12"/>
      <c r="RIQ12" s="12"/>
      <c r="RIR12" s="12"/>
      <c r="RIS12" s="12"/>
      <c r="RIT12" s="12"/>
      <c r="RIU12" s="12"/>
      <c r="RIV12" s="12"/>
      <c r="RIW12" s="12"/>
      <c r="RIX12" s="12"/>
      <c r="RIY12" s="12"/>
      <c r="RIZ12" s="12"/>
      <c r="RJA12" s="12"/>
      <c r="RJB12" s="12"/>
      <c r="RJC12" s="12"/>
      <c r="RJD12" s="12"/>
      <c r="RJE12" s="12"/>
      <c r="RJF12" s="12"/>
      <c r="RJG12" s="12"/>
      <c r="RJH12" s="12"/>
      <c r="RJI12" s="12"/>
      <c r="RJJ12" s="12"/>
      <c r="RJK12" s="12"/>
      <c r="RJL12" s="12"/>
      <c r="RJM12" s="12"/>
      <c r="RJN12" s="12"/>
      <c r="RJO12" s="12"/>
      <c r="RJP12" s="12"/>
      <c r="RJQ12" s="12"/>
      <c r="RJR12" s="12"/>
      <c r="RJS12" s="12"/>
      <c r="RJT12" s="12"/>
      <c r="RJU12" s="12"/>
      <c r="RJV12" s="12"/>
      <c r="RJW12" s="12"/>
      <c r="RJX12" s="12"/>
      <c r="RJY12" s="12"/>
      <c r="RJZ12" s="12"/>
      <c r="RKA12" s="12"/>
      <c r="RKB12" s="12"/>
      <c r="RKC12" s="12"/>
      <c r="RKD12" s="12"/>
      <c r="RKE12" s="12"/>
      <c r="RKF12" s="12"/>
      <c r="RKG12" s="12"/>
      <c r="RKH12" s="12"/>
      <c r="RKI12" s="12"/>
      <c r="RKJ12" s="12"/>
      <c r="RKK12" s="12"/>
      <c r="RKL12" s="12"/>
      <c r="RKM12" s="12"/>
      <c r="RKN12" s="12"/>
      <c r="RKO12" s="12"/>
      <c r="RKP12" s="12"/>
      <c r="RKQ12" s="12"/>
      <c r="RKR12" s="12"/>
      <c r="RKS12" s="12"/>
      <c r="RKT12" s="12"/>
      <c r="RKU12" s="12"/>
      <c r="RKV12" s="12"/>
      <c r="RKW12" s="12"/>
      <c r="RKX12" s="12"/>
      <c r="RKY12" s="12"/>
      <c r="RKZ12" s="12"/>
      <c r="RLA12" s="12"/>
      <c r="RLB12" s="12"/>
      <c r="RLC12" s="12"/>
      <c r="RLD12" s="12"/>
      <c r="RLE12" s="12"/>
      <c r="RLF12" s="12"/>
      <c r="RLG12" s="12"/>
      <c r="RLH12" s="12"/>
      <c r="RLI12" s="12"/>
      <c r="RLJ12" s="12"/>
      <c r="RLK12" s="12"/>
      <c r="RLL12" s="12"/>
      <c r="RLM12" s="12"/>
      <c r="RLN12" s="12"/>
      <c r="RLO12" s="12"/>
      <c r="RLP12" s="12"/>
      <c r="RLQ12" s="12"/>
      <c r="RLR12" s="12"/>
      <c r="RLS12" s="12"/>
      <c r="RLT12" s="12"/>
      <c r="RLU12" s="12"/>
      <c r="RLV12" s="12"/>
      <c r="RLW12" s="12"/>
      <c r="RLX12" s="12"/>
      <c r="RLY12" s="12"/>
      <c r="RLZ12" s="12"/>
      <c r="RMA12" s="12"/>
      <c r="RMB12" s="12"/>
      <c r="RMC12" s="12"/>
      <c r="RMD12" s="12"/>
      <c r="RME12" s="12"/>
      <c r="RMF12" s="12"/>
      <c r="RMG12" s="12"/>
      <c r="RMH12" s="12"/>
      <c r="RMI12" s="12"/>
      <c r="RMJ12" s="12"/>
      <c r="RMK12" s="12"/>
      <c r="RML12" s="12"/>
      <c r="RMM12" s="12"/>
      <c r="RMN12" s="12"/>
      <c r="RMO12" s="12"/>
      <c r="RMP12" s="12"/>
      <c r="RMQ12" s="12"/>
      <c r="RMR12" s="12"/>
      <c r="RMS12" s="12"/>
      <c r="RMT12" s="12"/>
      <c r="RMU12" s="12"/>
      <c r="RMV12" s="12"/>
      <c r="RMW12" s="12"/>
      <c r="RMX12" s="12"/>
      <c r="RMY12" s="12"/>
      <c r="RMZ12" s="12"/>
      <c r="RNA12" s="12"/>
      <c r="RNB12" s="12"/>
      <c r="RNC12" s="12"/>
      <c r="RND12" s="12"/>
      <c r="RNE12" s="12"/>
      <c r="RNF12" s="12"/>
      <c r="RNG12" s="12"/>
      <c r="RNH12" s="12"/>
      <c r="RNI12" s="12"/>
      <c r="RNJ12" s="12"/>
      <c r="RNK12" s="12"/>
      <c r="RNL12" s="12"/>
      <c r="RNM12" s="12"/>
      <c r="RNN12" s="12"/>
      <c r="RNO12" s="12"/>
      <c r="RNP12" s="12"/>
      <c r="RNQ12" s="12"/>
      <c r="RNR12" s="12"/>
      <c r="RNS12" s="12"/>
      <c r="RNT12" s="12"/>
      <c r="RNU12" s="12"/>
      <c r="RNV12" s="12"/>
      <c r="RNW12" s="12"/>
      <c r="RNX12" s="12"/>
      <c r="RNY12" s="12"/>
      <c r="RNZ12" s="12"/>
      <c r="ROA12" s="12"/>
      <c r="ROB12" s="12"/>
      <c r="ROC12" s="12"/>
      <c r="ROD12" s="12"/>
      <c r="ROE12" s="12"/>
      <c r="ROF12" s="12"/>
      <c r="ROG12" s="12"/>
      <c r="ROH12" s="12"/>
      <c r="ROI12" s="12"/>
      <c r="ROJ12" s="12"/>
      <c r="ROK12" s="12"/>
      <c r="ROL12" s="12"/>
      <c r="ROM12" s="12"/>
      <c r="RON12" s="12"/>
      <c r="ROO12" s="12"/>
      <c r="ROP12" s="12"/>
      <c r="ROQ12" s="12"/>
      <c r="ROR12" s="12"/>
      <c r="ROS12" s="12"/>
      <c r="ROT12" s="12"/>
      <c r="ROU12" s="12"/>
      <c r="ROV12" s="12"/>
      <c r="ROW12" s="12"/>
      <c r="ROX12" s="12"/>
      <c r="ROY12" s="12"/>
      <c r="ROZ12" s="12"/>
      <c r="RPA12" s="12"/>
      <c r="RPB12" s="12"/>
      <c r="RPC12" s="12"/>
      <c r="RPD12" s="12"/>
      <c r="RPE12" s="12"/>
      <c r="RPF12" s="12"/>
      <c r="RPG12" s="12"/>
      <c r="RPH12" s="12"/>
      <c r="RPI12" s="12"/>
      <c r="RPJ12" s="12"/>
      <c r="RPK12" s="12"/>
      <c r="RPL12" s="12"/>
      <c r="RPM12" s="12"/>
      <c r="RPN12" s="12"/>
      <c r="RPO12" s="12"/>
      <c r="RPP12" s="12"/>
      <c r="RPQ12" s="12"/>
      <c r="RPR12" s="12"/>
      <c r="RPS12" s="12"/>
      <c r="RPT12" s="12"/>
      <c r="RPU12" s="12"/>
      <c r="RPV12" s="12"/>
      <c r="RPW12" s="12"/>
      <c r="RPX12" s="12"/>
      <c r="RPY12" s="12"/>
      <c r="RPZ12" s="12"/>
      <c r="RQA12" s="12"/>
      <c r="RQB12" s="12"/>
      <c r="RQC12" s="12"/>
      <c r="RQD12" s="12"/>
      <c r="RQE12" s="12"/>
      <c r="RQF12" s="12"/>
      <c r="RQG12" s="12"/>
      <c r="RQH12" s="12"/>
      <c r="RQI12" s="12"/>
      <c r="RQJ12" s="12"/>
      <c r="RQK12" s="12"/>
      <c r="RQL12" s="12"/>
      <c r="RQM12" s="12"/>
      <c r="RQN12" s="12"/>
      <c r="RQO12" s="12"/>
      <c r="RQP12" s="12"/>
      <c r="RQQ12" s="12"/>
      <c r="RQR12" s="12"/>
      <c r="RQS12" s="12"/>
      <c r="RQT12" s="12"/>
      <c r="RQU12" s="12"/>
      <c r="RQV12" s="12"/>
      <c r="RQW12" s="12"/>
      <c r="RQX12" s="12"/>
      <c r="RQY12" s="12"/>
      <c r="RQZ12" s="12"/>
      <c r="RRA12" s="12"/>
      <c r="RRB12" s="12"/>
      <c r="RRC12" s="12"/>
      <c r="RRD12" s="12"/>
      <c r="RRE12" s="12"/>
      <c r="RRF12" s="12"/>
      <c r="RRG12" s="12"/>
      <c r="RRH12" s="12"/>
      <c r="RRI12" s="12"/>
      <c r="RRJ12" s="12"/>
      <c r="RRK12" s="12"/>
      <c r="RRL12" s="12"/>
      <c r="RRM12" s="12"/>
      <c r="RRN12" s="12"/>
      <c r="RRO12" s="12"/>
      <c r="RRP12" s="12"/>
      <c r="RRQ12" s="12"/>
      <c r="RRR12" s="12"/>
      <c r="RRS12" s="12"/>
      <c r="RRT12" s="12"/>
      <c r="RRU12" s="12"/>
      <c r="RRV12" s="12"/>
      <c r="RRW12" s="12"/>
      <c r="RRX12" s="12"/>
      <c r="RRY12" s="12"/>
      <c r="RRZ12" s="12"/>
      <c r="RSA12" s="12"/>
      <c r="RSB12" s="12"/>
      <c r="RSC12" s="12"/>
      <c r="RSD12" s="12"/>
      <c r="RSE12" s="12"/>
      <c r="RSF12" s="12"/>
      <c r="RSG12" s="12"/>
      <c r="RSH12" s="12"/>
      <c r="RSI12" s="12"/>
      <c r="RSJ12" s="12"/>
      <c r="RSK12" s="12"/>
      <c r="RSL12" s="12"/>
      <c r="RSM12" s="12"/>
      <c r="RSN12" s="12"/>
      <c r="RSO12" s="12"/>
      <c r="RSP12" s="12"/>
      <c r="RSQ12" s="12"/>
      <c r="RSR12" s="12"/>
      <c r="RSS12" s="12"/>
      <c r="RST12" s="12"/>
      <c r="RSU12" s="12"/>
      <c r="RSV12" s="12"/>
      <c r="RSW12" s="12"/>
      <c r="RSX12" s="12"/>
      <c r="RSY12" s="12"/>
      <c r="RSZ12" s="12"/>
      <c r="RTA12" s="12"/>
      <c r="RTB12" s="12"/>
      <c r="RTC12" s="12"/>
      <c r="RTD12" s="12"/>
      <c r="RTE12" s="12"/>
      <c r="RTF12" s="12"/>
      <c r="RTG12" s="12"/>
      <c r="RTH12" s="12"/>
      <c r="RTI12" s="12"/>
      <c r="RTJ12" s="12"/>
      <c r="RTK12" s="12"/>
      <c r="RTL12" s="12"/>
      <c r="RTM12" s="12"/>
      <c r="RTN12" s="12"/>
      <c r="RTO12" s="12"/>
      <c r="RTP12" s="12"/>
      <c r="RTQ12" s="12"/>
      <c r="RTR12" s="12"/>
      <c r="RTS12" s="12"/>
      <c r="RTT12" s="12"/>
      <c r="RTU12" s="12"/>
      <c r="RTV12" s="12"/>
      <c r="RTW12" s="12"/>
      <c r="RTX12" s="12"/>
      <c r="RTY12" s="12"/>
      <c r="RTZ12" s="12"/>
      <c r="RUA12" s="12"/>
      <c r="RUB12" s="12"/>
      <c r="RUC12" s="12"/>
      <c r="RUD12" s="12"/>
      <c r="RUE12" s="12"/>
      <c r="RUF12" s="12"/>
      <c r="RUG12" s="12"/>
      <c r="RUH12" s="12"/>
      <c r="RUI12" s="12"/>
      <c r="RUJ12" s="12"/>
      <c r="RUK12" s="12"/>
      <c r="RUL12" s="12"/>
      <c r="RUM12" s="12"/>
      <c r="RUN12" s="12"/>
      <c r="RUO12" s="12"/>
      <c r="RUP12" s="12"/>
      <c r="RUQ12" s="12"/>
      <c r="RUR12" s="12"/>
      <c r="RUS12" s="12"/>
      <c r="RUT12" s="12"/>
      <c r="RUU12" s="12"/>
      <c r="RUV12" s="12"/>
      <c r="RUW12" s="12"/>
      <c r="RUX12" s="12"/>
      <c r="RUY12" s="12"/>
      <c r="RUZ12" s="12"/>
      <c r="RVA12" s="12"/>
      <c r="RVB12" s="12"/>
      <c r="RVC12" s="12"/>
      <c r="RVD12" s="12"/>
      <c r="RVE12" s="12"/>
      <c r="RVF12" s="12"/>
      <c r="RVG12" s="12"/>
      <c r="RVH12" s="12"/>
      <c r="RVI12" s="12"/>
      <c r="RVJ12" s="12"/>
      <c r="RVK12" s="12"/>
      <c r="RVL12" s="12"/>
      <c r="RVM12" s="12"/>
      <c r="RVN12" s="12"/>
      <c r="RVO12" s="12"/>
      <c r="RVP12" s="12"/>
      <c r="RVQ12" s="12"/>
      <c r="RVR12" s="12"/>
      <c r="RVS12" s="12"/>
      <c r="RVT12" s="12"/>
      <c r="RVU12" s="12"/>
      <c r="RVV12" s="12"/>
      <c r="RVW12" s="12"/>
      <c r="RVX12" s="12"/>
      <c r="RVY12" s="12"/>
      <c r="RVZ12" s="12"/>
      <c r="RWA12" s="12"/>
      <c r="RWB12" s="12"/>
      <c r="RWC12" s="12"/>
      <c r="RWD12" s="12"/>
      <c r="RWE12" s="12"/>
      <c r="RWF12" s="12"/>
      <c r="RWG12" s="12"/>
      <c r="RWH12" s="12"/>
      <c r="RWI12" s="12"/>
      <c r="RWJ12" s="12"/>
      <c r="RWK12" s="12"/>
      <c r="RWL12" s="12"/>
      <c r="RWM12" s="12"/>
      <c r="RWN12" s="12"/>
      <c r="RWO12" s="12"/>
      <c r="RWP12" s="12"/>
      <c r="RWQ12" s="12"/>
      <c r="RWR12" s="12"/>
      <c r="RWS12" s="12"/>
      <c r="RWT12" s="12"/>
      <c r="RWU12" s="12"/>
      <c r="RWV12" s="12"/>
      <c r="RWW12" s="12"/>
      <c r="RWX12" s="12"/>
      <c r="RWY12" s="12"/>
      <c r="RWZ12" s="12"/>
      <c r="RXA12" s="12"/>
      <c r="RXB12" s="12"/>
      <c r="RXC12" s="12"/>
      <c r="RXD12" s="12"/>
      <c r="RXE12" s="12"/>
      <c r="RXF12" s="12"/>
      <c r="RXG12" s="12"/>
      <c r="RXH12" s="12"/>
      <c r="RXI12" s="12"/>
      <c r="RXJ12" s="12"/>
      <c r="RXK12" s="12"/>
      <c r="RXL12" s="12"/>
      <c r="RXM12" s="12"/>
      <c r="RXN12" s="12"/>
      <c r="RXO12" s="12"/>
      <c r="RXP12" s="12"/>
      <c r="RXQ12" s="12"/>
      <c r="RXR12" s="12"/>
      <c r="RXS12" s="12"/>
      <c r="RXT12" s="12"/>
      <c r="RXU12" s="12"/>
      <c r="RXV12" s="12"/>
      <c r="RXW12" s="12"/>
      <c r="RXX12" s="12"/>
      <c r="RXY12" s="12"/>
      <c r="RXZ12" s="12"/>
      <c r="RYA12" s="12"/>
      <c r="RYB12" s="12"/>
      <c r="RYC12" s="12"/>
      <c r="RYD12" s="12"/>
      <c r="RYE12" s="12"/>
      <c r="RYF12" s="12"/>
      <c r="RYG12" s="12"/>
      <c r="RYH12" s="12"/>
      <c r="RYI12" s="12"/>
      <c r="RYJ12" s="12"/>
      <c r="RYK12" s="12"/>
      <c r="RYL12" s="12"/>
      <c r="RYM12" s="12"/>
      <c r="RYN12" s="12"/>
      <c r="RYO12" s="12"/>
      <c r="RYP12" s="12"/>
      <c r="RYQ12" s="12"/>
      <c r="RYR12" s="12"/>
      <c r="RYS12" s="12"/>
      <c r="RYT12" s="12"/>
      <c r="RYU12" s="12"/>
      <c r="RYV12" s="12"/>
      <c r="RYW12" s="12"/>
      <c r="RYX12" s="12"/>
      <c r="RYY12" s="12"/>
      <c r="RYZ12" s="12"/>
      <c r="RZA12" s="12"/>
      <c r="RZB12" s="12"/>
      <c r="RZC12" s="12"/>
      <c r="RZD12" s="12"/>
      <c r="RZE12" s="12"/>
      <c r="RZF12" s="12"/>
      <c r="RZG12" s="12"/>
      <c r="RZH12" s="12"/>
      <c r="RZI12" s="12"/>
      <c r="RZJ12" s="12"/>
      <c r="RZK12" s="12"/>
      <c r="RZL12" s="12"/>
      <c r="RZM12" s="12"/>
      <c r="RZN12" s="12"/>
      <c r="RZO12" s="12"/>
      <c r="RZP12" s="12"/>
      <c r="RZQ12" s="12"/>
      <c r="RZR12" s="12"/>
      <c r="RZS12" s="12"/>
      <c r="RZT12" s="12"/>
      <c r="RZU12" s="12"/>
      <c r="RZV12" s="12"/>
      <c r="RZW12" s="12"/>
      <c r="RZX12" s="12"/>
      <c r="RZY12" s="12"/>
      <c r="RZZ12" s="12"/>
      <c r="SAA12" s="12"/>
      <c r="SAB12" s="12"/>
      <c r="SAC12" s="12"/>
      <c r="SAD12" s="12"/>
      <c r="SAE12" s="12"/>
      <c r="SAF12" s="12"/>
      <c r="SAG12" s="12"/>
      <c r="SAH12" s="12"/>
      <c r="SAI12" s="12"/>
      <c r="SAJ12" s="12"/>
      <c r="SAK12" s="12"/>
      <c r="SAL12" s="12"/>
      <c r="SAM12" s="12"/>
      <c r="SAN12" s="12"/>
      <c r="SAO12" s="12"/>
      <c r="SAP12" s="12"/>
      <c r="SAQ12" s="12"/>
      <c r="SAR12" s="12"/>
      <c r="SAS12" s="12"/>
      <c r="SAT12" s="12"/>
      <c r="SAU12" s="12"/>
      <c r="SAV12" s="12"/>
      <c r="SAW12" s="12"/>
      <c r="SAX12" s="12"/>
      <c r="SAY12" s="12"/>
      <c r="SAZ12" s="12"/>
      <c r="SBA12" s="12"/>
      <c r="SBB12" s="12"/>
      <c r="SBC12" s="12"/>
      <c r="SBD12" s="12"/>
      <c r="SBE12" s="12"/>
      <c r="SBF12" s="12"/>
      <c r="SBG12" s="12"/>
      <c r="SBH12" s="12"/>
      <c r="SBI12" s="12"/>
      <c r="SBJ12" s="12"/>
      <c r="SBK12" s="12"/>
      <c r="SBL12" s="12"/>
      <c r="SBM12" s="12"/>
      <c r="SBN12" s="12"/>
      <c r="SBO12" s="12"/>
      <c r="SBP12" s="12"/>
      <c r="SBQ12" s="12"/>
      <c r="SBR12" s="12"/>
      <c r="SBS12" s="12"/>
      <c r="SBT12" s="12"/>
      <c r="SBU12" s="12"/>
      <c r="SBV12" s="12"/>
      <c r="SBW12" s="12"/>
      <c r="SBX12" s="12"/>
      <c r="SBY12" s="12"/>
      <c r="SBZ12" s="12"/>
      <c r="SCA12" s="12"/>
      <c r="SCB12" s="12"/>
      <c r="SCC12" s="12"/>
      <c r="SCD12" s="12"/>
      <c r="SCE12" s="12"/>
      <c r="SCF12" s="12"/>
      <c r="SCG12" s="12"/>
      <c r="SCH12" s="12"/>
      <c r="SCI12" s="12"/>
      <c r="SCJ12" s="12"/>
      <c r="SCK12" s="12"/>
      <c r="SCL12" s="12"/>
      <c r="SCM12" s="12"/>
      <c r="SCN12" s="12"/>
      <c r="SCO12" s="12"/>
      <c r="SCP12" s="12"/>
      <c r="SCQ12" s="12"/>
      <c r="SCR12" s="12"/>
      <c r="SCS12" s="12"/>
      <c r="SCT12" s="12"/>
      <c r="SCU12" s="12"/>
      <c r="SCV12" s="12"/>
      <c r="SCW12" s="12"/>
      <c r="SCX12" s="12"/>
      <c r="SCY12" s="12"/>
      <c r="SCZ12" s="12"/>
      <c r="SDA12" s="12"/>
      <c r="SDB12" s="12"/>
      <c r="SDC12" s="12"/>
      <c r="SDD12" s="12"/>
      <c r="SDE12" s="12"/>
      <c r="SDF12" s="12"/>
      <c r="SDG12" s="12"/>
      <c r="SDH12" s="12"/>
      <c r="SDI12" s="12"/>
      <c r="SDJ12" s="12"/>
      <c r="SDK12" s="12"/>
      <c r="SDL12" s="12"/>
      <c r="SDM12" s="12"/>
      <c r="SDN12" s="12"/>
      <c r="SDO12" s="12"/>
      <c r="SDP12" s="12"/>
      <c r="SDQ12" s="12"/>
      <c r="SDR12" s="12"/>
      <c r="SDS12" s="12"/>
      <c r="SDT12" s="12"/>
      <c r="SDU12" s="12"/>
      <c r="SDV12" s="12"/>
      <c r="SDW12" s="12"/>
      <c r="SDX12" s="12"/>
      <c r="SDY12" s="12"/>
      <c r="SDZ12" s="12"/>
      <c r="SEA12" s="12"/>
      <c r="SEB12" s="12"/>
      <c r="SEC12" s="12"/>
      <c r="SED12" s="12"/>
      <c r="SEE12" s="12"/>
      <c r="SEF12" s="12"/>
      <c r="SEG12" s="12"/>
      <c r="SEH12" s="12"/>
      <c r="SEI12" s="12"/>
      <c r="SEJ12" s="12"/>
      <c r="SEK12" s="12"/>
      <c r="SEL12" s="12"/>
      <c r="SEM12" s="12"/>
      <c r="SEN12" s="12"/>
      <c r="SEO12" s="12"/>
      <c r="SEP12" s="12"/>
      <c r="SEQ12" s="12"/>
      <c r="SER12" s="12"/>
      <c r="SES12" s="12"/>
      <c r="SET12" s="12"/>
      <c r="SEU12" s="12"/>
      <c r="SEV12" s="12"/>
      <c r="SEW12" s="12"/>
      <c r="SEX12" s="12"/>
      <c r="SEY12" s="12"/>
      <c r="SEZ12" s="12"/>
      <c r="SFA12" s="12"/>
      <c r="SFB12" s="12"/>
      <c r="SFC12" s="12"/>
      <c r="SFD12" s="12"/>
      <c r="SFE12" s="12"/>
      <c r="SFF12" s="12"/>
      <c r="SFG12" s="12"/>
      <c r="SFH12" s="12"/>
      <c r="SFI12" s="12"/>
      <c r="SFJ12" s="12"/>
      <c r="SFK12" s="12"/>
      <c r="SFL12" s="12"/>
      <c r="SFM12" s="12"/>
      <c r="SFN12" s="12"/>
      <c r="SFO12" s="12"/>
      <c r="SFP12" s="12"/>
      <c r="SFQ12" s="12"/>
      <c r="SFR12" s="12"/>
      <c r="SFS12" s="12"/>
      <c r="SFT12" s="12"/>
      <c r="SFU12" s="12"/>
      <c r="SFV12" s="12"/>
      <c r="SFW12" s="12"/>
      <c r="SFX12" s="12"/>
      <c r="SFY12" s="12"/>
      <c r="SFZ12" s="12"/>
      <c r="SGA12" s="12"/>
      <c r="SGB12" s="12"/>
      <c r="SGC12" s="12"/>
      <c r="SGD12" s="12"/>
      <c r="SGE12" s="12"/>
      <c r="SGF12" s="12"/>
      <c r="SGG12" s="12"/>
      <c r="SGH12" s="12"/>
      <c r="SGI12" s="12"/>
      <c r="SGJ12" s="12"/>
      <c r="SGK12" s="12"/>
      <c r="SGL12" s="12"/>
      <c r="SGM12" s="12"/>
      <c r="SGN12" s="12"/>
      <c r="SGO12" s="12"/>
      <c r="SGP12" s="12"/>
      <c r="SGQ12" s="12"/>
      <c r="SGR12" s="12"/>
      <c r="SGS12" s="12"/>
      <c r="SGT12" s="12"/>
      <c r="SGU12" s="12"/>
      <c r="SGV12" s="12"/>
      <c r="SGW12" s="12"/>
      <c r="SGX12" s="12"/>
      <c r="SGY12" s="12"/>
      <c r="SGZ12" s="12"/>
      <c r="SHA12" s="12"/>
      <c r="SHB12" s="12"/>
      <c r="SHC12" s="12"/>
      <c r="SHD12" s="12"/>
      <c r="SHE12" s="12"/>
      <c r="SHF12" s="12"/>
      <c r="SHG12" s="12"/>
      <c r="SHH12" s="12"/>
      <c r="SHI12" s="12"/>
      <c r="SHJ12" s="12"/>
      <c r="SHK12" s="12"/>
      <c r="SHL12" s="12"/>
      <c r="SHM12" s="12"/>
      <c r="SHN12" s="12"/>
      <c r="SHO12" s="12"/>
      <c r="SHP12" s="12"/>
      <c r="SHQ12" s="12"/>
      <c r="SHR12" s="12"/>
      <c r="SHS12" s="12"/>
      <c r="SHT12" s="12"/>
      <c r="SHU12" s="12"/>
      <c r="SHV12" s="12"/>
      <c r="SHW12" s="12"/>
      <c r="SHX12" s="12"/>
      <c r="SHY12" s="12"/>
      <c r="SHZ12" s="12"/>
      <c r="SIA12" s="12"/>
      <c r="SIB12" s="12"/>
      <c r="SIC12" s="12"/>
      <c r="SID12" s="12"/>
      <c r="SIE12" s="12"/>
      <c r="SIF12" s="12"/>
      <c r="SIG12" s="12"/>
      <c r="SIH12" s="12"/>
      <c r="SII12" s="12"/>
      <c r="SIJ12" s="12"/>
      <c r="SIK12" s="12"/>
      <c r="SIL12" s="12"/>
      <c r="SIM12" s="12"/>
      <c r="SIN12" s="12"/>
      <c r="SIO12" s="12"/>
      <c r="SIP12" s="12"/>
      <c r="SIQ12" s="12"/>
      <c r="SIR12" s="12"/>
      <c r="SIS12" s="12"/>
      <c r="SIT12" s="12"/>
      <c r="SIU12" s="12"/>
      <c r="SIV12" s="12"/>
      <c r="SIW12" s="12"/>
      <c r="SIX12" s="12"/>
      <c r="SIY12" s="12"/>
      <c r="SIZ12" s="12"/>
      <c r="SJA12" s="12"/>
      <c r="SJB12" s="12"/>
      <c r="SJC12" s="12"/>
      <c r="SJD12" s="12"/>
      <c r="SJE12" s="12"/>
      <c r="SJF12" s="12"/>
      <c r="SJG12" s="12"/>
      <c r="SJH12" s="12"/>
      <c r="SJI12" s="12"/>
      <c r="SJJ12" s="12"/>
      <c r="SJK12" s="12"/>
      <c r="SJL12" s="12"/>
      <c r="SJM12" s="12"/>
      <c r="SJN12" s="12"/>
      <c r="SJO12" s="12"/>
      <c r="SJP12" s="12"/>
      <c r="SJQ12" s="12"/>
      <c r="SJR12" s="12"/>
      <c r="SJS12" s="12"/>
      <c r="SJT12" s="12"/>
      <c r="SJU12" s="12"/>
      <c r="SJV12" s="12"/>
      <c r="SJW12" s="12"/>
      <c r="SJX12" s="12"/>
      <c r="SJY12" s="12"/>
      <c r="SJZ12" s="12"/>
      <c r="SKA12" s="12"/>
      <c r="SKB12" s="12"/>
      <c r="SKC12" s="12"/>
      <c r="SKD12" s="12"/>
      <c r="SKE12" s="12"/>
      <c r="SKF12" s="12"/>
      <c r="SKG12" s="12"/>
      <c r="SKH12" s="12"/>
      <c r="SKI12" s="12"/>
      <c r="SKJ12" s="12"/>
      <c r="SKK12" s="12"/>
      <c r="SKL12" s="12"/>
      <c r="SKM12" s="12"/>
      <c r="SKN12" s="12"/>
      <c r="SKO12" s="12"/>
      <c r="SKP12" s="12"/>
      <c r="SKQ12" s="12"/>
      <c r="SKR12" s="12"/>
      <c r="SKS12" s="12"/>
      <c r="SKT12" s="12"/>
      <c r="SKU12" s="12"/>
      <c r="SKV12" s="12"/>
      <c r="SKW12" s="12"/>
      <c r="SKX12" s="12"/>
      <c r="SKY12" s="12"/>
      <c r="SKZ12" s="12"/>
      <c r="SLA12" s="12"/>
      <c r="SLB12" s="12"/>
      <c r="SLC12" s="12"/>
      <c r="SLD12" s="12"/>
      <c r="SLE12" s="12"/>
      <c r="SLF12" s="12"/>
      <c r="SLG12" s="12"/>
      <c r="SLH12" s="12"/>
      <c r="SLI12" s="12"/>
      <c r="SLJ12" s="12"/>
      <c r="SLK12" s="12"/>
      <c r="SLL12" s="12"/>
      <c r="SLM12" s="12"/>
      <c r="SLN12" s="12"/>
      <c r="SLO12" s="12"/>
      <c r="SLP12" s="12"/>
      <c r="SLQ12" s="12"/>
      <c r="SLR12" s="12"/>
      <c r="SLS12" s="12"/>
      <c r="SLT12" s="12"/>
      <c r="SLU12" s="12"/>
      <c r="SLV12" s="12"/>
      <c r="SLW12" s="12"/>
      <c r="SLX12" s="12"/>
      <c r="SLY12" s="12"/>
      <c r="SLZ12" s="12"/>
      <c r="SMA12" s="12"/>
      <c r="SMB12" s="12"/>
      <c r="SMC12" s="12"/>
      <c r="SMD12" s="12"/>
      <c r="SME12" s="12"/>
      <c r="SMF12" s="12"/>
      <c r="SMG12" s="12"/>
      <c r="SMH12" s="12"/>
      <c r="SMI12" s="12"/>
      <c r="SMJ12" s="12"/>
      <c r="SMK12" s="12"/>
      <c r="SML12" s="12"/>
      <c r="SMM12" s="12"/>
      <c r="SMN12" s="12"/>
      <c r="SMO12" s="12"/>
      <c r="SMP12" s="12"/>
      <c r="SMQ12" s="12"/>
      <c r="SMR12" s="12"/>
      <c r="SMS12" s="12"/>
      <c r="SMT12" s="12"/>
      <c r="SMU12" s="12"/>
      <c r="SMV12" s="12"/>
      <c r="SMW12" s="12"/>
      <c r="SMX12" s="12"/>
      <c r="SMY12" s="12"/>
      <c r="SMZ12" s="12"/>
      <c r="SNA12" s="12"/>
      <c r="SNB12" s="12"/>
      <c r="SNC12" s="12"/>
      <c r="SND12" s="12"/>
      <c r="SNE12" s="12"/>
      <c r="SNF12" s="12"/>
      <c r="SNG12" s="12"/>
      <c r="SNH12" s="12"/>
      <c r="SNI12" s="12"/>
      <c r="SNJ12" s="12"/>
      <c r="SNK12" s="12"/>
      <c r="SNL12" s="12"/>
      <c r="SNM12" s="12"/>
      <c r="SNN12" s="12"/>
      <c r="SNO12" s="12"/>
      <c r="SNP12" s="12"/>
      <c r="SNQ12" s="12"/>
      <c r="SNR12" s="12"/>
      <c r="SNS12" s="12"/>
      <c r="SNT12" s="12"/>
      <c r="SNU12" s="12"/>
      <c r="SNV12" s="12"/>
      <c r="SNW12" s="12"/>
      <c r="SNX12" s="12"/>
      <c r="SNY12" s="12"/>
      <c r="SNZ12" s="12"/>
      <c r="SOA12" s="12"/>
      <c r="SOB12" s="12"/>
      <c r="SOC12" s="12"/>
      <c r="SOD12" s="12"/>
      <c r="SOE12" s="12"/>
      <c r="SOF12" s="12"/>
      <c r="SOG12" s="12"/>
      <c r="SOH12" s="12"/>
      <c r="SOI12" s="12"/>
      <c r="SOJ12" s="12"/>
      <c r="SOK12" s="12"/>
      <c r="SOL12" s="12"/>
      <c r="SOM12" s="12"/>
      <c r="SON12" s="12"/>
      <c r="SOO12" s="12"/>
      <c r="SOP12" s="12"/>
      <c r="SOQ12" s="12"/>
      <c r="SOR12" s="12"/>
      <c r="SOS12" s="12"/>
      <c r="SOT12" s="12"/>
      <c r="SOU12" s="12"/>
      <c r="SOV12" s="12"/>
      <c r="SOW12" s="12"/>
      <c r="SOX12" s="12"/>
      <c r="SOY12" s="12"/>
      <c r="SOZ12" s="12"/>
      <c r="SPA12" s="12"/>
      <c r="SPB12" s="12"/>
      <c r="SPC12" s="12"/>
      <c r="SPD12" s="12"/>
      <c r="SPE12" s="12"/>
      <c r="SPF12" s="12"/>
      <c r="SPG12" s="12"/>
      <c r="SPH12" s="12"/>
      <c r="SPI12" s="12"/>
      <c r="SPJ12" s="12"/>
      <c r="SPK12" s="12"/>
      <c r="SPL12" s="12"/>
      <c r="SPM12" s="12"/>
      <c r="SPN12" s="12"/>
      <c r="SPO12" s="12"/>
      <c r="SPP12" s="12"/>
      <c r="SPQ12" s="12"/>
      <c r="SPR12" s="12"/>
      <c r="SPS12" s="12"/>
      <c r="SPT12" s="12"/>
      <c r="SPU12" s="12"/>
      <c r="SPV12" s="12"/>
      <c r="SPW12" s="12"/>
      <c r="SPX12" s="12"/>
      <c r="SPY12" s="12"/>
      <c r="SPZ12" s="12"/>
      <c r="SQA12" s="12"/>
      <c r="SQB12" s="12"/>
      <c r="SQC12" s="12"/>
      <c r="SQD12" s="12"/>
      <c r="SQE12" s="12"/>
      <c r="SQF12" s="12"/>
      <c r="SQG12" s="12"/>
      <c r="SQH12" s="12"/>
      <c r="SQI12" s="12"/>
      <c r="SQJ12" s="12"/>
      <c r="SQK12" s="12"/>
      <c r="SQL12" s="12"/>
      <c r="SQM12" s="12"/>
      <c r="SQN12" s="12"/>
      <c r="SQO12" s="12"/>
      <c r="SQP12" s="12"/>
      <c r="SQQ12" s="12"/>
      <c r="SQR12" s="12"/>
      <c r="SQS12" s="12"/>
      <c r="SQT12" s="12"/>
      <c r="SQU12" s="12"/>
      <c r="SQV12" s="12"/>
      <c r="SQW12" s="12"/>
      <c r="SQX12" s="12"/>
      <c r="SQY12" s="12"/>
      <c r="SQZ12" s="12"/>
      <c r="SRA12" s="12"/>
      <c r="SRB12" s="12"/>
      <c r="SRC12" s="12"/>
      <c r="SRD12" s="12"/>
      <c r="SRE12" s="12"/>
      <c r="SRF12" s="12"/>
      <c r="SRG12" s="12"/>
      <c r="SRH12" s="12"/>
      <c r="SRI12" s="12"/>
      <c r="SRJ12" s="12"/>
      <c r="SRK12" s="12"/>
      <c r="SRL12" s="12"/>
      <c r="SRM12" s="12"/>
      <c r="SRN12" s="12"/>
      <c r="SRO12" s="12"/>
      <c r="SRP12" s="12"/>
      <c r="SRQ12" s="12"/>
      <c r="SRR12" s="12"/>
      <c r="SRS12" s="12"/>
      <c r="SRT12" s="12"/>
      <c r="SRU12" s="12"/>
      <c r="SRV12" s="12"/>
      <c r="SRW12" s="12"/>
      <c r="SRX12" s="12"/>
      <c r="SRY12" s="12"/>
      <c r="SRZ12" s="12"/>
      <c r="SSA12" s="12"/>
      <c r="SSB12" s="12"/>
      <c r="SSC12" s="12"/>
      <c r="SSD12" s="12"/>
      <c r="SSE12" s="12"/>
      <c r="SSF12" s="12"/>
      <c r="SSG12" s="12"/>
      <c r="SSH12" s="12"/>
      <c r="SSI12" s="12"/>
      <c r="SSJ12" s="12"/>
      <c r="SSK12" s="12"/>
      <c r="SSL12" s="12"/>
      <c r="SSM12" s="12"/>
      <c r="SSN12" s="12"/>
      <c r="SSO12" s="12"/>
      <c r="SSP12" s="12"/>
      <c r="SSQ12" s="12"/>
      <c r="SSR12" s="12"/>
      <c r="SSS12" s="12"/>
      <c r="SST12" s="12"/>
      <c r="SSU12" s="12"/>
      <c r="SSV12" s="12"/>
      <c r="SSW12" s="12"/>
      <c r="SSX12" s="12"/>
      <c r="SSY12" s="12"/>
      <c r="SSZ12" s="12"/>
      <c r="STA12" s="12"/>
      <c r="STB12" s="12"/>
      <c r="STC12" s="12"/>
      <c r="STD12" s="12"/>
      <c r="STE12" s="12"/>
      <c r="STF12" s="12"/>
      <c r="STG12" s="12"/>
      <c r="STH12" s="12"/>
      <c r="STI12" s="12"/>
      <c r="STJ12" s="12"/>
      <c r="STK12" s="12"/>
      <c r="STL12" s="12"/>
      <c r="STM12" s="12"/>
      <c r="STN12" s="12"/>
      <c r="STO12" s="12"/>
      <c r="STP12" s="12"/>
      <c r="STQ12" s="12"/>
      <c r="STR12" s="12"/>
      <c r="STS12" s="12"/>
      <c r="STT12" s="12"/>
      <c r="STU12" s="12"/>
      <c r="STV12" s="12"/>
      <c r="STW12" s="12"/>
      <c r="STX12" s="12"/>
      <c r="STY12" s="12"/>
      <c r="STZ12" s="12"/>
      <c r="SUA12" s="12"/>
      <c r="SUB12" s="12"/>
      <c r="SUC12" s="12"/>
      <c r="SUD12" s="12"/>
      <c r="SUE12" s="12"/>
      <c r="SUF12" s="12"/>
      <c r="SUG12" s="12"/>
      <c r="SUH12" s="12"/>
      <c r="SUI12" s="12"/>
      <c r="SUJ12" s="12"/>
      <c r="SUK12" s="12"/>
      <c r="SUL12" s="12"/>
      <c r="SUM12" s="12"/>
      <c r="SUN12" s="12"/>
      <c r="SUO12" s="12"/>
      <c r="SUP12" s="12"/>
      <c r="SUQ12" s="12"/>
      <c r="SUR12" s="12"/>
      <c r="SUS12" s="12"/>
      <c r="SUT12" s="12"/>
      <c r="SUU12" s="12"/>
      <c r="SUV12" s="12"/>
      <c r="SUW12" s="12"/>
      <c r="SUX12" s="12"/>
      <c r="SUY12" s="12"/>
      <c r="SUZ12" s="12"/>
      <c r="SVA12" s="12"/>
      <c r="SVB12" s="12"/>
      <c r="SVC12" s="12"/>
      <c r="SVD12" s="12"/>
      <c r="SVE12" s="12"/>
      <c r="SVF12" s="12"/>
      <c r="SVG12" s="12"/>
      <c r="SVH12" s="12"/>
      <c r="SVI12" s="12"/>
      <c r="SVJ12" s="12"/>
      <c r="SVK12" s="12"/>
      <c r="SVL12" s="12"/>
      <c r="SVM12" s="12"/>
      <c r="SVN12" s="12"/>
      <c r="SVO12" s="12"/>
      <c r="SVP12" s="12"/>
      <c r="SVQ12" s="12"/>
      <c r="SVR12" s="12"/>
      <c r="SVS12" s="12"/>
      <c r="SVT12" s="12"/>
      <c r="SVU12" s="12"/>
      <c r="SVV12" s="12"/>
      <c r="SVW12" s="12"/>
      <c r="SVX12" s="12"/>
      <c r="SVY12" s="12"/>
      <c r="SVZ12" s="12"/>
      <c r="SWA12" s="12"/>
      <c r="SWB12" s="12"/>
      <c r="SWC12" s="12"/>
      <c r="SWD12" s="12"/>
      <c r="SWE12" s="12"/>
      <c r="SWF12" s="12"/>
      <c r="SWG12" s="12"/>
      <c r="SWH12" s="12"/>
      <c r="SWI12" s="12"/>
      <c r="SWJ12" s="12"/>
      <c r="SWK12" s="12"/>
      <c r="SWL12" s="12"/>
      <c r="SWM12" s="12"/>
      <c r="SWN12" s="12"/>
      <c r="SWO12" s="12"/>
      <c r="SWP12" s="12"/>
      <c r="SWQ12" s="12"/>
      <c r="SWR12" s="12"/>
      <c r="SWS12" s="12"/>
      <c r="SWT12" s="12"/>
      <c r="SWU12" s="12"/>
      <c r="SWV12" s="12"/>
      <c r="SWW12" s="12"/>
      <c r="SWX12" s="12"/>
      <c r="SWY12" s="12"/>
      <c r="SWZ12" s="12"/>
      <c r="SXA12" s="12"/>
      <c r="SXB12" s="12"/>
      <c r="SXC12" s="12"/>
      <c r="SXD12" s="12"/>
      <c r="SXE12" s="12"/>
      <c r="SXF12" s="12"/>
      <c r="SXG12" s="12"/>
      <c r="SXH12" s="12"/>
      <c r="SXI12" s="12"/>
      <c r="SXJ12" s="12"/>
      <c r="SXK12" s="12"/>
      <c r="SXL12" s="12"/>
      <c r="SXM12" s="12"/>
      <c r="SXN12" s="12"/>
      <c r="SXO12" s="12"/>
      <c r="SXP12" s="12"/>
      <c r="SXQ12" s="12"/>
      <c r="SXR12" s="12"/>
      <c r="SXS12" s="12"/>
      <c r="SXT12" s="12"/>
      <c r="SXU12" s="12"/>
      <c r="SXV12" s="12"/>
      <c r="SXW12" s="12"/>
      <c r="SXX12" s="12"/>
      <c r="SXY12" s="12"/>
      <c r="SXZ12" s="12"/>
      <c r="SYA12" s="12"/>
      <c r="SYB12" s="12"/>
      <c r="SYC12" s="12"/>
      <c r="SYD12" s="12"/>
      <c r="SYE12" s="12"/>
      <c r="SYF12" s="12"/>
      <c r="SYG12" s="12"/>
      <c r="SYH12" s="12"/>
      <c r="SYI12" s="12"/>
      <c r="SYJ12" s="12"/>
      <c r="SYK12" s="12"/>
      <c r="SYL12" s="12"/>
      <c r="SYM12" s="12"/>
      <c r="SYN12" s="12"/>
      <c r="SYO12" s="12"/>
      <c r="SYP12" s="12"/>
      <c r="SYQ12" s="12"/>
      <c r="SYR12" s="12"/>
      <c r="SYS12" s="12"/>
      <c r="SYT12" s="12"/>
      <c r="SYU12" s="12"/>
      <c r="SYV12" s="12"/>
      <c r="SYW12" s="12"/>
      <c r="SYX12" s="12"/>
      <c r="SYY12" s="12"/>
      <c r="SYZ12" s="12"/>
      <c r="SZA12" s="12"/>
      <c r="SZB12" s="12"/>
      <c r="SZC12" s="12"/>
      <c r="SZD12" s="12"/>
      <c r="SZE12" s="12"/>
      <c r="SZF12" s="12"/>
      <c r="SZG12" s="12"/>
      <c r="SZH12" s="12"/>
      <c r="SZI12" s="12"/>
      <c r="SZJ12" s="12"/>
      <c r="SZK12" s="12"/>
      <c r="SZL12" s="12"/>
      <c r="SZM12" s="12"/>
      <c r="SZN12" s="12"/>
      <c r="SZO12" s="12"/>
      <c r="SZP12" s="12"/>
      <c r="SZQ12" s="12"/>
      <c r="SZR12" s="12"/>
      <c r="SZS12" s="12"/>
      <c r="SZT12" s="12"/>
      <c r="SZU12" s="12"/>
      <c r="SZV12" s="12"/>
      <c r="SZW12" s="12"/>
      <c r="SZX12" s="12"/>
      <c r="SZY12" s="12"/>
      <c r="SZZ12" s="12"/>
      <c r="TAA12" s="12"/>
      <c r="TAB12" s="12"/>
      <c r="TAC12" s="12"/>
      <c r="TAD12" s="12"/>
      <c r="TAE12" s="12"/>
      <c r="TAF12" s="12"/>
      <c r="TAG12" s="12"/>
      <c r="TAH12" s="12"/>
      <c r="TAI12" s="12"/>
      <c r="TAJ12" s="12"/>
      <c r="TAK12" s="12"/>
      <c r="TAL12" s="12"/>
      <c r="TAM12" s="12"/>
      <c r="TAN12" s="12"/>
      <c r="TAO12" s="12"/>
      <c r="TAP12" s="12"/>
      <c r="TAQ12" s="12"/>
      <c r="TAR12" s="12"/>
      <c r="TAS12" s="12"/>
      <c r="TAT12" s="12"/>
      <c r="TAU12" s="12"/>
      <c r="TAV12" s="12"/>
      <c r="TAW12" s="12"/>
      <c r="TAX12" s="12"/>
      <c r="TAY12" s="12"/>
      <c r="TAZ12" s="12"/>
      <c r="TBA12" s="12"/>
      <c r="TBB12" s="12"/>
      <c r="TBC12" s="12"/>
      <c r="TBD12" s="12"/>
      <c r="TBE12" s="12"/>
      <c r="TBF12" s="12"/>
      <c r="TBG12" s="12"/>
      <c r="TBH12" s="12"/>
      <c r="TBI12" s="12"/>
      <c r="TBJ12" s="12"/>
      <c r="TBK12" s="12"/>
      <c r="TBL12" s="12"/>
      <c r="TBM12" s="12"/>
      <c r="TBN12" s="12"/>
      <c r="TBO12" s="12"/>
      <c r="TBP12" s="12"/>
      <c r="TBQ12" s="12"/>
      <c r="TBR12" s="12"/>
      <c r="TBS12" s="12"/>
      <c r="TBT12" s="12"/>
      <c r="TBU12" s="12"/>
      <c r="TBV12" s="12"/>
      <c r="TBW12" s="12"/>
      <c r="TBX12" s="12"/>
      <c r="TBY12" s="12"/>
      <c r="TBZ12" s="12"/>
      <c r="TCA12" s="12"/>
      <c r="TCB12" s="12"/>
      <c r="TCC12" s="12"/>
      <c r="TCD12" s="12"/>
      <c r="TCE12" s="12"/>
      <c r="TCF12" s="12"/>
      <c r="TCG12" s="12"/>
      <c r="TCH12" s="12"/>
      <c r="TCI12" s="12"/>
      <c r="TCJ12" s="12"/>
      <c r="TCK12" s="12"/>
      <c r="TCL12" s="12"/>
      <c r="TCM12" s="12"/>
      <c r="TCN12" s="12"/>
      <c r="TCO12" s="12"/>
      <c r="TCP12" s="12"/>
      <c r="TCQ12" s="12"/>
      <c r="TCR12" s="12"/>
      <c r="TCS12" s="12"/>
      <c r="TCT12" s="12"/>
      <c r="TCU12" s="12"/>
      <c r="TCV12" s="12"/>
      <c r="TCW12" s="12"/>
      <c r="TCX12" s="12"/>
      <c r="TCY12" s="12"/>
      <c r="TCZ12" s="12"/>
      <c r="TDA12" s="12"/>
      <c r="TDB12" s="12"/>
      <c r="TDC12" s="12"/>
      <c r="TDD12" s="12"/>
      <c r="TDE12" s="12"/>
      <c r="TDF12" s="12"/>
      <c r="TDG12" s="12"/>
      <c r="TDH12" s="12"/>
      <c r="TDI12" s="12"/>
      <c r="TDJ12" s="12"/>
      <c r="TDK12" s="12"/>
      <c r="TDL12" s="12"/>
      <c r="TDM12" s="12"/>
      <c r="TDN12" s="12"/>
      <c r="TDO12" s="12"/>
      <c r="TDP12" s="12"/>
      <c r="TDQ12" s="12"/>
      <c r="TDR12" s="12"/>
      <c r="TDS12" s="12"/>
      <c r="TDT12" s="12"/>
      <c r="TDU12" s="12"/>
      <c r="TDV12" s="12"/>
      <c r="TDW12" s="12"/>
      <c r="TDX12" s="12"/>
      <c r="TDY12" s="12"/>
      <c r="TDZ12" s="12"/>
      <c r="TEA12" s="12"/>
      <c r="TEB12" s="12"/>
      <c r="TEC12" s="12"/>
      <c r="TED12" s="12"/>
      <c r="TEE12" s="12"/>
      <c r="TEF12" s="12"/>
      <c r="TEG12" s="12"/>
      <c r="TEH12" s="12"/>
      <c r="TEI12" s="12"/>
      <c r="TEJ12" s="12"/>
      <c r="TEK12" s="12"/>
      <c r="TEL12" s="12"/>
      <c r="TEM12" s="12"/>
      <c r="TEN12" s="12"/>
      <c r="TEO12" s="12"/>
      <c r="TEP12" s="12"/>
      <c r="TEQ12" s="12"/>
      <c r="TER12" s="12"/>
      <c r="TES12" s="12"/>
      <c r="TET12" s="12"/>
      <c r="TEU12" s="12"/>
      <c r="TEV12" s="12"/>
      <c r="TEW12" s="12"/>
      <c r="TEX12" s="12"/>
      <c r="TEY12" s="12"/>
      <c r="TEZ12" s="12"/>
      <c r="TFA12" s="12"/>
      <c r="TFB12" s="12"/>
      <c r="TFC12" s="12"/>
      <c r="TFD12" s="12"/>
      <c r="TFE12" s="12"/>
      <c r="TFF12" s="12"/>
      <c r="TFG12" s="12"/>
      <c r="TFH12" s="12"/>
      <c r="TFI12" s="12"/>
      <c r="TFJ12" s="12"/>
      <c r="TFK12" s="12"/>
      <c r="TFL12" s="12"/>
      <c r="TFM12" s="12"/>
      <c r="TFN12" s="12"/>
      <c r="TFO12" s="12"/>
      <c r="TFP12" s="12"/>
      <c r="TFQ12" s="12"/>
      <c r="TFR12" s="12"/>
      <c r="TFS12" s="12"/>
      <c r="TFT12" s="12"/>
      <c r="TFU12" s="12"/>
      <c r="TFV12" s="12"/>
      <c r="TFW12" s="12"/>
      <c r="TFX12" s="12"/>
      <c r="TFY12" s="12"/>
      <c r="TFZ12" s="12"/>
      <c r="TGA12" s="12"/>
      <c r="TGB12" s="12"/>
      <c r="TGC12" s="12"/>
      <c r="TGD12" s="12"/>
      <c r="TGE12" s="12"/>
      <c r="TGF12" s="12"/>
      <c r="TGG12" s="12"/>
      <c r="TGH12" s="12"/>
      <c r="TGI12" s="12"/>
      <c r="TGJ12" s="12"/>
      <c r="TGK12" s="12"/>
      <c r="TGL12" s="12"/>
      <c r="TGM12" s="12"/>
      <c r="TGN12" s="12"/>
      <c r="TGO12" s="12"/>
      <c r="TGP12" s="12"/>
      <c r="TGQ12" s="12"/>
      <c r="TGR12" s="12"/>
      <c r="TGS12" s="12"/>
      <c r="TGT12" s="12"/>
      <c r="TGU12" s="12"/>
      <c r="TGV12" s="12"/>
      <c r="TGW12" s="12"/>
      <c r="TGX12" s="12"/>
      <c r="TGY12" s="12"/>
      <c r="TGZ12" s="12"/>
      <c r="THA12" s="12"/>
      <c r="THB12" s="12"/>
      <c r="THC12" s="12"/>
      <c r="THD12" s="12"/>
      <c r="THE12" s="12"/>
      <c r="THF12" s="12"/>
      <c r="THG12" s="12"/>
      <c r="THH12" s="12"/>
      <c r="THI12" s="12"/>
      <c r="THJ12" s="12"/>
      <c r="THK12" s="12"/>
      <c r="THL12" s="12"/>
      <c r="THM12" s="12"/>
      <c r="THN12" s="12"/>
      <c r="THO12" s="12"/>
      <c r="THP12" s="12"/>
      <c r="THQ12" s="12"/>
      <c r="THR12" s="12"/>
      <c r="THS12" s="12"/>
      <c r="THT12" s="12"/>
      <c r="THU12" s="12"/>
      <c r="THV12" s="12"/>
      <c r="THW12" s="12"/>
      <c r="THX12" s="12"/>
      <c r="THY12" s="12"/>
      <c r="THZ12" s="12"/>
      <c r="TIA12" s="12"/>
      <c r="TIB12" s="12"/>
      <c r="TIC12" s="12"/>
      <c r="TID12" s="12"/>
      <c r="TIE12" s="12"/>
      <c r="TIF12" s="12"/>
      <c r="TIG12" s="12"/>
      <c r="TIH12" s="12"/>
      <c r="TII12" s="12"/>
      <c r="TIJ12" s="12"/>
      <c r="TIK12" s="12"/>
      <c r="TIL12" s="12"/>
      <c r="TIM12" s="12"/>
      <c r="TIN12" s="12"/>
      <c r="TIO12" s="12"/>
      <c r="TIP12" s="12"/>
      <c r="TIQ12" s="12"/>
      <c r="TIR12" s="12"/>
      <c r="TIS12" s="12"/>
      <c r="TIT12" s="12"/>
      <c r="TIU12" s="12"/>
      <c r="TIV12" s="12"/>
      <c r="TIW12" s="12"/>
      <c r="TIX12" s="12"/>
      <c r="TIY12" s="12"/>
      <c r="TIZ12" s="12"/>
      <c r="TJA12" s="12"/>
      <c r="TJB12" s="12"/>
      <c r="TJC12" s="12"/>
      <c r="TJD12" s="12"/>
      <c r="TJE12" s="12"/>
      <c r="TJF12" s="12"/>
      <c r="TJG12" s="12"/>
      <c r="TJH12" s="12"/>
      <c r="TJI12" s="12"/>
      <c r="TJJ12" s="12"/>
      <c r="TJK12" s="12"/>
      <c r="TJL12" s="12"/>
      <c r="TJM12" s="12"/>
      <c r="TJN12" s="12"/>
      <c r="TJO12" s="12"/>
      <c r="TJP12" s="12"/>
      <c r="TJQ12" s="12"/>
      <c r="TJR12" s="12"/>
      <c r="TJS12" s="12"/>
      <c r="TJT12" s="12"/>
      <c r="TJU12" s="12"/>
      <c r="TJV12" s="12"/>
      <c r="TJW12" s="12"/>
      <c r="TJX12" s="12"/>
      <c r="TJY12" s="12"/>
      <c r="TJZ12" s="12"/>
      <c r="TKA12" s="12"/>
      <c r="TKB12" s="12"/>
      <c r="TKC12" s="12"/>
      <c r="TKD12" s="12"/>
      <c r="TKE12" s="12"/>
      <c r="TKF12" s="12"/>
      <c r="TKG12" s="12"/>
      <c r="TKH12" s="12"/>
      <c r="TKI12" s="12"/>
      <c r="TKJ12" s="12"/>
      <c r="TKK12" s="12"/>
      <c r="TKL12" s="12"/>
      <c r="TKM12" s="12"/>
      <c r="TKN12" s="12"/>
      <c r="TKO12" s="12"/>
      <c r="TKP12" s="12"/>
      <c r="TKQ12" s="12"/>
      <c r="TKR12" s="12"/>
      <c r="TKS12" s="12"/>
      <c r="TKT12" s="12"/>
      <c r="TKU12" s="12"/>
      <c r="TKV12" s="12"/>
      <c r="TKW12" s="12"/>
      <c r="TKX12" s="12"/>
      <c r="TKY12" s="12"/>
      <c r="TKZ12" s="12"/>
      <c r="TLA12" s="12"/>
      <c r="TLB12" s="12"/>
      <c r="TLC12" s="12"/>
      <c r="TLD12" s="12"/>
      <c r="TLE12" s="12"/>
      <c r="TLF12" s="12"/>
      <c r="TLG12" s="12"/>
      <c r="TLH12" s="12"/>
      <c r="TLI12" s="12"/>
      <c r="TLJ12" s="12"/>
      <c r="TLK12" s="12"/>
      <c r="TLL12" s="12"/>
      <c r="TLM12" s="12"/>
      <c r="TLN12" s="12"/>
      <c r="TLO12" s="12"/>
      <c r="TLP12" s="12"/>
      <c r="TLQ12" s="12"/>
      <c r="TLR12" s="12"/>
      <c r="TLS12" s="12"/>
      <c r="TLT12" s="12"/>
      <c r="TLU12" s="12"/>
      <c r="TLV12" s="12"/>
      <c r="TLW12" s="12"/>
      <c r="TLX12" s="12"/>
      <c r="TLY12" s="12"/>
      <c r="TLZ12" s="12"/>
      <c r="TMA12" s="12"/>
      <c r="TMB12" s="12"/>
      <c r="TMC12" s="12"/>
      <c r="TMD12" s="12"/>
      <c r="TME12" s="12"/>
      <c r="TMF12" s="12"/>
      <c r="TMG12" s="12"/>
      <c r="TMH12" s="12"/>
      <c r="TMI12" s="12"/>
      <c r="TMJ12" s="12"/>
      <c r="TMK12" s="12"/>
      <c r="TML12" s="12"/>
      <c r="TMM12" s="12"/>
      <c r="TMN12" s="12"/>
      <c r="TMO12" s="12"/>
      <c r="TMP12" s="12"/>
      <c r="TMQ12" s="12"/>
      <c r="TMR12" s="12"/>
      <c r="TMS12" s="12"/>
      <c r="TMT12" s="12"/>
      <c r="TMU12" s="12"/>
      <c r="TMV12" s="12"/>
      <c r="TMW12" s="12"/>
      <c r="TMX12" s="12"/>
      <c r="TMY12" s="12"/>
      <c r="TMZ12" s="12"/>
      <c r="TNA12" s="12"/>
      <c r="TNB12" s="12"/>
      <c r="TNC12" s="12"/>
      <c r="TND12" s="12"/>
      <c r="TNE12" s="12"/>
      <c r="TNF12" s="12"/>
      <c r="TNG12" s="12"/>
      <c r="TNH12" s="12"/>
      <c r="TNI12" s="12"/>
      <c r="TNJ12" s="12"/>
      <c r="TNK12" s="12"/>
      <c r="TNL12" s="12"/>
      <c r="TNM12" s="12"/>
      <c r="TNN12" s="12"/>
      <c r="TNO12" s="12"/>
      <c r="TNP12" s="12"/>
      <c r="TNQ12" s="12"/>
      <c r="TNR12" s="12"/>
      <c r="TNS12" s="12"/>
      <c r="TNT12" s="12"/>
      <c r="TNU12" s="12"/>
      <c r="TNV12" s="12"/>
      <c r="TNW12" s="12"/>
      <c r="TNX12" s="12"/>
      <c r="TNY12" s="12"/>
      <c r="TNZ12" s="12"/>
      <c r="TOA12" s="12"/>
      <c r="TOB12" s="12"/>
      <c r="TOC12" s="12"/>
      <c r="TOD12" s="12"/>
      <c r="TOE12" s="12"/>
      <c r="TOF12" s="12"/>
      <c r="TOG12" s="12"/>
      <c r="TOH12" s="12"/>
      <c r="TOI12" s="12"/>
      <c r="TOJ12" s="12"/>
      <c r="TOK12" s="12"/>
      <c r="TOL12" s="12"/>
      <c r="TOM12" s="12"/>
      <c r="TON12" s="12"/>
      <c r="TOO12" s="12"/>
      <c r="TOP12" s="12"/>
      <c r="TOQ12" s="12"/>
      <c r="TOR12" s="12"/>
      <c r="TOS12" s="12"/>
      <c r="TOT12" s="12"/>
      <c r="TOU12" s="12"/>
      <c r="TOV12" s="12"/>
      <c r="TOW12" s="12"/>
      <c r="TOX12" s="12"/>
      <c r="TOY12" s="12"/>
      <c r="TOZ12" s="12"/>
      <c r="TPA12" s="12"/>
      <c r="TPB12" s="12"/>
      <c r="TPC12" s="12"/>
      <c r="TPD12" s="12"/>
      <c r="TPE12" s="12"/>
      <c r="TPF12" s="12"/>
      <c r="TPG12" s="12"/>
      <c r="TPH12" s="12"/>
      <c r="TPI12" s="12"/>
      <c r="TPJ12" s="12"/>
      <c r="TPK12" s="12"/>
      <c r="TPL12" s="12"/>
      <c r="TPM12" s="12"/>
      <c r="TPN12" s="12"/>
      <c r="TPO12" s="12"/>
      <c r="TPP12" s="12"/>
      <c r="TPQ12" s="12"/>
      <c r="TPR12" s="12"/>
      <c r="TPS12" s="12"/>
      <c r="TPT12" s="12"/>
      <c r="TPU12" s="12"/>
      <c r="TPV12" s="12"/>
      <c r="TPW12" s="12"/>
      <c r="TPX12" s="12"/>
      <c r="TPY12" s="12"/>
      <c r="TPZ12" s="12"/>
      <c r="TQA12" s="12"/>
      <c r="TQB12" s="12"/>
      <c r="TQC12" s="12"/>
      <c r="TQD12" s="12"/>
      <c r="TQE12" s="12"/>
      <c r="TQF12" s="12"/>
      <c r="TQG12" s="12"/>
      <c r="TQH12" s="12"/>
      <c r="TQI12" s="12"/>
      <c r="TQJ12" s="12"/>
      <c r="TQK12" s="12"/>
      <c r="TQL12" s="12"/>
      <c r="TQM12" s="12"/>
      <c r="TQN12" s="12"/>
      <c r="TQO12" s="12"/>
      <c r="TQP12" s="12"/>
      <c r="TQQ12" s="12"/>
      <c r="TQR12" s="12"/>
      <c r="TQS12" s="12"/>
      <c r="TQT12" s="12"/>
      <c r="TQU12" s="12"/>
      <c r="TQV12" s="12"/>
      <c r="TQW12" s="12"/>
      <c r="TQX12" s="12"/>
      <c r="TQY12" s="12"/>
      <c r="TQZ12" s="12"/>
      <c r="TRA12" s="12"/>
      <c r="TRB12" s="12"/>
      <c r="TRC12" s="12"/>
      <c r="TRD12" s="12"/>
      <c r="TRE12" s="12"/>
      <c r="TRF12" s="12"/>
      <c r="TRG12" s="12"/>
      <c r="TRH12" s="12"/>
      <c r="TRI12" s="12"/>
      <c r="TRJ12" s="12"/>
      <c r="TRK12" s="12"/>
      <c r="TRL12" s="12"/>
      <c r="TRM12" s="12"/>
      <c r="TRN12" s="12"/>
      <c r="TRO12" s="12"/>
      <c r="TRP12" s="12"/>
      <c r="TRQ12" s="12"/>
      <c r="TRR12" s="12"/>
      <c r="TRS12" s="12"/>
      <c r="TRT12" s="12"/>
      <c r="TRU12" s="12"/>
      <c r="TRV12" s="12"/>
      <c r="TRW12" s="12"/>
      <c r="TRX12" s="12"/>
      <c r="TRY12" s="12"/>
      <c r="TRZ12" s="12"/>
      <c r="TSA12" s="12"/>
      <c r="TSB12" s="12"/>
      <c r="TSC12" s="12"/>
      <c r="TSD12" s="12"/>
      <c r="TSE12" s="12"/>
      <c r="TSF12" s="12"/>
      <c r="TSG12" s="12"/>
      <c r="TSH12" s="12"/>
      <c r="TSI12" s="12"/>
      <c r="TSJ12" s="12"/>
      <c r="TSK12" s="12"/>
      <c r="TSL12" s="12"/>
      <c r="TSM12" s="12"/>
      <c r="TSN12" s="12"/>
      <c r="TSO12" s="12"/>
      <c r="TSP12" s="12"/>
      <c r="TSQ12" s="12"/>
      <c r="TSR12" s="12"/>
      <c r="TSS12" s="12"/>
      <c r="TST12" s="12"/>
      <c r="TSU12" s="12"/>
      <c r="TSV12" s="12"/>
      <c r="TSW12" s="12"/>
      <c r="TSX12" s="12"/>
      <c r="TSY12" s="12"/>
      <c r="TSZ12" s="12"/>
      <c r="TTA12" s="12"/>
      <c r="TTB12" s="12"/>
      <c r="TTC12" s="12"/>
      <c r="TTD12" s="12"/>
      <c r="TTE12" s="12"/>
      <c r="TTF12" s="12"/>
      <c r="TTG12" s="12"/>
      <c r="TTH12" s="12"/>
      <c r="TTI12" s="12"/>
      <c r="TTJ12" s="12"/>
      <c r="TTK12" s="12"/>
      <c r="TTL12" s="12"/>
      <c r="TTM12" s="12"/>
      <c r="TTN12" s="12"/>
      <c r="TTO12" s="12"/>
      <c r="TTP12" s="12"/>
      <c r="TTQ12" s="12"/>
      <c r="TTR12" s="12"/>
      <c r="TTS12" s="12"/>
      <c r="TTT12" s="12"/>
      <c r="TTU12" s="12"/>
      <c r="TTV12" s="12"/>
      <c r="TTW12" s="12"/>
      <c r="TTX12" s="12"/>
      <c r="TTY12" s="12"/>
      <c r="TTZ12" s="12"/>
      <c r="TUA12" s="12"/>
      <c r="TUB12" s="12"/>
      <c r="TUC12" s="12"/>
      <c r="TUD12" s="12"/>
      <c r="TUE12" s="12"/>
      <c r="TUF12" s="12"/>
      <c r="TUG12" s="12"/>
      <c r="TUH12" s="12"/>
      <c r="TUI12" s="12"/>
      <c r="TUJ12" s="12"/>
      <c r="TUK12" s="12"/>
      <c r="TUL12" s="12"/>
      <c r="TUM12" s="12"/>
      <c r="TUN12" s="12"/>
      <c r="TUO12" s="12"/>
      <c r="TUP12" s="12"/>
      <c r="TUQ12" s="12"/>
      <c r="TUR12" s="12"/>
      <c r="TUS12" s="12"/>
      <c r="TUT12" s="12"/>
      <c r="TUU12" s="12"/>
      <c r="TUV12" s="12"/>
      <c r="TUW12" s="12"/>
      <c r="TUX12" s="12"/>
      <c r="TUY12" s="12"/>
      <c r="TUZ12" s="12"/>
      <c r="TVA12" s="12"/>
      <c r="TVB12" s="12"/>
      <c r="TVC12" s="12"/>
      <c r="TVD12" s="12"/>
      <c r="TVE12" s="12"/>
      <c r="TVF12" s="12"/>
      <c r="TVG12" s="12"/>
      <c r="TVH12" s="12"/>
      <c r="TVI12" s="12"/>
      <c r="TVJ12" s="12"/>
      <c r="TVK12" s="12"/>
      <c r="TVL12" s="12"/>
      <c r="TVM12" s="12"/>
      <c r="TVN12" s="12"/>
      <c r="TVO12" s="12"/>
      <c r="TVP12" s="12"/>
      <c r="TVQ12" s="12"/>
      <c r="TVR12" s="12"/>
      <c r="TVS12" s="12"/>
      <c r="TVT12" s="12"/>
      <c r="TVU12" s="12"/>
      <c r="TVV12" s="12"/>
      <c r="TVW12" s="12"/>
      <c r="TVX12" s="12"/>
      <c r="TVY12" s="12"/>
      <c r="TVZ12" s="12"/>
      <c r="TWA12" s="12"/>
      <c r="TWB12" s="12"/>
      <c r="TWC12" s="12"/>
      <c r="TWD12" s="12"/>
      <c r="TWE12" s="12"/>
      <c r="TWF12" s="12"/>
      <c r="TWG12" s="12"/>
      <c r="TWH12" s="12"/>
      <c r="TWI12" s="12"/>
      <c r="TWJ12" s="12"/>
      <c r="TWK12" s="12"/>
      <c r="TWL12" s="12"/>
      <c r="TWM12" s="12"/>
      <c r="TWN12" s="12"/>
      <c r="TWO12" s="12"/>
      <c r="TWP12" s="12"/>
      <c r="TWQ12" s="12"/>
      <c r="TWR12" s="12"/>
      <c r="TWS12" s="12"/>
      <c r="TWT12" s="12"/>
      <c r="TWU12" s="12"/>
      <c r="TWV12" s="12"/>
      <c r="TWW12" s="12"/>
      <c r="TWX12" s="12"/>
      <c r="TWY12" s="12"/>
      <c r="TWZ12" s="12"/>
      <c r="TXA12" s="12"/>
      <c r="TXB12" s="12"/>
      <c r="TXC12" s="12"/>
      <c r="TXD12" s="12"/>
      <c r="TXE12" s="12"/>
      <c r="TXF12" s="12"/>
      <c r="TXG12" s="12"/>
      <c r="TXH12" s="12"/>
      <c r="TXI12" s="12"/>
      <c r="TXJ12" s="12"/>
      <c r="TXK12" s="12"/>
      <c r="TXL12" s="12"/>
      <c r="TXM12" s="12"/>
      <c r="TXN12" s="12"/>
      <c r="TXO12" s="12"/>
      <c r="TXP12" s="12"/>
      <c r="TXQ12" s="12"/>
      <c r="TXR12" s="12"/>
      <c r="TXS12" s="12"/>
      <c r="TXT12" s="12"/>
      <c r="TXU12" s="12"/>
      <c r="TXV12" s="12"/>
      <c r="TXW12" s="12"/>
      <c r="TXX12" s="12"/>
      <c r="TXY12" s="12"/>
      <c r="TXZ12" s="12"/>
      <c r="TYA12" s="12"/>
      <c r="TYB12" s="12"/>
      <c r="TYC12" s="12"/>
      <c r="TYD12" s="12"/>
      <c r="TYE12" s="12"/>
      <c r="TYF12" s="12"/>
      <c r="TYG12" s="12"/>
      <c r="TYH12" s="12"/>
      <c r="TYI12" s="12"/>
      <c r="TYJ12" s="12"/>
      <c r="TYK12" s="12"/>
      <c r="TYL12" s="12"/>
      <c r="TYM12" s="12"/>
      <c r="TYN12" s="12"/>
      <c r="TYO12" s="12"/>
      <c r="TYP12" s="12"/>
      <c r="TYQ12" s="12"/>
      <c r="TYR12" s="12"/>
      <c r="TYS12" s="12"/>
      <c r="TYT12" s="12"/>
      <c r="TYU12" s="12"/>
      <c r="TYV12" s="12"/>
      <c r="TYW12" s="12"/>
      <c r="TYX12" s="12"/>
      <c r="TYY12" s="12"/>
      <c r="TYZ12" s="12"/>
      <c r="TZA12" s="12"/>
      <c r="TZB12" s="12"/>
      <c r="TZC12" s="12"/>
      <c r="TZD12" s="12"/>
      <c r="TZE12" s="12"/>
      <c r="TZF12" s="12"/>
      <c r="TZG12" s="12"/>
      <c r="TZH12" s="12"/>
      <c r="TZI12" s="12"/>
      <c r="TZJ12" s="12"/>
      <c r="TZK12" s="12"/>
      <c r="TZL12" s="12"/>
      <c r="TZM12" s="12"/>
      <c r="TZN12" s="12"/>
      <c r="TZO12" s="12"/>
      <c r="TZP12" s="12"/>
      <c r="TZQ12" s="12"/>
      <c r="TZR12" s="12"/>
      <c r="TZS12" s="12"/>
      <c r="TZT12" s="12"/>
      <c r="TZU12" s="12"/>
      <c r="TZV12" s="12"/>
      <c r="TZW12" s="12"/>
      <c r="TZX12" s="12"/>
      <c r="TZY12" s="12"/>
      <c r="TZZ12" s="12"/>
      <c r="UAA12" s="12"/>
      <c r="UAB12" s="12"/>
      <c r="UAC12" s="12"/>
      <c r="UAD12" s="12"/>
      <c r="UAE12" s="12"/>
      <c r="UAF12" s="12"/>
      <c r="UAG12" s="12"/>
      <c r="UAH12" s="12"/>
      <c r="UAI12" s="12"/>
      <c r="UAJ12" s="12"/>
      <c r="UAK12" s="12"/>
      <c r="UAL12" s="12"/>
      <c r="UAM12" s="12"/>
      <c r="UAN12" s="12"/>
      <c r="UAO12" s="12"/>
      <c r="UAP12" s="12"/>
      <c r="UAQ12" s="12"/>
      <c r="UAR12" s="12"/>
      <c r="UAS12" s="12"/>
      <c r="UAT12" s="12"/>
      <c r="UAU12" s="12"/>
      <c r="UAV12" s="12"/>
      <c r="UAW12" s="12"/>
      <c r="UAX12" s="12"/>
      <c r="UAY12" s="12"/>
      <c r="UAZ12" s="12"/>
      <c r="UBA12" s="12"/>
      <c r="UBB12" s="12"/>
      <c r="UBC12" s="12"/>
      <c r="UBD12" s="12"/>
      <c r="UBE12" s="12"/>
      <c r="UBF12" s="12"/>
      <c r="UBG12" s="12"/>
      <c r="UBH12" s="12"/>
      <c r="UBI12" s="12"/>
      <c r="UBJ12" s="12"/>
      <c r="UBK12" s="12"/>
      <c r="UBL12" s="12"/>
      <c r="UBM12" s="12"/>
      <c r="UBN12" s="12"/>
      <c r="UBO12" s="12"/>
      <c r="UBP12" s="12"/>
      <c r="UBQ12" s="12"/>
      <c r="UBR12" s="12"/>
      <c r="UBS12" s="12"/>
      <c r="UBT12" s="12"/>
      <c r="UBU12" s="12"/>
      <c r="UBV12" s="12"/>
      <c r="UBW12" s="12"/>
      <c r="UBX12" s="12"/>
      <c r="UBY12" s="12"/>
      <c r="UBZ12" s="12"/>
      <c r="UCA12" s="12"/>
      <c r="UCB12" s="12"/>
      <c r="UCC12" s="12"/>
      <c r="UCD12" s="12"/>
      <c r="UCE12" s="12"/>
      <c r="UCF12" s="12"/>
      <c r="UCG12" s="12"/>
      <c r="UCH12" s="12"/>
      <c r="UCI12" s="12"/>
      <c r="UCJ12" s="12"/>
      <c r="UCK12" s="12"/>
      <c r="UCL12" s="12"/>
      <c r="UCM12" s="12"/>
      <c r="UCN12" s="12"/>
      <c r="UCO12" s="12"/>
      <c r="UCP12" s="12"/>
      <c r="UCQ12" s="12"/>
      <c r="UCR12" s="12"/>
      <c r="UCS12" s="12"/>
      <c r="UCT12" s="12"/>
      <c r="UCU12" s="12"/>
      <c r="UCV12" s="12"/>
      <c r="UCW12" s="12"/>
      <c r="UCX12" s="12"/>
      <c r="UCY12" s="12"/>
      <c r="UCZ12" s="12"/>
      <c r="UDA12" s="12"/>
      <c r="UDB12" s="12"/>
      <c r="UDC12" s="12"/>
      <c r="UDD12" s="12"/>
      <c r="UDE12" s="12"/>
      <c r="UDF12" s="12"/>
      <c r="UDG12" s="12"/>
      <c r="UDH12" s="12"/>
      <c r="UDI12" s="12"/>
      <c r="UDJ12" s="12"/>
      <c r="UDK12" s="12"/>
      <c r="UDL12" s="12"/>
      <c r="UDM12" s="12"/>
      <c r="UDN12" s="12"/>
      <c r="UDO12" s="12"/>
      <c r="UDP12" s="12"/>
      <c r="UDQ12" s="12"/>
      <c r="UDR12" s="12"/>
      <c r="UDS12" s="12"/>
      <c r="UDT12" s="12"/>
      <c r="UDU12" s="12"/>
      <c r="UDV12" s="12"/>
      <c r="UDW12" s="12"/>
      <c r="UDX12" s="12"/>
      <c r="UDY12" s="12"/>
      <c r="UDZ12" s="12"/>
      <c r="UEA12" s="12"/>
      <c r="UEB12" s="12"/>
      <c r="UEC12" s="12"/>
      <c r="UED12" s="12"/>
      <c r="UEE12" s="12"/>
      <c r="UEF12" s="12"/>
      <c r="UEG12" s="12"/>
      <c r="UEH12" s="12"/>
      <c r="UEI12" s="12"/>
      <c r="UEJ12" s="12"/>
      <c r="UEK12" s="12"/>
      <c r="UEL12" s="12"/>
      <c r="UEM12" s="12"/>
      <c r="UEN12" s="12"/>
      <c r="UEO12" s="12"/>
      <c r="UEP12" s="12"/>
      <c r="UEQ12" s="12"/>
      <c r="UER12" s="12"/>
      <c r="UES12" s="12"/>
      <c r="UET12" s="12"/>
      <c r="UEU12" s="12"/>
      <c r="UEV12" s="12"/>
      <c r="UEW12" s="12"/>
      <c r="UEX12" s="12"/>
      <c r="UEY12" s="12"/>
      <c r="UEZ12" s="12"/>
      <c r="UFA12" s="12"/>
      <c r="UFB12" s="12"/>
      <c r="UFC12" s="12"/>
      <c r="UFD12" s="12"/>
      <c r="UFE12" s="12"/>
      <c r="UFF12" s="12"/>
      <c r="UFG12" s="12"/>
      <c r="UFH12" s="12"/>
      <c r="UFI12" s="12"/>
      <c r="UFJ12" s="12"/>
      <c r="UFK12" s="12"/>
      <c r="UFL12" s="12"/>
      <c r="UFM12" s="12"/>
      <c r="UFN12" s="12"/>
      <c r="UFO12" s="12"/>
      <c r="UFP12" s="12"/>
      <c r="UFQ12" s="12"/>
      <c r="UFR12" s="12"/>
      <c r="UFS12" s="12"/>
      <c r="UFT12" s="12"/>
      <c r="UFU12" s="12"/>
      <c r="UFV12" s="12"/>
      <c r="UFW12" s="12"/>
      <c r="UFX12" s="12"/>
      <c r="UFY12" s="12"/>
      <c r="UFZ12" s="12"/>
      <c r="UGA12" s="12"/>
      <c r="UGB12" s="12"/>
      <c r="UGC12" s="12"/>
      <c r="UGD12" s="12"/>
      <c r="UGE12" s="12"/>
      <c r="UGF12" s="12"/>
      <c r="UGG12" s="12"/>
      <c r="UGH12" s="12"/>
      <c r="UGI12" s="12"/>
      <c r="UGJ12" s="12"/>
      <c r="UGK12" s="12"/>
      <c r="UGL12" s="12"/>
      <c r="UGM12" s="12"/>
      <c r="UGN12" s="12"/>
      <c r="UGO12" s="12"/>
      <c r="UGP12" s="12"/>
      <c r="UGQ12" s="12"/>
      <c r="UGR12" s="12"/>
      <c r="UGS12" s="12"/>
      <c r="UGT12" s="12"/>
      <c r="UGU12" s="12"/>
      <c r="UGV12" s="12"/>
      <c r="UGW12" s="12"/>
      <c r="UGX12" s="12"/>
      <c r="UGY12" s="12"/>
      <c r="UGZ12" s="12"/>
      <c r="UHA12" s="12"/>
      <c r="UHB12" s="12"/>
      <c r="UHC12" s="12"/>
      <c r="UHD12" s="12"/>
      <c r="UHE12" s="12"/>
      <c r="UHF12" s="12"/>
      <c r="UHG12" s="12"/>
      <c r="UHH12" s="12"/>
      <c r="UHI12" s="12"/>
      <c r="UHJ12" s="12"/>
      <c r="UHK12" s="12"/>
      <c r="UHL12" s="12"/>
      <c r="UHM12" s="12"/>
      <c r="UHN12" s="12"/>
      <c r="UHO12" s="12"/>
      <c r="UHP12" s="12"/>
      <c r="UHQ12" s="12"/>
      <c r="UHR12" s="12"/>
      <c r="UHS12" s="12"/>
      <c r="UHT12" s="12"/>
      <c r="UHU12" s="12"/>
      <c r="UHV12" s="12"/>
      <c r="UHW12" s="12"/>
      <c r="UHX12" s="12"/>
      <c r="UHY12" s="12"/>
      <c r="UHZ12" s="12"/>
      <c r="UIA12" s="12"/>
      <c r="UIB12" s="12"/>
      <c r="UIC12" s="12"/>
      <c r="UID12" s="12"/>
      <c r="UIE12" s="12"/>
      <c r="UIF12" s="12"/>
      <c r="UIG12" s="12"/>
      <c r="UIH12" s="12"/>
      <c r="UII12" s="12"/>
      <c r="UIJ12" s="12"/>
      <c r="UIK12" s="12"/>
      <c r="UIL12" s="12"/>
      <c r="UIM12" s="12"/>
      <c r="UIN12" s="12"/>
      <c r="UIO12" s="12"/>
      <c r="UIP12" s="12"/>
      <c r="UIQ12" s="12"/>
      <c r="UIR12" s="12"/>
      <c r="UIS12" s="12"/>
      <c r="UIT12" s="12"/>
      <c r="UIU12" s="12"/>
      <c r="UIV12" s="12"/>
      <c r="UIW12" s="12"/>
      <c r="UIX12" s="12"/>
      <c r="UIY12" s="12"/>
      <c r="UIZ12" s="12"/>
      <c r="UJA12" s="12"/>
      <c r="UJB12" s="12"/>
      <c r="UJC12" s="12"/>
      <c r="UJD12" s="12"/>
      <c r="UJE12" s="12"/>
      <c r="UJF12" s="12"/>
      <c r="UJG12" s="12"/>
      <c r="UJH12" s="12"/>
      <c r="UJI12" s="12"/>
      <c r="UJJ12" s="12"/>
      <c r="UJK12" s="12"/>
      <c r="UJL12" s="12"/>
      <c r="UJM12" s="12"/>
      <c r="UJN12" s="12"/>
      <c r="UJO12" s="12"/>
      <c r="UJP12" s="12"/>
      <c r="UJQ12" s="12"/>
      <c r="UJR12" s="12"/>
      <c r="UJS12" s="12"/>
      <c r="UJT12" s="12"/>
      <c r="UJU12" s="12"/>
      <c r="UJV12" s="12"/>
      <c r="UJW12" s="12"/>
      <c r="UJX12" s="12"/>
      <c r="UJY12" s="12"/>
      <c r="UJZ12" s="12"/>
      <c r="UKA12" s="12"/>
      <c r="UKB12" s="12"/>
      <c r="UKC12" s="12"/>
      <c r="UKD12" s="12"/>
      <c r="UKE12" s="12"/>
      <c r="UKF12" s="12"/>
      <c r="UKG12" s="12"/>
      <c r="UKH12" s="12"/>
      <c r="UKI12" s="12"/>
      <c r="UKJ12" s="12"/>
      <c r="UKK12" s="12"/>
      <c r="UKL12" s="12"/>
      <c r="UKM12" s="12"/>
      <c r="UKN12" s="12"/>
      <c r="UKO12" s="12"/>
      <c r="UKP12" s="12"/>
      <c r="UKQ12" s="12"/>
      <c r="UKR12" s="12"/>
      <c r="UKS12" s="12"/>
      <c r="UKT12" s="12"/>
      <c r="UKU12" s="12"/>
      <c r="UKV12" s="12"/>
      <c r="UKW12" s="12"/>
      <c r="UKX12" s="12"/>
      <c r="UKY12" s="12"/>
      <c r="UKZ12" s="12"/>
      <c r="ULA12" s="12"/>
      <c r="ULB12" s="12"/>
      <c r="ULC12" s="12"/>
      <c r="ULD12" s="12"/>
      <c r="ULE12" s="12"/>
      <c r="ULF12" s="12"/>
      <c r="ULG12" s="12"/>
      <c r="ULH12" s="12"/>
      <c r="ULI12" s="12"/>
      <c r="ULJ12" s="12"/>
      <c r="ULK12" s="12"/>
      <c r="ULL12" s="12"/>
      <c r="ULM12" s="12"/>
      <c r="ULN12" s="12"/>
      <c r="ULO12" s="12"/>
      <c r="ULP12" s="12"/>
      <c r="ULQ12" s="12"/>
      <c r="ULR12" s="12"/>
      <c r="ULS12" s="12"/>
      <c r="ULT12" s="12"/>
      <c r="ULU12" s="12"/>
      <c r="ULV12" s="12"/>
      <c r="ULW12" s="12"/>
      <c r="ULX12" s="12"/>
      <c r="ULY12" s="12"/>
      <c r="ULZ12" s="12"/>
      <c r="UMA12" s="12"/>
      <c r="UMB12" s="12"/>
      <c r="UMC12" s="12"/>
      <c r="UMD12" s="12"/>
      <c r="UME12" s="12"/>
      <c r="UMF12" s="12"/>
      <c r="UMG12" s="12"/>
      <c r="UMH12" s="12"/>
      <c r="UMI12" s="12"/>
      <c r="UMJ12" s="12"/>
      <c r="UMK12" s="12"/>
      <c r="UML12" s="12"/>
      <c r="UMM12" s="12"/>
      <c r="UMN12" s="12"/>
      <c r="UMO12" s="12"/>
      <c r="UMP12" s="12"/>
      <c r="UMQ12" s="12"/>
      <c r="UMR12" s="12"/>
      <c r="UMS12" s="12"/>
      <c r="UMT12" s="12"/>
      <c r="UMU12" s="12"/>
      <c r="UMV12" s="12"/>
      <c r="UMW12" s="12"/>
      <c r="UMX12" s="12"/>
      <c r="UMY12" s="12"/>
      <c r="UMZ12" s="12"/>
      <c r="UNA12" s="12"/>
      <c r="UNB12" s="12"/>
      <c r="UNC12" s="12"/>
      <c r="UND12" s="12"/>
      <c r="UNE12" s="12"/>
      <c r="UNF12" s="12"/>
      <c r="UNG12" s="12"/>
      <c r="UNH12" s="12"/>
      <c r="UNI12" s="12"/>
      <c r="UNJ12" s="12"/>
      <c r="UNK12" s="12"/>
      <c r="UNL12" s="12"/>
      <c r="UNM12" s="12"/>
      <c r="UNN12" s="12"/>
      <c r="UNO12" s="12"/>
      <c r="UNP12" s="12"/>
      <c r="UNQ12" s="12"/>
      <c r="UNR12" s="12"/>
      <c r="UNS12" s="12"/>
      <c r="UNT12" s="12"/>
      <c r="UNU12" s="12"/>
      <c r="UNV12" s="12"/>
      <c r="UNW12" s="12"/>
      <c r="UNX12" s="12"/>
      <c r="UNY12" s="12"/>
      <c r="UNZ12" s="12"/>
      <c r="UOA12" s="12"/>
      <c r="UOB12" s="12"/>
      <c r="UOC12" s="12"/>
      <c r="UOD12" s="12"/>
      <c r="UOE12" s="12"/>
      <c r="UOF12" s="12"/>
      <c r="UOG12" s="12"/>
      <c r="UOH12" s="12"/>
      <c r="UOI12" s="12"/>
      <c r="UOJ12" s="12"/>
      <c r="UOK12" s="12"/>
      <c r="UOL12" s="12"/>
      <c r="UOM12" s="12"/>
      <c r="UON12" s="12"/>
      <c r="UOO12" s="12"/>
      <c r="UOP12" s="12"/>
      <c r="UOQ12" s="12"/>
      <c r="UOR12" s="12"/>
      <c r="UOS12" s="12"/>
      <c r="UOT12" s="12"/>
      <c r="UOU12" s="12"/>
      <c r="UOV12" s="12"/>
      <c r="UOW12" s="12"/>
      <c r="UOX12" s="12"/>
      <c r="UOY12" s="12"/>
      <c r="UOZ12" s="12"/>
      <c r="UPA12" s="12"/>
      <c r="UPB12" s="12"/>
      <c r="UPC12" s="12"/>
      <c r="UPD12" s="12"/>
      <c r="UPE12" s="12"/>
      <c r="UPF12" s="12"/>
      <c r="UPG12" s="12"/>
      <c r="UPH12" s="12"/>
      <c r="UPI12" s="12"/>
      <c r="UPJ12" s="12"/>
      <c r="UPK12" s="12"/>
      <c r="UPL12" s="12"/>
      <c r="UPM12" s="12"/>
      <c r="UPN12" s="12"/>
      <c r="UPO12" s="12"/>
      <c r="UPP12" s="12"/>
      <c r="UPQ12" s="12"/>
      <c r="UPR12" s="12"/>
      <c r="UPS12" s="12"/>
      <c r="UPT12" s="12"/>
      <c r="UPU12" s="12"/>
      <c r="UPV12" s="12"/>
      <c r="UPW12" s="12"/>
      <c r="UPX12" s="12"/>
      <c r="UPY12" s="12"/>
      <c r="UPZ12" s="12"/>
      <c r="UQA12" s="12"/>
      <c r="UQB12" s="12"/>
      <c r="UQC12" s="12"/>
      <c r="UQD12" s="12"/>
      <c r="UQE12" s="12"/>
      <c r="UQF12" s="12"/>
      <c r="UQG12" s="12"/>
      <c r="UQH12" s="12"/>
      <c r="UQI12" s="12"/>
      <c r="UQJ12" s="12"/>
      <c r="UQK12" s="12"/>
      <c r="UQL12" s="12"/>
      <c r="UQM12" s="12"/>
      <c r="UQN12" s="12"/>
      <c r="UQO12" s="12"/>
      <c r="UQP12" s="12"/>
      <c r="UQQ12" s="12"/>
      <c r="UQR12" s="12"/>
      <c r="UQS12" s="12"/>
      <c r="UQT12" s="12"/>
      <c r="UQU12" s="12"/>
      <c r="UQV12" s="12"/>
      <c r="UQW12" s="12"/>
      <c r="UQX12" s="12"/>
      <c r="UQY12" s="12"/>
      <c r="UQZ12" s="12"/>
      <c r="URA12" s="12"/>
      <c r="URB12" s="12"/>
      <c r="URC12" s="12"/>
      <c r="URD12" s="12"/>
      <c r="URE12" s="12"/>
      <c r="URF12" s="12"/>
      <c r="URG12" s="12"/>
      <c r="URH12" s="12"/>
      <c r="URI12" s="12"/>
      <c r="URJ12" s="12"/>
      <c r="URK12" s="12"/>
      <c r="URL12" s="12"/>
      <c r="URM12" s="12"/>
      <c r="URN12" s="12"/>
      <c r="URO12" s="12"/>
      <c r="URP12" s="12"/>
      <c r="URQ12" s="12"/>
      <c r="URR12" s="12"/>
      <c r="URS12" s="12"/>
      <c r="URT12" s="12"/>
      <c r="URU12" s="12"/>
      <c r="URV12" s="12"/>
      <c r="URW12" s="12"/>
      <c r="URX12" s="12"/>
      <c r="URY12" s="12"/>
      <c r="URZ12" s="12"/>
      <c r="USA12" s="12"/>
      <c r="USB12" s="12"/>
      <c r="USC12" s="12"/>
      <c r="USD12" s="12"/>
      <c r="USE12" s="12"/>
      <c r="USF12" s="12"/>
      <c r="USG12" s="12"/>
      <c r="USH12" s="12"/>
      <c r="USI12" s="12"/>
      <c r="USJ12" s="12"/>
      <c r="USK12" s="12"/>
      <c r="USL12" s="12"/>
      <c r="USM12" s="12"/>
      <c r="USN12" s="12"/>
      <c r="USO12" s="12"/>
      <c r="USP12" s="12"/>
      <c r="USQ12" s="12"/>
      <c r="USR12" s="12"/>
      <c r="USS12" s="12"/>
      <c r="UST12" s="12"/>
      <c r="USU12" s="12"/>
      <c r="USV12" s="12"/>
      <c r="USW12" s="12"/>
      <c r="USX12" s="12"/>
      <c r="USY12" s="12"/>
      <c r="USZ12" s="12"/>
      <c r="UTA12" s="12"/>
      <c r="UTB12" s="12"/>
      <c r="UTC12" s="12"/>
      <c r="UTD12" s="12"/>
      <c r="UTE12" s="12"/>
      <c r="UTF12" s="12"/>
      <c r="UTG12" s="12"/>
      <c r="UTH12" s="12"/>
      <c r="UTI12" s="12"/>
      <c r="UTJ12" s="12"/>
      <c r="UTK12" s="12"/>
      <c r="UTL12" s="12"/>
      <c r="UTM12" s="12"/>
      <c r="UTN12" s="12"/>
      <c r="UTO12" s="12"/>
      <c r="UTP12" s="12"/>
      <c r="UTQ12" s="12"/>
      <c r="UTR12" s="12"/>
      <c r="UTS12" s="12"/>
      <c r="UTT12" s="12"/>
      <c r="UTU12" s="12"/>
      <c r="UTV12" s="12"/>
      <c r="UTW12" s="12"/>
      <c r="UTX12" s="12"/>
      <c r="UTY12" s="12"/>
      <c r="UTZ12" s="12"/>
      <c r="UUA12" s="12"/>
      <c r="UUB12" s="12"/>
      <c r="UUC12" s="12"/>
      <c r="UUD12" s="12"/>
      <c r="UUE12" s="12"/>
      <c r="UUF12" s="12"/>
      <c r="UUG12" s="12"/>
      <c r="UUH12" s="12"/>
      <c r="UUI12" s="12"/>
      <c r="UUJ12" s="12"/>
      <c r="UUK12" s="12"/>
      <c r="UUL12" s="12"/>
      <c r="UUM12" s="12"/>
      <c r="UUN12" s="12"/>
      <c r="UUO12" s="12"/>
      <c r="UUP12" s="12"/>
      <c r="UUQ12" s="12"/>
      <c r="UUR12" s="12"/>
      <c r="UUS12" s="12"/>
      <c r="UUT12" s="12"/>
      <c r="UUU12" s="12"/>
      <c r="UUV12" s="12"/>
      <c r="UUW12" s="12"/>
      <c r="UUX12" s="12"/>
      <c r="UUY12" s="12"/>
      <c r="UUZ12" s="12"/>
      <c r="UVA12" s="12"/>
      <c r="UVB12" s="12"/>
      <c r="UVC12" s="12"/>
      <c r="UVD12" s="12"/>
      <c r="UVE12" s="12"/>
      <c r="UVF12" s="12"/>
      <c r="UVG12" s="12"/>
      <c r="UVH12" s="12"/>
      <c r="UVI12" s="12"/>
      <c r="UVJ12" s="12"/>
      <c r="UVK12" s="12"/>
      <c r="UVL12" s="12"/>
      <c r="UVM12" s="12"/>
      <c r="UVN12" s="12"/>
      <c r="UVO12" s="12"/>
      <c r="UVP12" s="12"/>
      <c r="UVQ12" s="12"/>
      <c r="UVR12" s="12"/>
      <c r="UVS12" s="12"/>
      <c r="UVT12" s="12"/>
      <c r="UVU12" s="12"/>
      <c r="UVV12" s="12"/>
      <c r="UVW12" s="12"/>
      <c r="UVX12" s="12"/>
      <c r="UVY12" s="12"/>
      <c r="UVZ12" s="12"/>
      <c r="UWA12" s="12"/>
      <c r="UWB12" s="12"/>
      <c r="UWC12" s="12"/>
      <c r="UWD12" s="12"/>
      <c r="UWE12" s="12"/>
      <c r="UWF12" s="12"/>
      <c r="UWG12" s="12"/>
      <c r="UWH12" s="12"/>
      <c r="UWI12" s="12"/>
      <c r="UWJ12" s="12"/>
      <c r="UWK12" s="12"/>
      <c r="UWL12" s="12"/>
      <c r="UWM12" s="12"/>
      <c r="UWN12" s="12"/>
      <c r="UWO12" s="12"/>
      <c r="UWP12" s="12"/>
      <c r="UWQ12" s="12"/>
      <c r="UWR12" s="12"/>
      <c r="UWS12" s="12"/>
      <c r="UWT12" s="12"/>
      <c r="UWU12" s="12"/>
      <c r="UWV12" s="12"/>
      <c r="UWW12" s="12"/>
      <c r="UWX12" s="12"/>
      <c r="UWY12" s="12"/>
      <c r="UWZ12" s="12"/>
      <c r="UXA12" s="12"/>
      <c r="UXB12" s="12"/>
      <c r="UXC12" s="12"/>
      <c r="UXD12" s="12"/>
      <c r="UXE12" s="12"/>
      <c r="UXF12" s="12"/>
      <c r="UXG12" s="12"/>
      <c r="UXH12" s="12"/>
      <c r="UXI12" s="12"/>
      <c r="UXJ12" s="12"/>
      <c r="UXK12" s="12"/>
      <c r="UXL12" s="12"/>
      <c r="UXM12" s="12"/>
      <c r="UXN12" s="12"/>
      <c r="UXO12" s="12"/>
      <c r="UXP12" s="12"/>
      <c r="UXQ12" s="12"/>
      <c r="UXR12" s="12"/>
      <c r="UXS12" s="12"/>
      <c r="UXT12" s="12"/>
      <c r="UXU12" s="12"/>
      <c r="UXV12" s="12"/>
      <c r="UXW12" s="12"/>
      <c r="UXX12" s="12"/>
      <c r="UXY12" s="12"/>
      <c r="UXZ12" s="12"/>
      <c r="UYA12" s="12"/>
      <c r="UYB12" s="12"/>
      <c r="UYC12" s="12"/>
      <c r="UYD12" s="12"/>
      <c r="UYE12" s="12"/>
      <c r="UYF12" s="12"/>
      <c r="UYG12" s="12"/>
      <c r="UYH12" s="12"/>
      <c r="UYI12" s="12"/>
      <c r="UYJ12" s="12"/>
      <c r="UYK12" s="12"/>
      <c r="UYL12" s="12"/>
      <c r="UYM12" s="12"/>
      <c r="UYN12" s="12"/>
      <c r="UYO12" s="12"/>
      <c r="UYP12" s="12"/>
      <c r="UYQ12" s="12"/>
      <c r="UYR12" s="12"/>
      <c r="UYS12" s="12"/>
      <c r="UYT12" s="12"/>
      <c r="UYU12" s="12"/>
      <c r="UYV12" s="12"/>
      <c r="UYW12" s="12"/>
      <c r="UYX12" s="12"/>
      <c r="UYY12" s="12"/>
      <c r="UYZ12" s="12"/>
      <c r="UZA12" s="12"/>
      <c r="UZB12" s="12"/>
      <c r="UZC12" s="12"/>
      <c r="UZD12" s="12"/>
      <c r="UZE12" s="12"/>
      <c r="UZF12" s="12"/>
      <c r="UZG12" s="12"/>
      <c r="UZH12" s="12"/>
      <c r="UZI12" s="12"/>
      <c r="UZJ12" s="12"/>
      <c r="UZK12" s="12"/>
      <c r="UZL12" s="12"/>
      <c r="UZM12" s="12"/>
      <c r="UZN12" s="12"/>
      <c r="UZO12" s="12"/>
      <c r="UZP12" s="12"/>
      <c r="UZQ12" s="12"/>
      <c r="UZR12" s="12"/>
      <c r="UZS12" s="12"/>
      <c r="UZT12" s="12"/>
      <c r="UZU12" s="12"/>
      <c r="UZV12" s="12"/>
      <c r="UZW12" s="12"/>
      <c r="UZX12" s="12"/>
      <c r="UZY12" s="12"/>
      <c r="UZZ12" s="12"/>
      <c r="VAA12" s="12"/>
      <c r="VAB12" s="12"/>
      <c r="VAC12" s="12"/>
      <c r="VAD12" s="12"/>
      <c r="VAE12" s="12"/>
      <c r="VAF12" s="12"/>
      <c r="VAG12" s="12"/>
      <c r="VAH12" s="12"/>
      <c r="VAI12" s="12"/>
      <c r="VAJ12" s="12"/>
      <c r="VAK12" s="12"/>
      <c r="VAL12" s="12"/>
      <c r="VAM12" s="12"/>
      <c r="VAN12" s="12"/>
      <c r="VAO12" s="12"/>
      <c r="VAP12" s="12"/>
      <c r="VAQ12" s="12"/>
      <c r="VAR12" s="12"/>
      <c r="VAS12" s="12"/>
      <c r="VAT12" s="12"/>
      <c r="VAU12" s="12"/>
      <c r="VAV12" s="12"/>
      <c r="VAW12" s="12"/>
      <c r="VAX12" s="12"/>
      <c r="VAY12" s="12"/>
      <c r="VAZ12" s="12"/>
      <c r="VBA12" s="12"/>
      <c r="VBB12" s="12"/>
      <c r="VBC12" s="12"/>
      <c r="VBD12" s="12"/>
      <c r="VBE12" s="12"/>
      <c r="VBF12" s="12"/>
      <c r="VBG12" s="12"/>
      <c r="VBH12" s="12"/>
      <c r="VBI12" s="12"/>
      <c r="VBJ12" s="12"/>
      <c r="VBK12" s="12"/>
      <c r="VBL12" s="12"/>
      <c r="VBM12" s="12"/>
      <c r="VBN12" s="12"/>
      <c r="VBO12" s="12"/>
      <c r="VBP12" s="12"/>
      <c r="VBQ12" s="12"/>
      <c r="VBR12" s="12"/>
      <c r="VBS12" s="12"/>
      <c r="VBT12" s="12"/>
      <c r="VBU12" s="12"/>
      <c r="VBV12" s="12"/>
      <c r="VBW12" s="12"/>
      <c r="VBX12" s="12"/>
      <c r="VBY12" s="12"/>
      <c r="VBZ12" s="12"/>
      <c r="VCA12" s="12"/>
      <c r="VCB12" s="12"/>
      <c r="VCC12" s="12"/>
      <c r="VCD12" s="12"/>
      <c r="VCE12" s="12"/>
      <c r="VCF12" s="12"/>
      <c r="VCG12" s="12"/>
      <c r="VCH12" s="12"/>
      <c r="VCI12" s="12"/>
      <c r="VCJ12" s="12"/>
      <c r="VCK12" s="12"/>
      <c r="VCL12" s="12"/>
      <c r="VCM12" s="12"/>
      <c r="VCN12" s="12"/>
      <c r="VCO12" s="12"/>
      <c r="VCP12" s="12"/>
      <c r="VCQ12" s="12"/>
      <c r="VCR12" s="12"/>
      <c r="VCS12" s="12"/>
      <c r="VCT12" s="12"/>
      <c r="VCU12" s="12"/>
      <c r="VCV12" s="12"/>
      <c r="VCW12" s="12"/>
      <c r="VCX12" s="12"/>
      <c r="VCY12" s="12"/>
      <c r="VCZ12" s="12"/>
      <c r="VDA12" s="12"/>
      <c r="VDB12" s="12"/>
      <c r="VDC12" s="12"/>
      <c r="VDD12" s="12"/>
      <c r="VDE12" s="12"/>
      <c r="VDF12" s="12"/>
      <c r="VDG12" s="12"/>
      <c r="VDH12" s="12"/>
      <c r="VDI12" s="12"/>
      <c r="VDJ12" s="12"/>
      <c r="VDK12" s="12"/>
      <c r="VDL12" s="12"/>
      <c r="VDM12" s="12"/>
      <c r="VDN12" s="12"/>
      <c r="VDO12" s="12"/>
      <c r="VDP12" s="12"/>
      <c r="VDQ12" s="12"/>
      <c r="VDR12" s="12"/>
      <c r="VDS12" s="12"/>
      <c r="VDT12" s="12"/>
      <c r="VDU12" s="12"/>
      <c r="VDV12" s="12"/>
      <c r="VDW12" s="12"/>
      <c r="VDX12" s="12"/>
      <c r="VDY12" s="12"/>
      <c r="VDZ12" s="12"/>
      <c r="VEA12" s="12"/>
      <c r="VEB12" s="12"/>
      <c r="VEC12" s="12"/>
      <c r="VED12" s="12"/>
      <c r="VEE12" s="12"/>
      <c r="VEF12" s="12"/>
      <c r="VEG12" s="12"/>
      <c r="VEH12" s="12"/>
      <c r="VEI12" s="12"/>
      <c r="VEJ12" s="12"/>
      <c r="VEK12" s="12"/>
      <c r="VEL12" s="12"/>
      <c r="VEM12" s="12"/>
      <c r="VEN12" s="12"/>
      <c r="VEO12" s="12"/>
      <c r="VEP12" s="12"/>
      <c r="VEQ12" s="12"/>
      <c r="VER12" s="12"/>
      <c r="VES12" s="12"/>
      <c r="VET12" s="12"/>
      <c r="VEU12" s="12"/>
      <c r="VEV12" s="12"/>
      <c r="VEW12" s="12"/>
      <c r="VEX12" s="12"/>
      <c r="VEY12" s="12"/>
      <c r="VEZ12" s="12"/>
      <c r="VFA12" s="12"/>
      <c r="VFB12" s="12"/>
      <c r="VFC12" s="12"/>
      <c r="VFD12" s="12"/>
      <c r="VFE12" s="12"/>
      <c r="VFF12" s="12"/>
      <c r="VFG12" s="12"/>
      <c r="VFH12" s="12"/>
      <c r="VFI12" s="12"/>
      <c r="VFJ12" s="12"/>
      <c r="VFK12" s="12"/>
      <c r="VFL12" s="12"/>
      <c r="VFM12" s="12"/>
      <c r="VFN12" s="12"/>
      <c r="VFO12" s="12"/>
      <c r="VFP12" s="12"/>
      <c r="VFQ12" s="12"/>
      <c r="VFR12" s="12"/>
      <c r="VFS12" s="12"/>
      <c r="VFT12" s="12"/>
      <c r="VFU12" s="12"/>
      <c r="VFV12" s="12"/>
      <c r="VFW12" s="12"/>
      <c r="VFX12" s="12"/>
      <c r="VFY12" s="12"/>
      <c r="VFZ12" s="12"/>
      <c r="VGA12" s="12"/>
      <c r="VGB12" s="12"/>
      <c r="VGC12" s="12"/>
      <c r="VGD12" s="12"/>
      <c r="VGE12" s="12"/>
      <c r="VGF12" s="12"/>
      <c r="VGG12" s="12"/>
      <c r="VGH12" s="12"/>
      <c r="VGI12" s="12"/>
      <c r="VGJ12" s="12"/>
      <c r="VGK12" s="12"/>
      <c r="VGL12" s="12"/>
      <c r="VGM12" s="12"/>
      <c r="VGN12" s="12"/>
      <c r="VGO12" s="12"/>
      <c r="VGP12" s="12"/>
      <c r="VGQ12" s="12"/>
      <c r="VGR12" s="12"/>
      <c r="VGS12" s="12"/>
      <c r="VGT12" s="12"/>
      <c r="VGU12" s="12"/>
      <c r="VGV12" s="12"/>
      <c r="VGW12" s="12"/>
      <c r="VGX12" s="12"/>
      <c r="VGY12" s="12"/>
      <c r="VGZ12" s="12"/>
      <c r="VHA12" s="12"/>
      <c r="VHB12" s="12"/>
      <c r="VHC12" s="12"/>
      <c r="VHD12" s="12"/>
      <c r="VHE12" s="12"/>
      <c r="VHF12" s="12"/>
      <c r="VHG12" s="12"/>
      <c r="VHH12" s="12"/>
      <c r="VHI12" s="12"/>
      <c r="VHJ12" s="12"/>
      <c r="VHK12" s="12"/>
      <c r="VHL12" s="12"/>
      <c r="VHM12" s="12"/>
      <c r="VHN12" s="12"/>
      <c r="VHO12" s="12"/>
      <c r="VHP12" s="12"/>
      <c r="VHQ12" s="12"/>
      <c r="VHR12" s="12"/>
      <c r="VHS12" s="12"/>
      <c r="VHT12" s="12"/>
      <c r="VHU12" s="12"/>
      <c r="VHV12" s="12"/>
      <c r="VHW12" s="12"/>
      <c r="VHX12" s="12"/>
      <c r="VHY12" s="12"/>
      <c r="VHZ12" s="12"/>
      <c r="VIA12" s="12"/>
      <c r="VIB12" s="12"/>
      <c r="VIC12" s="12"/>
      <c r="VID12" s="12"/>
      <c r="VIE12" s="12"/>
      <c r="VIF12" s="12"/>
      <c r="VIG12" s="12"/>
      <c r="VIH12" s="12"/>
      <c r="VII12" s="12"/>
      <c r="VIJ12" s="12"/>
      <c r="VIK12" s="12"/>
      <c r="VIL12" s="12"/>
      <c r="VIM12" s="12"/>
      <c r="VIN12" s="12"/>
      <c r="VIO12" s="12"/>
      <c r="VIP12" s="12"/>
      <c r="VIQ12" s="12"/>
      <c r="VIR12" s="12"/>
      <c r="VIS12" s="12"/>
      <c r="VIT12" s="12"/>
      <c r="VIU12" s="12"/>
      <c r="VIV12" s="12"/>
      <c r="VIW12" s="12"/>
      <c r="VIX12" s="12"/>
      <c r="VIY12" s="12"/>
      <c r="VIZ12" s="12"/>
      <c r="VJA12" s="12"/>
      <c r="VJB12" s="12"/>
      <c r="VJC12" s="12"/>
      <c r="VJD12" s="12"/>
      <c r="VJE12" s="12"/>
      <c r="VJF12" s="12"/>
      <c r="VJG12" s="12"/>
      <c r="VJH12" s="12"/>
      <c r="VJI12" s="12"/>
      <c r="VJJ12" s="12"/>
      <c r="VJK12" s="12"/>
      <c r="VJL12" s="12"/>
      <c r="VJM12" s="12"/>
      <c r="VJN12" s="12"/>
      <c r="VJO12" s="12"/>
      <c r="VJP12" s="12"/>
      <c r="VJQ12" s="12"/>
      <c r="VJR12" s="12"/>
      <c r="VJS12" s="12"/>
      <c r="VJT12" s="12"/>
      <c r="VJU12" s="12"/>
      <c r="VJV12" s="12"/>
      <c r="VJW12" s="12"/>
      <c r="VJX12" s="12"/>
      <c r="VJY12" s="12"/>
      <c r="VJZ12" s="12"/>
      <c r="VKA12" s="12"/>
      <c r="VKB12" s="12"/>
      <c r="VKC12" s="12"/>
      <c r="VKD12" s="12"/>
      <c r="VKE12" s="12"/>
      <c r="VKF12" s="12"/>
      <c r="VKG12" s="12"/>
      <c r="VKH12" s="12"/>
      <c r="VKI12" s="12"/>
      <c r="VKJ12" s="12"/>
      <c r="VKK12" s="12"/>
      <c r="VKL12" s="12"/>
      <c r="VKM12" s="12"/>
      <c r="VKN12" s="12"/>
      <c r="VKO12" s="12"/>
      <c r="VKP12" s="12"/>
      <c r="VKQ12" s="12"/>
      <c r="VKR12" s="12"/>
      <c r="VKS12" s="12"/>
      <c r="VKT12" s="12"/>
      <c r="VKU12" s="12"/>
      <c r="VKV12" s="12"/>
      <c r="VKW12" s="12"/>
      <c r="VKX12" s="12"/>
      <c r="VKY12" s="12"/>
      <c r="VKZ12" s="12"/>
      <c r="VLA12" s="12"/>
      <c r="VLB12" s="12"/>
      <c r="VLC12" s="12"/>
      <c r="VLD12" s="12"/>
      <c r="VLE12" s="12"/>
      <c r="VLF12" s="12"/>
      <c r="VLG12" s="12"/>
      <c r="VLH12" s="12"/>
      <c r="VLI12" s="12"/>
      <c r="VLJ12" s="12"/>
      <c r="VLK12" s="12"/>
      <c r="VLL12" s="12"/>
      <c r="VLM12" s="12"/>
      <c r="VLN12" s="12"/>
      <c r="VLO12" s="12"/>
      <c r="VLP12" s="12"/>
      <c r="VLQ12" s="12"/>
      <c r="VLR12" s="12"/>
      <c r="VLS12" s="12"/>
      <c r="VLT12" s="12"/>
      <c r="VLU12" s="12"/>
      <c r="VLV12" s="12"/>
      <c r="VLW12" s="12"/>
      <c r="VLX12" s="12"/>
      <c r="VLY12" s="12"/>
      <c r="VLZ12" s="12"/>
      <c r="VMA12" s="12"/>
      <c r="VMB12" s="12"/>
      <c r="VMC12" s="12"/>
      <c r="VMD12" s="12"/>
      <c r="VME12" s="12"/>
      <c r="VMF12" s="12"/>
      <c r="VMG12" s="12"/>
      <c r="VMH12" s="12"/>
      <c r="VMI12" s="12"/>
      <c r="VMJ12" s="12"/>
      <c r="VMK12" s="12"/>
      <c r="VML12" s="12"/>
      <c r="VMM12" s="12"/>
      <c r="VMN12" s="12"/>
      <c r="VMO12" s="12"/>
      <c r="VMP12" s="12"/>
      <c r="VMQ12" s="12"/>
      <c r="VMR12" s="12"/>
      <c r="VMS12" s="12"/>
      <c r="VMT12" s="12"/>
      <c r="VMU12" s="12"/>
      <c r="VMV12" s="12"/>
      <c r="VMW12" s="12"/>
      <c r="VMX12" s="12"/>
      <c r="VMY12" s="12"/>
      <c r="VMZ12" s="12"/>
      <c r="VNA12" s="12"/>
      <c r="VNB12" s="12"/>
      <c r="VNC12" s="12"/>
      <c r="VND12" s="12"/>
      <c r="VNE12" s="12"/>
      <c r="VNF12" s="12"/>
      <c r="VNG12" s="12"/>
      <c r="VNH12" s="12"/>
      <c r="VNI12" s="12"/>
      <c r="VNJ12" s="12"/>
      <c r="VNK12" s="12"/>
      <c r="VNL12" s="12"/>
      <c r="VNM12" s="12"/>
      <c r="VNN12" s="12"/>
      <c r="VNO12" s="12"/>
      <c r="VNP12" s="12"/>
      <c r="VNQ12" s="12"/>
      <c r="VNR12" s="12"/>
      <c r="VNS12" s="12"/>
      <c r="VNT12" s="12"/>
      <c r="VNU12" s="12"/>
      <c r="VNV12" s="12"/>
      <c r="VNW12" s="12"/>
      <c r="VNX12" s="12"/>
      <c r="VNY12" s="12"/>
      <c r="VNZ12" s="12"/>
      <c r="VOA12" s="12"/>
      <c r="VOB12" s="12"/>
      <c r="VOC12" s="12"/>
      <c r="VOD12" s="12"/>
      <c r="VOE12" s="12"/>
      <c r="VOF12" s="12"/>
      <c r="VOG12" s="12"/>
      <c r="VOH12" s="12"/>
      <c r="VOI12" s="12"/>
      <c r="VOJ12" s="12"/>
      <c r="VOK12" s="12"/>
      <c r="VOL12" s="12"/>
      <c r="VOM12" s="12"/>
      <c r="VON12" s="12"/>
      <c r="VOO12" s="12"/>
      <c r="VOP12" s="12"/>
      <c r="VOQ12" s="12"/>
      <c r="VOR12" s="12"/>
      <c r="VOS12" s="12"/>
      <c r="VOT12" s="12"/>
      <c r="VOU12" s="12"/>
      <c r="VOV12" s="12"/>
      <c r="VOW12" s="12"/>
      <c r="VOX12" s="12"/>
      <c r="VOY12" s="12"/>
      <c r="VOZ12" s="12"/>
      <c r="VPA12" s="12"/>
      <c r="VPB12" s="12"/>
      <c r="VPC12" s="12"/>
      <c r="VPD12" s="12"/>
      <c r="VPE12" s="12"/>
      <c r="VPF12" s="12"/>
      <c r="VPG12" s="12"/>
      <c r="VPH12" s="12"/>
      <c r="VPI12" s="12"/>
      <c r="VPJ12" s="12"/>
      <c r="VPK12" s="12"/>
      <c r="VPL12" s="12"/>
      <c r="VPM12" s="12"/>
      <c r="VPN12" s="12"/>
      <c r="VPO12" s="12"/>
      <c r="VPP12" s="12"/>
      <c r="VPQ12" s="12"/>
      <c r="VPR12" s="12"/>
      <c r="VPS12" s="12"/>
      <c r="VPT12" s="12"/>
      <c r="VPU12" s="12"/>
      <c r="VPV12" s="12"/>
      <c r="VPW12" s="12"/>
      <c r="VPX12" s="12"/>
      <c r="VPY12" s="12"/>
      <c r="VPZ12" s="12"/>
      <c r="VQA12" s="12"/>
      <c r="VQB12" s="12"/>
      <c r="VQC12" s="12"/>
      <c r="VQD12" s="12"/>
      <c r="VQE12" s="12"/>
      <c r="VQF12" s="12"/>
      <c r="VQG12" s="12"/>
      <c r="VQH12" s="12"/>
      <c r="VQI12" s="12"/>
      <c r="VQJ12" s="12"/>
      <c r="VQK12" s="12"/>
      <c r="VQL12" s="12"/>
      <c r="VQM12" s="12"/>
      <c r="VQN12" s="12"/>
      <c r="VQO12" s="12"/>
      <c r="VQP12" s="12"/>
      <c r="VQQ12" s="12"/>
      <c r="VQR12" s="12"/>
      <c r="VQS12" s="12"/>
      <c r="VQT12" s="12"/>
      <c r="VQU12" s="12"/>
      <c r="VQV12" s="12"/>
      <c r="VQW12" s="12"/>
      <c r="VQX12" s="12"/>
      <c r="VQY12" s="12"/>
      <c r="VQZ12" s="12"/>
      <c r="VRA12" s="12"/>
      <c r="VRB12" s="12"/>
      <c r="VRC12" s="12"/>
      <c r="VRD12" s="12"/>
      <c r="VRE12" s="12"/>
      <c r="VRF12" s="12"/>
      <c r="VRG12" s="12"/>
      <c r="VRH12" s="12"/>
      <c r="VRI12" s="12"/>
      <c r="VRJ12" s="12"/>
      <c r="VRK12" s="12"/>
      <c r="VRL12" s="12"/>
      <c r="VRM12" s="12"/>
      <c r="VRN12" s="12"/>
      <c r="VRO12" s="12"/>
      <c r="VRP12" s="12"/>
      <c r="VRQ12" s="12"/>
      <c r="VRR12" s="12"/>
      <c r="VRS12" s="12"/>
      <c r="VRT12" s="12"/>
      <c r="VRU12" s="12"/>
      <c r="VRV12" s="12"/>
      <c r="VRW12" s="12"/>
      <c r="VRX12" s="12"/>
      <c r="VRY12" s="12"/>
      <c r="VRZ12" s="12"/>
      <c r="VSA12" s="12"/>
      <c r="VSB12" s="12"/>
      <c r="VSC12" s="12"/>
      <c r="VSD12" s="12"/>
      <c r="VSE12" s="12"/>
      <c r="VSF12" s="12"/>
      <c r="VSG12" s="12"/>
      <c r="VSH12" s="12"/>
      <c r="VSI12" s="12"/>
      <c r="VSJ12" s="12"/>
      <c r="VSK12" s="12"/>
      <c r="VSL12" s="12"/>
      <c r="VSM12" s="12"/>
      <c r="VSN12" s="12"/>
      <c r="VSO12" s="12"/>
      <c r="VSP12" s="12"/>
      <c r="VSQ12" s="12"/>
      <c r="VSR12" s="12"/>
      <c r="VSS12" s="12"/>
      <c r="VST12" s="12"/>
      <c r="VSU12" s="12"/>
      <c r="VSV12" s="12"/>
      <c r="VSW12" s="12"/>
      <c r="VSX12" s="12"/>
      <c r="VSY12" s="12"/>
      <c r="VSZ12" s="12"/>
      <c r="VTA12" s="12"/>
      <c r="VTB12" s="12"/>
      <c r="VTC12" s="12"/>
      <c r="VTD12" s="12"/>
      <c r="VTE12" s="12"/>
      <c r="VTF12" s="12"/>
      <c r="VTG12" s="12"/>
      <c r="VTH12" s="12"/>
      <c r="VTI12" s="12"/>
      <c r="VTJ12" s="12"/>
      <c r="VTK12" s="12"/>
      <c r="VTL12" s="12"/>
      <c r="VTM12" s="12"/>
      <c r="VTN12" s="12"/>
      <c r="VTO12" s="12"/>
      <c r="VTP12" s="12"/>
      <c r="VTQ12" s="12"/>
      <c r="VTR12" s="12"/>
      <c r="VTS12" s="12"/>
      <c r="VTT12" s="12"/>
      <c r="VTU12" s="12"/>
      <c r="VTV12" s="12"/>
      <c r="VTW12" s="12"/>
      <c r="VTX12" s="12"/>
      <c r="VTY12" s="12"/>
      <c r="VTZ12" s="12"/>
      <c r="VUA12" s="12"/>
      <c r="VUB12" s="12"/>
      <c r="VUC12" s="12"/>
      <c r="VUD12" s="12"/>
      <c r="VUE12" s="12"/>
      <c r="VUF12" s="12"/>
      <c r="VUG12" s="12"/>
      <c r="VUH12" s="12"/>
      <c r="VUI12" s="12"/>
      <c r="VUJ12" s="12"/>
      <c r="VUK12" s="12"/>
      <c r="VUL12" s="12"/>
      <c r="VUM12" s="12"/>
      <c r="VUN12" s="12"/>
      <c r="VUO12" s="12"/>
      <c r="VUP12" s="12"/>
      <c r="VUQ12" s="12"/>
      <c r="VUR12" s="12"/>
      <c r="VUS12" s="12"/>
      <c r="VUT12" s="12"/>
      <c r="VUU12" s="12"/>
      <c r="VUV12" s="12"/>
      <c r="VUW12" s="12"/>
      <c r="VUX12" s="12"/>
      <c r="VUY12" s="12"/>
      <c r="VUZ12" s="12"/>
      <c r="VVA12" s="12"/>
      <c r="VVB12" s="12"/>
      <c r="VVC12" s="12"/>
      <c r="VVD12" s="12"/>
      <c r="VVE12" s="12"/>
      <c r="VVF12" s="12"/>
      <c r="VVG12" s="12"/>
      <c r="VVH12" s="12"/>
      <c r="VVI12" s="12"/>
      <c r="VVJ12" s="12"/>
      <c r="VVK12" s="12"/>
      <c r="VVL12" s="12"/>
      <c r="VVM12" s="12"/>
      <c r="VVN12" s="12"/>
      <c r="VVO12" s="12"/>
      <c r="VVP12" s="12"/>
      <c r="VVQ12" s="12"/>
      <c r="VVR12" s="12"/>
      <c r="VVS12" s="12"/>
      <c r="VVT12" s="12"/>
      <c r="VVU12" s="12"/>
      <c r="VVV12" s="12"/>
      <c r="VVW12" s="12"/>
      <c r="VVX12" s="12"/>
      <c r="VVY12" s="12"/>
      <c r="VVZ12" s="12"/>
      <c r="VWA12" s="12"/>
      <c r="VWB12" s="12"/>
      <c r="VWC12" s="12"/>
      <c r="VWD12" s="12"/>
      <c r="VWE12" s="12"/>
      <c r="VWF12" s="12"/>
      <c r="VWG12" s="12"/>
      <c r="VWH12" s="12"/>
      <c r="VWI12" s="12"/>
      <c r="VWJ12" s="12"/>
      <c r="VWK12" s="12"/>
      <c r="VWL12" s="12"/>
      <c r="VWM12" s="12"/>
      <c r="VWN12" s="12"/>
      <c r="VWO12" s="12"/>
      <c r="VWP12" s="12"/>
      <c r="VWQ12" s="12"/>
      <c r="VWR12" s="12"/>
      <c r="VWS12" s="12"/>
      <c r="VWT12" s="12"/>
      <c r="VWU12" s="12"/>
      <c r="VWV12" s="12"/>
      <c r="VWW12" s="12"/>
      <c r="VWX12" s="12"/>
      <c r="VWY12" s="12"/>
      <c r="VWZ12" s="12"/>
      <c r="VXA12" s="12"/>
      <c r="VXB12" s="12"/>
      <c r="VXC12" s="12"/>
      <c r="VXD12" s="12"/>
      <c r="VXE12" s="12"/>
      <c r="VXF12" s="12"/>
      <c r="VXG12" s="12"/>
      <c r="VXH12" s="12"/>
      <c r="VXI12" s="12"/>
      <c r="VXJ12" s="12"/>
      <c r="VXK12" s="12"/>
      <c r="VXL12" s="12"/>
      <c r="VXM12" s="12"/>
      <c r="VXN12" s="12"/>
      <c r="VXO12" s="12"/>
      <c r="VXP12" s="12"/>
      <c r="VXQ12" s="12"/>
      <c r="VXR12" s="12"/>
      <c r="VXS12" s="12"/>
      <c r="VXT12" s="12"/>
      <c r="VXU12" s="12"/>
      <c r="VXV12" s="12"/>
      <c r="VXW12" s="12"/>
      <c r="VXX12" s="12"/>
      <c r="VXY12" s="12"/>
      <c r="VXZ12" s="12"/>
      <c r="VYA12" s="12"/>
      <c r="VYB12" s="12"/>
      <c r="VYC12" s="12"/>
      <c r="VYD12" s="12"/>
      <c r="VYE12" s="12"/>
      <c r="VYF12" s="12"/>
      <c r="VYG12" s="12"/>
      <c r="VYH12" s="12"/>
      <c r="VYI12" s="12"/>
      <c r="VYJ12" s="12"/>
      <c r="VYK12" s="12"/>
      <c r="VYL12" s="12"/>
      <c r="VYM12" s="12"/>
      <c r="VYN12" s="12"/>
      <c r="VYO12" s="12"/>
      <c r="VYP12" s="12"/>
      <c r="VYQ12" s="12"/>
      <c r="VYR12" s="12"/>
      <c r="VYS12" s="12"/>
      <c r="VYT12" s="12"/>
      <c r="VYU12" s="12"/>
      <c r="VYV12" s="12"/>
      <c r="VYW12" s="12"/>
      <c r="VYX12" s="12"/>
      <c r="VYY12" s="12"/>
      <c r="VYZ12" s="12"/>
      <c r="VZA12" s="12"/>
      <c r="VZB12" s="12"/>
      <c r="VZC12" s="12"/>
      <c r="VZD12" s="12"/>
      <c r="VZE12" s="12"/>
      <c r="VZF12" s="12"/>
      <c r="VZG12" s="12"/>
      <c r="VZH12" s="12"/>
      <c r="VZI12" s="12"/>
      <c r="VZJ12" s="12"/>
      <c r="VZK12" s="12"/>
      <c r="VZL12" s="12"/>
      <c r="VZM12" s="12"/>
      <c r="VZN12" s="12"/>
      <c r="VZO12" s="12"/>
      <c r="VZP12" s="12"/>
      <c r="VZQ12" s="12"/>
      <c r="VZR12" s="12"/>
      <c r="VZS12" s="12"/>
      <c r="VZT12" s="12"/>
      <c r="VZU12" s="12"/>
      <c r="VZV12" s="12"/>
      <c r="VZW12" s="12"/>
      <c r="VZX12" s="12"/>
      <c r="VZY12" s="12"/>
      <c r="VZZ12" s="12"/>
      <c r="WAA12" s="12"/>
      <c r="WAB12" s="12"/>
      <c r="WAC12" s="12"/>
      <c r="WAD12" s="12"/>
      <c r="WAE12" s="12"/>
      <c r="WAF12" s="12"/>
      <c r="WAG12" s="12"/>
      <c r="WAH12" s="12"/>
      <c r="WAI12" s="12"/>
      <c r="WAJ12" s="12"/>
      <c r="WAK12" s="12"/>
      <c r="WAL12" s="12"/>
      <c r="WAM12" s="12"/>
      <c r="WAN12" s="12"/>
      <c r="WAO12" s="12"/>
      <c r="WAP12" s="12"/>
      <c r="WAQ12" s="12"/>
      <c r="WAR12" s="12"/>
      <c r="WAS12" s="12"/>
      <c r="WAT12" s="12"/>
      <c r="WAU12" s="12"/>
      <c r="WAV12" s="12"/>
      <c r="WAW12" s="12"/>
      <c r="WAX12" s="12"/>
      <c r="WAY12" s="12"/>
      <c r="WAZ12" s="12"/>
      <c r="WBA12" s="12"/>
      <c r="WBB12" s="12"/>
      <c r="WBC12" s="12"/>
      <c r="WBD12" s="12"/>
      <c r="WBE12" s="12"/>
      <c r="WBF12" s="12"/>
      <c r="WBG12" s="12"/>
      <c r="WBH12" s="12"/>
      <c r="WBI12" s="12"/>
      <c r="WBJ12" s="12"/>
      <c r="WBK12" s="12"/>
      <c r="WBL12" s="12"/>
      <c r="WBM12" s="12"/>
      <c r="WBN12" s="12"/>
      <c r="WBO12" s="12"/>
      <c r="WBP12" s="12"/>
      <c r="WBQ12" s="12"/>
      <c r="WBR12" s="12"/>
      <c r="WBS12" s="12"/>
      <c r="WBT12" s="12"/>
      <c r="WBU12" s="12"/>
      <c r="WBV12" s="12"/>
      <c r="WBW12" s="12"/>
      <c r="WBX12" s="12"/>
      <c r="WBY12" s="12"/>
      <c r="WBZ12" s="12"/>
      <c r="WCA12" s="12"/>
      <c r="WCB12" s="12"/>
      <c r="WCC12" s="12"/>
      <c r="WCD12" s="12"/>
      <c r="WCE12" s="12"/>
      <c r="WCF12" s="12"/>
      <c r="WCG12" s="12"/>
      <c r="WCH12" s="12"/>
      <c r="WCI12" s="12"/>
      <c r="WCJ12" s="12"/>
      <c r="WCK12" s="12"/>
      <c r="WCL12" s="12"/>
      <c r="WCM12" s="12"/>
      <c r="WCN12" s="12"/>
      <c r="WCO12" s="12"/>
      <c r="WCP12" s="12"/>
      <c r="WCQ12" s="12"/>
      <c r="WCR12" s="12"/>
      <c r="WCS12" s="12"/>
      <c r="WCT12" s="12"/>
      <c r="WCU12" s="12"/>
      <c r="WCV12" s="12"/>
      <c r="WCW12" s="12"/>
      <c r="WCX12" s="12"/>
      <c r="WCY12" s="12"/>
      <c r="WCZ12" s="12"/>
      <c r="WDA12" s="12"/>
      <c r="WDB12" s="12"/>
      <c r="WDC12" s="12"/>
      <c r="WDD12" s="12"/>
      <c r="WDE12" s="12"/>
      <c r="WDF12" s="12"/>
      <c r="WDG12" s="12"/>
      <c r="WDH12" s="12"/>
      <c r="WDI12" s="12"/>
      <c r="WDJ12" s="12"/>
      <c r="WDK12" s="12"/>
      <c r="WDL12" s="12"/>
      <c r="WDM12" s="12"/>
      <c r="WDN12" s="12"/>
      <c r="WDO12" s="12"/>
      <c r="WDP12" s="12"/>
      <c r="WDQ12" s="12"/>
      <c r="WDR12" s="12"/>
      <c r="WDS12" s="12"/>
      <c r="WDT12" s="12"/>
      <c r="WDU12" s="12"/>
      <c r="WDV12" s="12"/>
      <c r="WDW12" s="12"/>
      <c r="WDX12" s="12"/>
      <c r="WDY12" s="12"/>
      <c r="WDZ12" s="12"/>
      <c r="WEA12" s="12"/>
      <c r="WEB12" s="12"/>
      <c r="WEC12" s="12"/>
      <c r="WED12" s="12"/>
      <c r="WEE12" s="12"/>
      <c r="WEF12" s="12"/>
      <c r="WEG12" s="12"/>
      <c r="WEH12" s="12"/>
      <c r="WEI12" s="12"/>
      <c r="WEJ12" s="12"/>
      <c r="WEK12" s="12"/>
      <c r="WEL12" s="12"/>
      <c r="WEM12" s="12"/>
      <c r="WEN12" s="12"/>
      <c r="WEO12" s="12"/>
      <c r="WEP12" s="12"/>
      <c r="WEQ12" s="12"/>
      <c r="WER12" s="12"/>
      <c r="WES12" s="12"/>
      <c r="WET12" s="12"/>
      <c r="WEU12" s="12"/>
      <c r="WEV12" s="12"/>
      <c r="WEW12" s="12"/>
      <c r="WEX12" s="12"/>
      <c r="WEY12" s="12"/>
      <c r="WEZ12" s="12"/>
      <c r="WFA12" s="12"/>
      <c r="WFB12" s="12"/>
      <c r="WFC12" s="12"/>
      <c r="WFD12" s="12"/>
      <c r="WFE12" s="12"/>
      <c r="WFF12" s="12"/>
      <c r="WFG12" s="12"/>
      <c r="WFH12" s="12"/>
      <c r="WFI12" s="12"/>
      <c r="WFJ12" s="12"/>
      <c r="WFK12" s="12"/>
      <c r="WFL12" s="12"/>
      <c r="WFM12" s="12"/>
      <c r="WFN12" s="12"/>
      <c r="WFO12" s="12"/>
      <c r="WFP12" s="12"/>
      <c r="WFQ12" s="12"/>
      <c r="WFR12" s="12"/>
      <c r="WFS12" s="12"/>
      <c r="WFT12" s="12"/>
      <c r="WFU12" s="12"/>
      <c r="WFV12" s="12"/>
      <c r="WFW12" s="12"/>
      <c r="WFX12" s="12"/>
      <c r="WFY12" s="12"/>
      <c r="WFZ12" s="12"/>
      <c r="WGA12" s="12"/>
      <c r="WGB12" s="12"/>
      <c r="WGC12" s="12"/>
      <c r="WGD12" s="12"/>
      <c r="WGE12" s="12"/>
      <c r="WGF12" s="12"/>
      <c r="WGG12" s="12"/>
      <c r="WGH12" s="12"/>
      <c r="WGI12" s="12"/>
      <c r="WGJ12" s="12"/>
      <c r="WGK12" s="12"/>
      <c r="WGL12" s="12"/>
      <c r="WGM12" s="12"/>
      <c r="WGN12" s="12"/>
      <c r="WGO12" s="12"/>
      <c r="WGP12" s="12"/>
      <c r="WGQ12" s="12"/>
      <c r="WGR12" s="12"/>
      <c r="WGS12" s="12"/>
      <c r="WGT12" s="12"/>
      <c r="WGU12" s="12"/>
      <c r="WGV12" s="12"/>
      <c r="WGW12" s="12"/>
      <c r="WGX12" s="12"/>
      <c r="WGY12" s="12"/>
      <c r="WGZ12" s="12"/>
      <c r="WHA12" s="12"/>
      <c r="WHB12" s="12"/>
      <c r="WHC12" s="12"/>
      <c r="WHD12" s="12"/>
      <c r="WHE12" s="12"/>
      <c r="WHF12" s="12"/>
      <c r="WHG12" s="12"/>
      <c r="WHH12" s="12"/>
      <c r="WHI12" s="12"/>
      <c r="WHJ12" s="12"/>
      <c r="WHK12" s="12"/>
      <c r="WHL12" s="12"/>
      <c r="WHM12" s="12"/>
      <c r="WHN12" s="12"/>
      <c r="WHO12" s="12"/>
      <c r="WHP12" s="12"/>
      <c r="WHQ12" s="12"/>
      <c r="WHR12" s="12"/>
      <c r="WHS12" s="12"/>
      <c r="WHT12" s="12"/>
      <c r="WHU12" s="12"/>
      <c r="WHV12" s="12"/>
      <c r="WHW12" s="12"/>
      <c r="WHX12" s="12"/>
      <c r="WHY12" s="12"/>
      <c r="WHZ12" s="12"/>
      <c r="WIA12" s="12"/>
      <c r="WIB12" s="12"/>
      <c r="WIC12" s="12"/>
      <c r="WID12" s="12"/>
      <c r="WIE12" s="12"/>
      <c r="WIF12" s="12"/>
      <c r="WIG12" s="12"/>
      <c r="WIH12" s="12"/>
      <c r="WII12" s="12"/>
      <c r="WIJ12" s="12"/>
      <c r="WIK12" s="12"/>
      <c r="WIL12" s="12"/>
      <c r="WIM12" s="12"/>
      <c r="WIN12" s="12"/>
      <c r="WIO12" s="12"/>
      <c r="WIP12" s="12"/>
      <c r="WIQ12" s="12"/>
      <c r="WIR12" s="12"/>
      <c r="WIS12" s="12"/>
      <c r="WIT12" s="12"/>
      <c r="WIU12" s="12"/>
      <c r="WIV12" s="12"/>
      <c r="WIW12" s="12"/>
      <c r="WIX12" s="12"/>
      <c r="WIY12" s="12"/>
      <c r="WIZ12" s="12"/>
      <c r="WJA12" s="12"/>
      <c r="WJB12" s="12"/>
      <c r="WJC12" s="12"/>
      <c r="WJD12" s="12"/>
      <c r="WJE12" s="12"/>
      <c r="WJF12" s="12"/>
      <c r="WJG12" s="12"/>
      <c r="WJH12" s="12"/>
      <c r="WJI12" s="12"/>
      <c r="WJJ12" s="12"/>
      <c r="WJK12" s="12"/>
      <c r="WJL12" s="12"/>
      <c r="WJM12" s="12"/>
      <c r="WJN12" s="12"/>
      <c r="WJO12" s="12"/>
      <c r="WJP12" s="12"/>
      <c r="WJQ12" s="12"/>
      <c r="WJR12" s="12"/>
      <c r="WJS12" s="12"/>
      <c r="WJT12" s="12"/>
      <c r="WJU12" s="12"/>
      <c r="WJV12" s="12"/>
      <c r="WJW12" s="12"/>
      <c r="WJX12" s="12"/>
      <c r="WJY12" s="12"/>
      <c r="WJZ12" s="12"/>
      <c r="WKA12" s="12"/>
      <c r="WKB12" s="12"/>
      <c r="WKC12" s="12"/>
      <c r="WKD12" s="12"/>
      <c r="WKE12" s="12"/>
      <c r="WKF12" s="12"/>
      <c r="WKG12" s="12"/>
      <c r="WKH12" s="12"/>
      <c r="WKI12" s="12"/>
      <c r="WKJ12" s="12"/>
      <c r="WKK12" s="12"/>
      <c r="WKL12" s="12"/>
      <c r="WKM12" s="12"/>
      <c r="WKN12" s="12"/>
      <c r="WKO12" s="12"/>
      <c r="WKP12" s="12"/>
      <c r="WKQ12" s="12"/>
      <c r="WKR12" s="12"/>
      <c r="WKS12" s="12"/>
      <c r="WKT12" s="12"/>
      <c r="WKU12" s="12"/>
      <c r="WKV12" s="12"/>
      <c r="WKW12" s="12"/>
      <c r="WKX12" s="12"/>
      <c r="WKY12" s="12"/>
      <c r="WKZ12" s="12"/>
      <c r="WLA12" s="12"/>
      <c r="WLB12" s="12"/>
      <c r="WLC12" s="12"/>
      <c r="WLD12" s="12"/>
      <c r="WLE12" s="12"/>
      <c r="WLF12" s="12"/>
      <c r="WLG12" s="12"/>
      <c r="WLH12" s="12"/>
      <c r="WLI12" s="12"/>
      <c r="WLJ12" s="12"/>
      <c r="WLK12" s="12"/>
      <c r="WLL12" s="12"/>
      <c r="WLM12" s="12"/>
      <c r="WLN12" s="12"/>
      <c r="WLO12" s="12"/>
      <c r="WLP12" s="12"/>
      <c r="WLQ12" s="12"/>
      <c r="WLR12" s="12"/>
      <c r="WLS12" s="12"/>
      <c r="WLT12" s="12"/>
      <c r="WLU12" s="12"/>
      <c r="WLV12" s="12"/>
      <c r="WLW12" s="12"/>
      <c r="WLX12" s="12"/>
      <c r="WLY12" s="12"/>
      <c r="WLZ12" s="12"/>
      <c r="WMA12" s="12"/>
      <c r="WMB12" s="12"/>
      <c r="WMC12" s="12"/>
      <c r="WMD12" s="12"/>
      <c r="WME12" s="12"/>
      <c r="WMF12" s="12"/>
      <c r="WMG12" s="12"/>
      <c r="WMH12" s="12"/>
      <c r="WMI12" s="12"/>
      <c r="WMJ12" s="12"/>
      <c r="WMK12" s="12"/>
      <c r="WML12" s="12"/>
      <c r="WMM12" s="12"/>
      <c r="WMN12" s="12"/>
      <c r="WMO12" s="12"/>
      <c r="WMP12" s="12"/>
      <c r="WMQ12" s="12"/>
      <c r="WMR12" s="12"/>
      <c r="WMS12" s="12"/>
      <c r="WMT12" s="12"/>
      <c r="WMU12" s="12"/>
      <c r="WMV12" s="12"/>
      <c r="WMW12" s="12"/>
      <c r="WMX12" s="12"/>
      <c r="WMY12" s="12"/>
      <c r="WMZ12" s="12"/>
      <c r="WNA12" s="12"/>
      <c r="WNB12" s="12"/>
      <c r="WNC12" s="12"/>
      <c r="WND12" s="12"/>
      <c r="WNE12" s="12"/>
      <c r="WNF12" s="12"/>
      <c r="WNG12" s="12"/>
      <c r="WNH12" s="12"/>
      <c r="WNI12" s="12"/>
      <c r="WNJ12" s="12"/>
      <c r="WNK12" s="12"/>
      <c r="WNL12" s="12"/>
      <c r="WNM12" s="12"/>
      <c r="WNN12" s="12"/>
      <c r="WNO12" s="12"/>
      <c r="WNP12" s="12"/>
      <c r="WNQ12" s="12"/>
      <c r="WNR12" s="12"/>
      <c r="WNS12" s="12"/>
      <c r="WNT12" s="12"/>
      <c r="WNU12" s="12"/>
      <c r="WNV12" s="12"/>
      <c r="WNW12" s="12"/>
      <c r="WNX12" s="12"/>
      <c r="WNY12" s="12"/>
      <c r="WNZ12" s="12"/>
      <c r="WOA12" s="12"/>
      <c r="WOB12" s="12"/>
      <c r="WOC12" s="12"/>
      <c r="WOD12" s="12"/>
      <c r="WOE12" s="12"/>
      <c r="WOF12" s="12"/>
      <c r="WOG12" s="12"/>
      <c r="WOH12" s="12"/>
      <c r="WOI12" s="12"/>
      <c r="WOJ12" s="12"/>
      <c r="WOK12" s="12"/>
      <c r="WOL12" s="12"/>
      <c r="WOM12" s="12"/>
      <c r="WON12" s="12"/>
      <c r="WOO12" s="12"/>
      <c r="WOP12" s="12"/>
      <c r="WOQ12" s="12"/>
      <c r="WOR12" s="12"/>
      <c r="WOS12" s="12"/>
      <c r="WOT12" s="12"/>
      <c r="WOU12" s="12"/>
      <c r="WOV12" s="12"/>
      <c r="WOW12" s="12"/>
      <c r="WOX12" s="12"/>
      <c r="WOY12" s="12"/>
      <c r="WOZ12" s="12"/>
      <c r="WPA12" s="12"/>
      <c r="WPB12" s="12"/>
      <c r="WPC12" s="12"/>
      <c r="WPD12" s="12"/>
      <c r="WPE12" s="12"/>
      <c r="WPF12" s="12"/>
      <c r="WPG12" s="12"/>
      <c r="WPH12" s="12"/>
      <c r="WPI12" s="12"/>
      <c r="WPJ12" s="12"/>
      <c r="WPK12" s="12"/>
      <c r="WPL12" s="12"/>
      <c r="WPM12" s="12"/>
      <c r="WPN12" s="12"/>
      <c r="WPO12" s="12"/>
      <c r="WPP12" s="12"/>
      <c r="WPQ12" s="12"/>
      <c r="WPR12" s="12"/>
      <c r="WPS12" s="12"/>
      <c r="WPT12" s="12"/>
      <c r="WPU12" s="12"/>
      <c r="WPV12" s="12"/>
      <c r="WPW12" s="12"/>
      <c r="WPX12" s="12"/>
      <c r="WPY12" s="12"/>
      <c r="WPZ12" s="12"/>
      <c r="WQA12" s="12"/>
      <c r="WQB12" s="12"/>
      <c r="WQC12" s="12"/>
      <c r="WQD12" s="12"/>
      <c r="WQE12" s="12"/>
      <c r="WQF12" s="12"/>
      <c r="WQG12" s="12"/>
      <c r="WQH12" s="12"/>
      <c r="WQI12" s="12"/>
      <c r="WQJ12" s="12"/>
      <c r="WQK12" s="12"/>
      <c r="WQL12" s="12"/>
      <c r="WQM12" s="12"/>
      <c r="WQN12" s="12"/>
      <c r="WQO12" s="12"/>
      <c r="WQP12" s="12"/>
      <c r="WQQ12" s="12"/>
      <c r="WQR12" s="12"/>
      <c r="WQS12" s="12"/>
      <c r="WQT12" s="12"/>
      <c r="WQU12" s="12"/>
      <c r="WQV12" s="12"/>
      <c r="WQW12" s="12"/>
      <c r="WQX12" s="12"/>
      <c r="WQY12" s="12"/>
      <c r="WQZ12" s="12"/>
      <c r="WRA12" s="12"/>
      <c r="WRB12" s="12"/>
      <c r="WRC12" s="12"/>
      <c r="WRD12" s="12"/>
      <c r="WRE12" s="12"/>
      <c r="WRF12" s="12"/>
      <c r="WRG12" s="12"/>
      <c r="WRH12" s="12"/>
      <c r="WRI12" s="12"/>
      <c r="WRJ12" s="12"/>
      <c r="WRK12" s="12"/>
      <c r="WRL12" s="12"/>
      <c r="WRM12" s="12"/>
      <c r="WRN12" s="12"/>
      <c r="WRO12" s="12"/>
      <c r="WRP12" s="12"/>
      <c r="WRQ12" s="12"/>
      <c r="WRR12" s="12"/>
      <c r="WRS12" s="12"/>
      <c r="WRT12" s="12"/>
      <c r="WRU12" s="12"/>
      <c r="WRV12" s="12"/>
      <c r="WRW12" s="12"/>
      <c r="WRX12" s="12"/>
      <c r="WRY12" s="12"/>
      <c r="WRZ12" s="12"/>
      <c r="WSA12" s="12"/>
      <c r="WSB12" s="12"/>
      <c r="WSC12" s="12"/>
      <c r="WSD12" s="12"/>
      <c r="WSE12" s="12"/>
      <c r="WSF12" s="12"/>
      <c r="WSG12" s="12"/>
      <c r="WSH12" s="12"/>
      <c r="WSI12" s="12"/>
      <c r="WSJ12" s="12"/>
      <c r="WSK12" s="12"/>
      <c r="WSL12" s="12"/>
      <c r="WSM12" s="12"/>
      <c r="WSN12" s="12"/>
      <c r="WSO12" s="12"/>
      <c r="WSP12" s="12"/>
      <c r="WSQ12" s="12"/>
      <c r="WSR12" s="12"/>
      <c r="WSS12" s="12"/>
      <c r="WST12" s="12"/>
      <c r="WSU12" s="12"/>
      <c r="WSV12" s="12"/>
      <c r="WSW12" s="12"/>
      <c r="WSX12" s="12"/>
      <c r="WSY12" s="12"/>
      <c r="WSZ12" s="12"/>
      <c r="WTA12" s="12"/>
      <c r="WTB12" s="12"/>
      <c r="WTC12" s="12"/>
      <c r="WTD12" s="12"/>
      <c r="WTE12" s="12"/>
      <c r="WTF12" s="12"/>
      <c r="WTG12" s="12"/>
      <c r="WTH12" s="12"/>
      <c r="WTI12" s="12"/>
      <c r="WTJ12" s="12"/>
      <c r="WTK12" s="12"/>
      <c r="WTL12" s="12"/>
      <c r="WTM12" s="12"/>
      <c r="WTN12" s="12"/>
      <c r="WTO12" s="12"/>
      <c r="WTP12" s="12"/>
      <c r="WTQ12" s="12"/>
      <c r="WTR12" s="12"/>
      <c r="WTS12" s="12"/>
      <c r="WTT12" s="12"/>
      <c r="WTU12" s="12"/>
      <c r="WTV12" s="12"/>
      <c r="WTW12" s="12"/>
      <c r="WTX12" s="12"/>
      <c r="WTY12" s="12"/>
      <c r="WTZ12" s="12"/>
      <c r="WUA12" s="12"/>
      <c r="WUB12" s="12"/>
      <c r="WUC12" s="12"/>
      <c r="WUD12" s="12"/>
      <c r="WUE12" s="12"/>
      <c r="WUF12" s="12"/>
      <c r="WUG12" s="12"/>
      <c r="WUH12" s="12"/>
      <c r="WUI12" s="12"/>
      <c r="WUJ12" s="12"/>
      <c r="WUK12" s="12"/>
      <c r="WUL12" s="12"/>
      <c r="WUM12" s="12"/>
      <c r="WUN12" s="12"/>
      <c r="WUO12" s="12"/>
      <c r="WUP12" s="12"/>
      <c r="WUQ12" s="12"/>
      <c r="WUR12" s="12"/>
      <c r="WUS12" s="12"/>
      <c r="WUT12" s="12"/>
      <c r="WUU12" s="12"/>
      <c r="WUV12" s="12"/>
      <c r="WUW12" s="12"/>
      <c r="WUX12" s="12"/>
      <c r="WUY12" s="12"/>
      <c r="WUZ12" s="12"/>
      <c r="WVA12" s="12"/>
      <c r="WVB12" s="12"/>
      <c r="WVC12" s="12"/>
      <c r="WVD12" s="12"/>
      <c r="WVE12" s="12"/>
      <c r="WVF12" s="12"/>
      <c r="WVG12" s="12"/>
      <c r="WVH12" s="12"/>
      <c r="WVI12" s="12"/>
      <c r="WVJ12" s="12"/>
      <c r="WVK12" s="12"/>
      <c r="WVL12" s="12"/>
      <c r="WVM12" s="12"/>
      <c r="WVN12" s="12"/>
      <c r="WVO12" s="12"/>
      <c r="WVP12" s="12"/>
      <c r="WVQ12" s="12"/>
      <c r="WVR12" s="12"/>
      <c r="WVS12" s="12"/>
      <c r="WVT12" s="12"/>
      <c r="WVU12" s="12"/>
      <c r="WVV12" s="12"/>
      <c r="WVW12" s="12"/>
      <c r="WVX12" s="12"/>
      <c r="WVY12" s="12"/>
      <c r="WVZ12" s="12"/>
      <c r="WWA12" s="12"/>
      <c r="WWB12" s="12"/>
      <c r="WWC12" s="12"/>
      <c r="WWD12" s="12"/>
      <c r="WWE12" s="12"/>
      <c r="WWF12" s="12"/>
      <c r="WWG12" s="12"/>
      <c r="WWH12" s="12"/>
      <c r="WWI12" s="12"/>
      <c r="WWJ12" s="12"/>
      <c r="WWK12" s="12"/>
      <c r="WWL12" s="12"/>
      <c r="WWM12" s="12"/>
      <c r="WWN12" s="12"/>
      <c r="WWO12" s="12"/>
      <c r="WWP12" s="12"/>
      <c r="WWQ12" s="12"/>
      <c r="WWR12" s="12"/>
      <c r="WWS12" s="12"/>
      <c r="WWT12" s="12"/>
      <c r="WWU12" s="12"/>
      <c r="WWV12" s="12"/>
      <c r="WWW12" s="12"/>
      <c r="WWX12" s="12"/>
      <c r="WWY12" s="12"/>
      <c r="WWZ12" s="12"/>
      <c r="WXA12" s="12"/>
      <c r="WXB12" s="12"/>
      <c r="WXC12" s="12"/>
      <c r="WXD12" s="12"/>
      <c r="WXE12" s="12"/>
      <c r="WXF12" s="12"/>
      <c r="WXG12" s="12"/>
      <c r="WXH12" s="12"/>
      <c r="WXI12" s="12"/>
      <c r="WXJ12" s="12"/>
      <c r="WXK12" s="12"/>
      <c r="WXL12" s="12"/>
      <c r="WXM12" s="12"/>
      <c r="WXN12" s="12"/>
      <c r="WXO12" s="12"/>
      <c r="WXP12" s="12"/>
      <c r="WXQ12" s="12"/>
      <c r="WXR12" s="12"/>
      <c r="WXS12" s="12"/>
      <c r="WXT12" s="12"/>
      <c r="WXU12" s="12"/>
      <c r="WXV12" s="12"/>
      <c r="WXW12" s="12"/>
      <c r="WXX12" s="12"/>
      <c r="WXY12" s="12"/>
      <c r="WXZ12" s="12"/>
      <c r="WYA12" s="12"/>
      <c r="WYB12" s="12"/>
      <c r="WYC12" s="12"/>
      <c r="WYD12" s="12"/>
      <c r="WYE12" s="12"/>
      <c r="WYF12" s="12"/>
      <c r="WYG12" s="12"/>
      <c r="WYH12" s="12"/>
      <c r="WYI12" s="12"/>
      <c r="WYJ12" s="12"/>
      <c r="WYK12" s="12"/>
      <c r="WYL12" s="12"/>
      <c r="WYM12" s="12"/>
      <c r="WYN12" s="12"/>
      <c r="WYO12" s="12"/>
      <c r="WYP12" s="12"/>
      <c r="WYQ12" s="12"/>
      <c r="WYR12" s="12"/>
      <c r="WYS12" s="12"/>
      <c r="WYT12" s="12"/>
      <c r="WYU12" s="12"/>
      <c r="WYV12" s="12"/>
      <c r="WYW12" s="12"/>
      <c r="WYX12" s="12"/>
      <c r="WYY12" s="12"/>
      <c r="WYZ12" s="12"/>
      <c r="WZA12" s="12"/>
      <c r="WZB12" s="12"/>
      <c r="WZC12" s="12"/>
      <c r="WZD12" s="12"/>
      <c r="WZE12" s="12"/>
      <c r="WZF12" s="12"/>
      <c r="WZG12" s="12"/>
      <c r="WZH12" s="12"/>
      <c r="WZI12" s="12"/>
      <c r="WZJ12" s="12"/>
      <c r="WZK12" s="12"/>
      <c r="WZL12" s="12"/>
      <c r="WZM12" s="12"/>
      <c r="WZN12" s="12"/>
      <c r="WZO12" s="12"/>
      <c r="WZP12" s="12"/>
      <c r="WZQ12" s="12"/>
      <c r="WZR12" s="12"/>
      <c r="WZS12" s="12"/>
      <c r="WZT12" s="12"/>
      <c r="WZU12" s="12"/>
      <c r="WZV12" s="12"/>
      <c r="WZW12" s="12"/>
      <c r="WZX12" s="12"/>
      <c r="WZY12" s="12"/>
      <c r="WZZ12" s="12"/>
      <c r="XAA12" s="12"/>
      <c r="XAB12" s="12"/>
      <c r="XAC12" s="12"/>
      <c r="XAD12" s="12"/>
      <c r="XAE12" s="12"/>
      <c r="XAF12" s="12"/>
      <c r="XAG12" s="12"/>
      <c r="XAH12" s="12"/>
      <c r="XAI12" s="12"/>
      <c r="XAJ12" s="12"/>
      <c r="XAK12" s="12"/>
      <c r="XAL12" s="12"/>
      <c r="XAM12" s="12"/>
      <c r="XAN12" s="12"/>
      <c r="XAO12" s="12"/>
      <c r="XAP12" s="12"/>
      <c r="XAQ12" s="12"/>
      <c r="XAR12" s="12"/>
      <c r="XAS12" s="12"/>
      <c r="XAT12" s="12"/>
      <c r="XAU12" s="12"/>
      <c r="XAV12" s="12"/>
      <c r="XAW12" s="12"/>
      <c r="XAX12" s="12"/>
      <c r="XAY12" s="12"/>
      <c r="XAZ12" s="12"/>
      <c r="XBA12" s="12"/>
      <c r="XBB12" s="12"/>
      <c r="XBC12" s="12"/>
      <c r="XBD12" s="12"/>
      <c r="XBE12" s="12"/>
      <c r="XBF12" s="12"/>
      <c r="XBG12" s="12"/>
      <c r="XBH12" s="12"/>
      <c r="XBI12" s="12"/>
      <c r="XBJ12" s="12"/>
      <c r="XBK12" s="12"/>
      <c r="XBL12" s="12"/>
      <c r="XBM12" s="12"/>
      <c r="XBN12" s="12"/>
      <c r="XBO12" s="12"/>
      <c r="XBP12" s="12"/>
      <c r="XBQ12" s="12"/>
      <c r="XBR12" s="12"/>
      <c r="XBS12" s="12"/>
      <c r="XBT12" s="12"/>
      <c r="XBU12" s="12"/>
      <c r="XBV12" s="12"/>
      <c r="XBW12" s="12"/>
      <c r="XBX12" s="12"/>
      <c r="XBY12" s="12"/>
      <c r="XBZ12" s="12"/>
      <c r="XCA12" s="12"/>
      <c r="XCB12" s="12"/>
      <c r="XCC12" s="12"/>
      <c r="XCD12" s="12"/>
      <c r="XCE12" s="12"/>
      <c r="XCF12" s="12"/>
      <c r="XCG12" s="12"/>
      <c r="XCH12" s="12"/>
      <c r="XCI12" s="12"/>
      <c r="XCJ12" s="12"/>
      <c r="XCK12" s="12"/>
      <c r="XCL12" s="12"/>
      <c r="XCM12" s="12"/>
      <c r="XCN12" s="12"/>
      <c r="XCO12" s="12"/>
      <c r="XCP12" s="12"/>
      <c r="XCQ12" s="12"/>
      <c r="XCR12" s="12"/>
      <c r="XCS12" s="12"/>
      <c r="XCT12" s="12"/>
      <c r="XCU12" s="12"/>
      <c r="XCV12" s="12"/>
      <c r="XCW12" s="12"/>
      <c r="XCX12" s="12"/>
      <c r="XCY12" s="12"/>
      <c r="XCZ12" s="12"/>
      <c r="XDA12" s="12"/>
      <c r="XDB12" s="12"/>
      <c r="XDC12" s="12"/>
      <c r="XDD12" s="12"/>
      <c r="XDE12" s="12"/>
      <c r="XDF12" s="12"/>
      <c r="XDG12" s="12"/>
      <c r="XDH12" s="12"/>
      <c r="XDI12" s="12"/>
      <c r="XDJ12" s="12"/>
      <c r="XDK12" s="12"/>
      <c r="XDL12" s="12"/>
      <c r="XDM12" s="12"/>
      <c r="XDN12" s="12"/>
      <c r="XDO12" s="12"/>
      <c r="XDP12" s="12"/>
      <c r="XDQ12" s="12"/>
      <c r="XDR12" s="12"/>
      <c r="XDS12" s="12"/>
      <c r="XDT12" s="12"/>
      <c r="XDU12" s="12"/>
      <c r="XDV12" s="12"/>
      <c r="XDW12" s="12"/>
      <c r="XDX12" s="12"/>
      <c r="XDY12" s="12"/>
      <c r="XDZ12" s="12"/>
      <c r="XEA12" s="12"/>
      <c r="XEB12" s="12"/>
      <c r="XEC12" s="12"/>
      <c r="XED12" s="12"/>
      <c r="XEE12" s="12"/>
      <c r="XEF12" s="12"/>
      <c r="XEG12" s="12"/>
      <c r="XEH12" s="12"/>
      <c r="XEI12" s="12"/>
      <c r="XEJ12" s="12"/>
      <c r="XEK12" s="12"/>
      <c r="XEL12" s="12"/>
      <c r="XEM12" s="12"/>
      <c r="XEN12" s="12"/>
      <c r="XEO12" s="12"/>
      <c r="XEP12" s="12"/>
      <c r="XEQ12" s="12"/>
      <c r="XER12" s="12"/>
      <c r="XES12" s="12"/>
      <c r="XET12" s="12"/>
      <c r="XEU12" s="12"/>
      <c r="XEV12" s="12"/>
      <c r="XEW12" s="12"/>
      <c r="XEX12" s="12"/>
      <c r="XEY12" s="12"/>
      <c r="XEZ12" s="12"/>
      <c r="XFA12" s="12"/>
      <c r="XFB12" s="12"/>
      <c r="XFC12" s="12"/>
    </row>
    <row r="13" spans="1:16383" s="86" customFormat="1">
      <c r="A13" s="63">
        <v>10</v>
      </c>
      <c r="B13" s="64" t="s">
        <v>57</v>
      </c>
      <c r="C13" s="65">
        <v>54</v>
      </c>
      <c r="D13" s="65" t="s">
        <v>58</v>
      </c>
      <c r="E13" s="65" t="s">
        <v>66</v>
      </c>
      <c r="F13" s="65" t="s">
        <v>67</v>
      </c>
      <c r="G13" s="66">
        <v>21565</v>
      </c>
      <c r="H13" s="65" t="s">
        <v>61</v>
      </c>
      <c r="I13" s="12"/>
      <c r="J13" s="12"/>
      <c r="K13" s="67">
        <v>42032</v>
      </c>
      <c r="L13" s="68">
        <v>41858</v>
      </c>
      <c r="M13" s="68">
        <f t="shared" si="1"/>
        <v>44780</v>
      </c>
      <c r="N13" s="69">
        <v>42767</v>
      </c>
      <c r="O13" s="193">
        <v>0</v>
      </c>
      <c r="P13" s="73">
        <f t="shared" si="2"/>
        <v>61</v>
      </c>
      <c r="Q13" s="194" t="s">
        <v>266</v>
      </c>
      <c r="R13" s="73">
        <f t="shared" si="28"/>
        <v>68</v>
      </c>
      <c r="S13" s="71">
        <v>120</v>
      </c>
      <c r="T13" s="72">
        <v>801260</v>
      </c>
      <c r="U13" s="71">
        <v>8</v>
      </c>
      <c r="V13" s="71">
        <v>2017</v>
      </c>
      <c r="W13" s="73">
        <v>0</v>
      </c>
      <c r="X13" s="74">
        <f t="shared" si="3"/>
        <v>5</v>
      </c>
      <c r="Y13" s="74">
        <f t="shared" si="4"/>
        <v>17</v>
      </c>
      <c r="Z13" s="74">
        <f t="shared" si="16"/>
        <v>29</v>
      </c>
      <c r="AA13" s="74">
        <f t="shared" si="16"/>
        <v>41</v>
      </c>
      <c r="AB13" s="74">
        <f t="shared" si="17"/>
        <v>46</v>
      </c>
      <c r="AC13" s="74">
        <f t="shared" si="18"/>
        <v>15</v>
      </c>
      <c r="AD13" s="75">
        <f t="shared" si="5"/>
        <v>13135.409836065573</v>
      </c>
      <c r="AE13" s="76">
        <f t="shared" si="6"/>
        <v>0</v>
      </c>
      <c r="AF13" s="76">
        <f t="shared" si="7"/>
        <v>65677.049180327871</v>
      </c>
      <c r="AG13" s="76">
        <f t="shared" si="8"/>
        <v>157624.91803278687</v>
      </c>
      <c r="AH13" s="75">
        <f t="shared" si="9"/>
        <v>223301.96721311472</v>
      </c>
      <c r="AI13" s="72">
        <f t="shared" si="10"/>
        <v>577958.03278688528</v>
      </c>
      <c r="AJ13" s="77">
        <f t="shared" si="19"/>
        <v>101992.59402121505</v>
      </c>
      <c r="AK13" s="77">
        <f t="shared" si="11"/>
        <v>325294.56123432977</v>
      </c>
      <c r="AL13" s="78">
        <f t="shared" si="20"/>
        <v>475965.43876567023</v>
      </c>
      <c r="AM13" s="77">
        <f t="shared" si="12"/>
        <v>9272.05400192864</v>
      </c>
      <c r="AN13" s="77">
        <f t="shared" si="13"/>
        <v>111264.64802314369</v>
      </c>
      <c r="AO13" s="77"/>
      <c r="AP13" s="77">
        <f t="shared" si="21"/>
        <v>111264.64802314369</v>
      </c>
      <c r="AQ13" s="77">
        <f t="shared" si="14"/>
        <v>111264.64802314369</v>
      </c>
      <c r="AR13" s="77">
        <f t="shared" si="14"/>
        <v>111264.64802314369</v>
      </c>
      <c r="AS13" s="77">
        <f t="shared" si="14"/>
        <v>111264.64802314369</v>
      </c>
      <c r="AT13" s="79">
        <f t="shared" si="15"/>
        <v>67995.062680810035</v>
      </c>
      <c r="AU13" s="80">
        <f t="shared" si="22"/>
        <v>157624.91803278687</v>
      </c>
      <c r="AV13" s="78">
        <f t="shared" si="23"/>
        <v>482919.47926711664</v>
      </c>
      <c r="AW13" s="78">
        <f t="shared" si="24"/>
        <v>318340.52073288336</v>
      </c>
      <c r="AX13" s="81">
        <f t="shared" si="25"/>
        <v>65677.049180327871</v>
      </c>
      <c r="AY13" s="82">
        <f t="shared" si="26"/>
        <v>548596.52844744455</v>
      </c>
      <c r="AZ13" s="83">
        <f t="shared" si="27"/>
        <v>252663.47155255545</v>
      </c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  <c r="UP13" s="12"/>
      <c r="UQ13" s="12"/>
      <c r="UR13" s="12"/>
      <c r="US13" s="12"/>
      <c r="UT13" s="12"/>
      <c r="UU13" s="12"/>
      <c r="UV13" s="12"/>
      <c r="UW13" s="12"/>
      <c r="UX13" s="12"/>
      <c r="UY13" s="12"/>
      <c r="UZ13" s="12"/>
      <c r="VA13" s="12"/>
      <c r="VB13" s="12"/>
      <c r="VC13" s="12"/>
      <c r="VD13" s="12"/>
      <c r="VE13" s="12"/>
      <c r="VF13" s="12"/>
      <c r="VG13" s="12"/>
      <c r="VH13" s="12"/>
      <c r="VI13" s="12"/>
      <c r="VJ13" s="12"/>
      <c r="VK13" s="12"/>
      <c r="VL13" s="12"/>
      <c r="VM13" s="12"/>
      <c r="VN13" s="12"/>
      <c r="VO13" s="12"/>
      <c r="VP13" s="12"/>
      <c r="VQ13" s="12"/>
      <c r="VR13" s="12"/>
      <c r="VS13" s="12"/>
      <c r="VT13" s="12"/>
      <c r="VU13" s="12"/>
      <c r="VV13" s="12"/>
      <c r="VW13" s="12"/>
      <c r="VX13" s="12"/>
      <c r="VY13" s="12"/>
      <c r="VZ13" s="12"/>
      <c r="WA13" s="12"/>
      <c r="WB13" s="12"/>
      <c r="WC13" s="12"/>
      <c r="WD13" s="12"/>
      <c r="WE13" s="12"/>
      <c r="WF13" s="12"/>
      <c r="WG13" s="12"/>
      <c r="WH13" s="12"/>
      <c r="WI13" s="12"/>
      <c r="WJ13" s="12"/>
      <c r="WK13" s="12"/>
      <c r="WL13" s="12"/>
      <c r="WM13" s="12"/>
      <c r="WN13" s="12"/>
      <c r="WO13" s="12"/>
      <c r="WP13" s="12"/>
      <c r="WQ13" s="12"/>
      <c r="WR13" s="12"/>
      <c r="WS13" s="12"/>
      <c r="WT13" s="12"/>
      <c r="WU13" s="12"/>
      <c r="WV13" s="12"/>
      <c r="WW13" s="12"/>
      <c r="WX13" s="12"/>
      <c r="WY13" s="12"/>
      <c r="WZ13" s="12"/>
      <c r="XA13" s="12"/>
      <c r="XB13" s="12"/>
      <c r="XC13" s="12"/>
      <c r="XD13" s="12"/>
      <c r="XE13" s="12"/>
      <c r="XF13" s="12"/>
      <c r="XG13" s="12"/>
      <c r="XH13" s="12"/>
      <c r="XI13" s="12"/>
      <c r="XJ13" s="12"/>
      <c r="XK13" s="12"/>
      <c r="XL13" s="12"/>
      <c r="XM13" s="12"/>
      <c r="XN13" s="12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  <c r="ZR13" s="12"/>
      <c r="ZS13" s="12"/>
      <c r="ZT13" s="12"/>
      <c r="ZU13" s="12"/>
      <c r="ZV13" s="12"/>
      <c r="ZW13" s="12"/>
      <c r="ZX13" s="12"/>
      <c r="ZY13" s="12"/>
      <c r="ZZ13" s="12"/>
      <c r="AAA13" s="12"/>
      <c r="AAB13" s="12"/>
      <c r="AAC13" s="12"/>
      <c r="AAD13" s="12"/>
      <c r="AAE13" s="12"/>
      <c r="AAF13" s="12"/>
      <c r="AAG13" s="12"/>
      <c r="AAH13" s="12"/>
      <c r="AAI13" s="12"/>
      <c r="AAJ13" s="12"/>
      <c r="AAK13" s="12"/>
      <c r="AAL13" s="12"/>
      <c r="AAM13" s="12"/>
      <c r="AAN13" s="12"/>
      <c r="AAO13" s="12"/>
      <c r="AAP13" s="12"/>
      <c r="AAQ13" s="12"/>
      <c r="AAR13" s="12"/>
      <c r="AAS13" s="12"/>
      <c r="AAT13" s="12"/>
      <c r="AAU13" s="12"/>
      <c r="AAV13" s="12"/>
      <c r="AAW13" s="12"/>
      <c r="AAX13" s="12"/>
      <c r="AAY13" s="12"/>
      <c r="AAZ13" s="12"/>
      <c r="ABA13" s="12"/>
      <c r="ABB13" s="12"/>
      <c r="ABC13" s="12"/>
      <c r="ABD13" s="12"/>
      <c r="ABE13" s="12"/>
      <c r="ABF13" s="12"/>
      <c r="ABG13" s="12"/>
      <c r="ABH13" s="12"/>
      <c r="ABI13" s="12"/>
      <c r="ABJ13" s="12"/>
      <c r="ABK13" s="12"/>
      <c r="ABL13" s="12"/>
      <c r="ABM13" s="12"/>
      <c r="ABN13" s="12"/>
      <c r="ABO13" s="12"/>
      <c r="ABP13" s="12"/>
      <c r="ABQ13" s="12"/>
      <c r="ABR13" s="12"/>
      <c r="ABS13" s="12"/>
      <c r="ABT13" s="12"/>
      <c r="ABU13" s="12"/>
      <c r="ABV13" s="12"/>
      <c r="ABW13" s="12"/>
      <c r="ABX13" s="12"/>
      <c r="ABY13" s="12"/>
      <c r="ABZ13" s="12"/>
      <c r="ACA13" s="12"/>
      <c r="ACB13" s="12"/>
      <c r="ACC13" s="12"/>
      <c r="ACD13" s="12"/>
      <c r="ACE13" s="12"/>
      <c r="ACF13" s="12"/>
      <c r="ACG13" s="12"/>
      <c r="ACH13" s="12"/>
      <c r="ACI13" s="12"/>
      <c r="ACJ13" s="12"/>
      <c r="ACK13" s="12"/>
      <c r="ACL13" s="12"/>
      <c r="ACM13" s="12"/>
      <c r="ACN13" s="12"/>
      <c r="ACO13" s="12"/>
      <c r="ACP13" s="12"/>
      <c r="ACQ13" s="12"/>
      <c r="ACR13" s="12"/>
      <c r="ACS13" s="12"/>
      <c r="ACT13" s="12"/>
      <c r="ACU13" s="12"/>
      <c r="ACV13" s="12"/>
      <c r="ACW13" s="12"/>
      <c r="ACX13" s="12"/>
      <c r="ACY13" s="12"/>
      <c r="ACZ13" s="12"/>
      <c r="ADA13" s="12"/>
      <c r="ADB13" s="12"/>
      <c r="ADC13" s="12"/>
      <c r="ADD13" s="12"/>
      <c r="ADE13" s="12"/>
      <c r="ADF13" s="12"/>
      <c r="ADG13" s="12"/>
      <c r="ADH13" s="12"/>
      <c r="ADI13" s="12"/>
      <c r="ADJ13" s="12"/>
      <c r="ADK13" s="12"/>
      <c r="ADL13" s="12"/>
      <c r="ADM13" s="12"/>
      <c r="ADN13" s="12"/>
      <c r="ADO13" s="12"/>
      <c r="ADP13" s="12"/>
      <c r="ADQ13" s="12"/>
      <c r="ADR13" s="12"/>
      <c r="ADS13" s="12"/>
      <c r="ADT13" s="12"/>
      <c r="ADU13" s="12"/>
      <c r="ADV13" s="12"/>
      <c r="ADW13" s="12"/>
      <c r="ADX13" s="12"/>
      <c r="ADY13" s="12"/>
      <c r="ADZ13" s="12"/>
      <c r="AEA13" s="12"/>
      <c r="AEB13" s="12"/>
      <c r="AEC13" s="12"/>
      <c r="AED13" s="12"/>
      <c r="AEE13" s="12"/>
      <c r="AEF13" s="12"/>
      <c r="AEG13" s="12"/>
      <c r="AEH13" s="12"/>
      <c r="AEI13" s="12"/>
      <c r="AEJ13" s="12"/>
      <c r="AEK13" s="12"/>
      <c r="AEL13" s="12"/>
      <c r="AEM13" s="12"/>
      <c r="AEN13" s="12"/>
      <c r="AEO13" s="12"/>
      <c r="AEP13" s="12"/>
      <c r="AEQ13" s="12"/>
      <c r="AER13" s="12"/>
      <c r="AES13" s="12"/>
      <c r="AET13" s="12"/>
      <c r="AEU13" s="12"/>
      <c r="AEV13" s="12"/>
      <c r="AEW13" s="12"/>
      <c r="AEX13" s="12"/>
      <c r="AEY13" s="12"/>
      <c r="AEZ13" s="12"/>
      <c r="AFA13" s="12"/>
      <c r="AFB13" s="12"/>
      <c r="AFC13" s="12"/>
      <c r="AFD13" s="12"/>
      <c r="AFE13" s="12"/>
      <c r="AFF13" s="12"/>
      <c r="AFG13" s="12"/>
      <c r="AFH13" s="12"/>
      <c r="AFI13" s="12"/>
      <c r="AFJ13" s="12"/>
      <c r="AFK13" s="12"/>
      <c r="AFL13" s="12"/>
      <c r="AFM13" s="12"/>
      <c r="AFN13" s="12"/>
      <c r="AFO13" s="12"/>
      <c r="AFP13" s="12"/>
      <c r="AFQ13" s="12"/>
      <c r="AFR13" s="12"/>
      <c r="AFS13" s="12"/>
      <c r="AFT13" s="12"/>
      <c r="AFU13" s="12"/>
      <c r="AFV13" s="12"/>
      <c r="AFW13" s="12"/>
      <c r="AFX13" s="12"/>
      <c r="AFY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  <c r="AIL13" s="12"/>
      <c r="AIM13" s="12"/>
      <c r="AIN13" s="12"/>
      <c r="AIO13" s="12"/>
      <c r="AIP13" s="12"/>
      <c r="AIQ13" s="12"/>
      <c r="AIR13" s="12"/>
      <c r="AIS13" s="12"/>
      <c r="AIT13" s="12"/>
      <c r="AIU13" s="12"/>
      <c r="AIV13" s="12"/>
      <c r="AIW13" s="12"/>
      <c r="AIX13" s="12"/>
      <c r="AIY13" s="12"/>
      <c r="AIZ13" s="12"/>
      <c r="AJA13" s="12"/>
      <c r="AJB13" s="12"/>
      <c r="AJC13" s="12"/>
      <c r="AJD13" s="12"/>
      <c r="AJE13" s="12"/>
      <c r="AJF13" s="12"/>
      <c r="AJG13" s="12"/>
      <c r="AJH13" s="12"/>
      <c r="AJI13" s="12"/>
      <c r="AJJ13" s="12"/>
      <c r="AJK13" s="12"/>
      <c r="AJL13" s="12"/>
      <c r="AJM13" s="12"/>
      <c r="AJN13" s="12"/>
      <c r="AJO13" s="12"/>
      <c r="AJP13" s="12"/>
      <c r="AJQ13" s="12"/>
      <c r="AJR13" s="12"/>
      <c r="AJS13" s="12"/>
      <c r="AJT13" s="12"/>
      <c r="AJU13" s="12"/>
      <c r="AJV13" s="12"/>
      <c r="AJW13" s="12"/>
      <c r="AJX13" s="12"/>
      <c r="AJY13" s="12"/>
      <c r="AJZ13" s="12"/>
      <c r="AKA13" s="12"/>
      <c r="AKB13" s="12"/>
      <c r="AKC13" s="12"/>
      <c r="AKD13" s="12"/>
      <c r="AKE13" s="12"/>
      <c r="AKF13" s="12"/>
      <c r="AKG13" s="12"/>
      <c r="AKH13" s="12"/>
      <c r="AKI13" s="12"/>
      <c r="AKJ13" s="12"/>
      <c r="AKK13" s="12"/>
      <c r="AKL13" s="12"/>
      <c r="AKM13" s="12"/>
      <c r="AKN13" s="12"/>
      <c r="AKO13" s="12"/>
      <c r="AKP13" s="12"/>
      <c r="AKQ13" s="12"/>
      <c r="AKR13" s="12"/>
      <c r="AKS13" s="12"/>
      <c r="AKT13" s="12"/>
      <c r="AKU13" s="12"/>
      <c r="AKV13" s="12"/>
      <c r="AKW13" s="12"/>
      <c r="AKX13" s="12"/>
      <c r="AKY13" s="12"/>
      <c r="AKZ13" s="12"/>
      <c r="ALA13" s="12"/>
      <c r="ALB13" s="12"/>
      <c r="ALC13" s="12"/>
      <c r="ALD13" s="12"/>
      <c r="ALE13" s="12"/>
      <c r="ALF13" s="12"/>
      <c r="ALG13" s="12"/>
      <c r="ALH13" s="12"/>
      <c r="ALI13" s="12"/>
      <c r="ALJ13" s="12"/>
      <c r="ALK13" s="12"/>
      <c r="ALL13" s="12"/>
      <c r="ALM13" s="12"/>
      <c r="ALN13" s="12"/>
      <c r="ALO13" s="12"/>
      <c r="ALP13" s="12"/>
      <c r="ALQ13" s="12"/>
      <c r="ALR13" s="12"/>
      <c r="ALS13" s="12"/>
      <c r="ALT13" s="12"/>
      <c r="ALU13" s="12"/>
      <c r="ALV13" s="12"/>
      <c r="ALW13" s="12"/>
      <c r="ALX13" s="12"/>
      <c r="ALY13" s="12"/>
      <c r="ALZ13" s="12"/>
      <c r="AMA13" s="12"/>
      <c r="AMB13" s="12"/>
      <c r="AMC13" s="12"/>
      <c r="AMD13" s="12"/>
      <c r="AME13" s="12"/>
      <c r="AMF13" s="12"/>
      <c r="AMG13" s="12"/>
      <c r="AMH13" s="12"/>
      <c r="AMI13" s="12"/>
      <c r="AMJ13" s="12"/>
      <c r="AMK13" s="12"/>
      <c r="AML13" s="12"/>
      <c r="AMM13" s="12"/>
      <c r="AMN13" s="12"/>
      <c r="AMO13" s="12"/>
      <c r="AMP13" s="12"/>
      <c r="AMQ13" s="12"/>
      <c r="AMR13" s="12"/>
      <c r="AMS13" s="12"/>
      <c r="AMT13" s="12"/>
      <c r="AMU13" s="12"/>
      <c r="AMV13" s="12"/>
      <c r="AMW13" s="12"/>
      <c r="AMX13" s="12"/>
      <c r="AMY13" s="12"/>
      <c r="AMZ13" s="12"/>
      <c r="ANA13" s="12"/>
      <c r="ANB13" s="12"/>
      <c r="ANC13" s="12"/>
      <c r="AND13" s="12"/>
      <c r="ANE13" s="12"/>
      <c r="ANF13" s="12"/>
      <c r="ANG13" s="12"/>
      <c r="ANH13" s="12"/>
      <c r="ANI13" s="12"/>
      <c r="ANJ13" s="12"/>
      <c r="ANK13" s="12"/>
      <c r="ANL13" s="12"/>
      <c r="ANM13" s="12"/>
      <c r="ANN13" s="12"/>
      <c r="ANO13" s="12"/>
      <c r="ANP13" s="12"/>
      <c r="ANQ13" s="12"/>
      <c r="ANR13" s="12"/>
      <c r="ANS13" s="12"/>
      <c r="ANT13" s="12"/>
      <c r="ANU13" s="12"/>
      <c r="ANV13" s="12"/>
      <c r="ANW13" s="12"/>
      <c r="ANX13" s="12"/>
      <c r="ANY13" s="12"/>
      <c r="ANZ13" s="12"/>
      <c r="AOA13" s="12"/>
      <c r="AOB13" s="12"/>
      <c r="AOC13" s="12"/>
      <c r="AOD13" s="12"/>
      <c r="AOE13" s="12"/>
      <c r="AOF13" s="12"/>
      <c r="AOG13" s="12"/>
      <c r="AOH13" s="12"/>
      <c r="AOI13" s="12"/>
      <c r="AOJ13" s="12"/>
      <c r="AOK13" s="12"/>
      <c r="AOL13" s="12"/>
      <c r="AOM13" s="12"/>
      <c r="AON13" s="12"/>
      <c r="AOO13" s="12"/>
      <c r="AOP13" s="12"/>
      <c r="AOQ13" s="12"/>
      <c r="AOR13" s="12"/>
      <c r="AOS13" s="12"/>
      <c r="AOT13" s="12"/>
      <c r="AOU13" s="12"/>
      <c r="AOV13" s="12"/>
      <c r="AOW13" s="12"/>
      <c r="AOX13" s="12"/>
      <c r="AOY13" s="12"/>
      <c r="AOZ13" s="12"/>
      <c r="APA13" s="12"/>
      <c r="APB13" s="12"/>
      <c r="APC13" s="12"/>
      <c r="APD13" s="12"/>
      <c r="APE13" s="12"/>
      <c r="APF13" s="12"/>
      <c r="APG13" s="12"/>
      <c r="APH13" s="12"/>
      <c r="API13" s="12"/>
      <c r="APJ13" s="12"/>
      <c r="APK13" s="12"/>
      <c r="APL13" s="12"/>
      <c r="APM13" s="12"/>
      <c r="APN13" s="12"/>
      <c r="APO13" s="12"/>
      <c r="APP13" s="12"/>
      <c r="APQ13" s="12"/>
      <c r="APR13" s="12"/>
      <c r="APS13" s="12"/>
      <c r="APT13" s="12"/>
      <c r="APU13" s="12"/>
      <c r="APV13" s="12"/>
      <c r="APW13" s="12"/>
      <c r="APX13" s="12"/>
      <c r="APY13" s="12"/>
      <c r="APZ13" s="12"/>
      <c r="AQA13" s="12"/>
      <c r="AQB13" s="12"/>
      <c r="AQC13" s="12"/>
      <c r="AQD13" s="12"/>
      <c r="AQE13" s="12"/>
      <c r="AQF13" s="12"/>
      <c r="AQG13" s="12"/>
      <c r="AQH13" s="12"/>
      <c r="AQI13" s="12"/>
      <c r="AQJ13" s="12"/>
      <c r="AQK13" s="12"/>
      <c r="AQL13" s="12"/>
      <c r="AQM13" s="12"/>
      <c r="AQN13" s="12"/>
      <c r="AQO13" s="12"/>
      <c r="AQP13" s="12"/>
      <c r="AQQ13" s="12"/>
      <c r="AQR13" s="12"/>
      <c r="AQS13" s="12"/>
      <c r="AQT13" s="12"/>
      <c r="AQU13" s="12"/>
      <c r="AQV13" s="12"/>
      <c r="AQW13" s="12"/>
      <c r="AQX13" s="12"/>
      <c r="AQY13" s="12"/>
      <c r="AQZ13" s="12"/>
      <c r="ARA13" s="12"/>
      <c r="ARB13" s="12"/>
      <c r="ARC13" s="12"/>
      <c r="ARD13" s="12"/>
      <c r="ARE13" s="12"/>
      <c r="ARF13" s="12"/>
      <c r="ARG13" s="12"/>
      <c r="ARH13" s="12"/>
      <c r="ARI13" s="12"/>
      <c r="ARJ13" s="12"/>
      <c r="ARK13" s="12"/>
      <c r="ARL13" s="12"/>
      <c r="ARM13" s="12"/>
      <c r="ARN13" s="12"/>
      <c r="ARO13" s="12"/>
      <c r="ARP13" s="12"/>
      <c r="ARQ13" s="12"/>
      <c r="ARR13" s="12"/>
      <c r="ARS13" s="12"/>
      <c r="ART13" s="12"/>
      <c r="ARU13" s="12"/>
      <c r="ARV13" s="12"/>
      <c r="ARW13" s="12"/>
      <c r="ARX13" s="12"/>
      <c r="ARY13" s="12"/>
      <c r="ARZ13" s="12"/>
      <c r="ASA13" s="12"/>
      <c r="ASB13" s="12"/>
      <c r="ASC13" s="12"/>
      <c r="ASD13" s="12"/>
      <c r="ASE13" s="12"/>
      <c r="ASF13" s="12"/>
      <c r="ASG13" s="12"/>
      <c r="ASH13" s="12"/>
      <c r="ASI13" s="12"/>
      <c r="ASJ13" s="12"/>
      <c r="ASK13" s="12"/>
      <c r="ASL13" s="12"/>
      <c r="ASM13" s="12"/>
      <c r="ASN13" s="12"/>
      <c r="ASO13" s="12"/>
      <c r="ASP13" s="12"/>
      <c r="ASQ13" s="12"/>
      <c r="ASR13" s="12"/>
      <c r="ASS13" s="12"/>
      <c r="AST13" s="12"/>
      <c r="ASU13" s="12"/>
      <c r="ASV13" s="12"/>
      <c r="ASW13" s="12"/>
      <c r="ASX13" s="12"/>
      <c r="ASY13" s="12"/>
      <c r="ASZ13" s="12"/>
      <c r="ATA13" s="12"/>
      <c r="ATB13" s="12"/>
      <c r="ATC13" s="12"/>
      <c r="ATD13" s="12"/>
      <c r="ATE13" s="12"/>
      <c r="ATF13" s="12"/>
      <c r="ATG13" s="12"/>
      <c r="ATH13" s="12"/>
      <c r="ATI13" s="12"/>
      <c r="ATJ13" s="12"/>
      <c r="ATK13" s="12"/>
      <c r="ATL13" s="12"/>
      <c r="ATM13" s="12"/>
      <c r="ATN13" s="12"/>
      <c r="ATO13" s="12"/>
      <c r="ATP13" s="12"/>
      <c r="ATQ13" s="12"/>
      <c r="ATR13" s="12"/>
      <c r="ATS13" s="12"/>
      <c r="ATT13" s="12"/>
      <c r="ATU13" s="12"/>
      <c r="ATV13" s="12"/>
      <c r="ATW13" s="12"/>
      <c r="ATX13" s="12"/>
      <c r="ATY13" s="12"/>
      <c r="ATZ13" s="12"/>
      <c r="AUA13" s="12"/>
      <c r="AUB13" s="12"/>
      <c r="AUC13" s="12"/>
      <c r="AUD13" s="12"/>
      <c r="AUE13" s="12"/>
      <c r="AUF13" s="12"/>
      <c r="AUG13" s="12"/>
      <c r="AUH13" s="12"/>
      <c r="AUI13" s="12"/>
      <c r="AUJ13" s="12"/>
      <c r="AUK13" s="12"/>
      <c r="AUL13" s="12"/>
      <c r="AUM13" s="12"/>
      <c r="AUN13" s="12"/>
      <c r="AUO13" s="12"/>
      <c r="AUP13" s="12"/>
      <c r="AUQ13" s="12"/>
      <c r="AUR13" s="12"/>
      <c r="AUS13" s="12"/>
      <c r="AUT13" s="12"/>
      <c r="AUU13" s="12"/>
      <c r="AUV13" s="12"/>
      <c r="AUW13" s="12"/>
      <c r="AUX13" s="12"/>
      <c r="AUY13" s="12"/>
      <c r="AUZ13" s="12"/>
      <c r="AVA13" s="12"/>
      <c r="AVB13" s="12"/>
      <c r="AVC13" s="12"/>
      <c r="AVD13" s="12"/>
      <c r="AVE13" s="12"/>
      <c r="AVF13" s="12"/>
      <c r="AVG13" s="12"/>
      <c r="AVH13" s="12"/>
      <c r="AVI13" s="12"/>
      <c r="AVJ13" s="12"/>
      <c r="AVK13" s="12"/>
      <c r="AVL13" s="12"/>
      <c r="AVM13" s="12"/>
      <c r="AVN13" s="12"/>
      <c r="AVO13" s="12"/>
      <c r="AVP13" s="12"/>
      <c r="AVQ13" s="12"/>
      <c r="AVR13" s="12"/>
      <c r="AVS13" s="12"/>
      <c r="AVT13" s="12"/>
      <c r="AVU13" s="12"/>
      <c r="AVV13" s="12"/>
      <c r="AVW13" s="12"/>
      <c r="AVX13" s="12"/>
      <c r="AVY13" s="12"/>
      <c r="AVZ13" s="12"/>
      <c r="AWA13" s="12"/>
      <c r="AWB13" s="12"/>
      <c r="AWC13" s="12"/>
      <c r="AWD13" s="12"/>
      <c r="AWE13" s="12"/>
      <c r="AWF13" s="12"/>
      <c r="AWG13" s="12"/>
      <c r="AWH13" s="12"/>
      <c r="AWI13" s="12"/>
      <c r="AWJ13" s="12"/>
      <c r="AWK13" s="12"/>
      <c r="AWL13" s="12"/>
      <c r="AWM13" s="12"/>
      <c r="AWN13" s="12"/>
      <c r="AWO13" s="12"/>
      <c r="AWP13" s="12"/>
      <c r="AWQ13" s="12"/>
      <c r="AWR13" s="12"/>
      <c r="AWS13" s="12"/>
      <c r="AWT13" s="12"/>
      <c r="AWU13" s="12"/>
      <c r="AWV13" s="12"/>
      <c r="AWW13" s="12"/>
      <c r="AWX13" s="12"/>
      <c r="AWY13" s="12"/>
      <c r="AWZ13" s="12"/>
      <c r="AXA13" s="12"/>
      <c r="AXB13" s="12"/>
      <c r="AXC13" s="12"/>
      <c r="AXD13" s="12"/>
      <c r="AXE13" s="12"/>
      <c r="AXF13" s="12"/>
      <c r="AXG13" s="12"/>
      <c r="AXH13" s="12"/>
      <c r="AXI13" s="12"/>
      <c r="AXJ13" s="12"/>
      <c r="AXK13" s="12"/>
      <c r="AXL13" s="12"/>
      <c r="AXM13" s="12"/>
      <c r="AXN13" s="12"/>
      <c r="AXO13" s="12"/>
      <c r="AXP13" s="12"/>
      <c r="AXQ13" s="12"/>
      <c r="AXR13" s="12"/>
      <c r="AXS13" s="12"/>
      <c r="AXT13" s="12"/>
      <c r="AXU13" s="12"/>
      <c r="AXV13" s="12"/>
      <c r="AXW13" s="12"/>
      <c r="AXX13" s="12"/>
      <c r="AXY13" s="12"/>
      <c r="AXZ13" s="12"/>
      <c r="AYA13" s="12"/>
      <c r="AYB13" s="12"/>
      <c r="AYC13" s="12"/>
      <c r="AYD13" s="12"/>
      <c r="AYE13" s="12"/>
      <c r="AYF13" s="12"/>
      <c r="AYG13" s="12"/>
      <c r="AYH13" s="12"/>
      <c r="AYI13" s="12"/>
      <c r="AYJ13" s="12"/>
      <c r="AYK13" s="12"/>
      <c r="AYL13" s="12"/>
      <c r="AYM13" s="12"/>
      <c r="AYN13" s="12"/>
      <c r="AYO13" s="12"/>
      <c r="AYP13" s="12"/>
      <c r="AYQ13" s="12"/>
      <c r="AYR13" s="12"/>
      <c r="AYS13" s="12"/>
      <c r="AYT13" s="12"/>
      <c r="AYU13" s="12"/>
      <c r="AYV13" s="12"/>
      <c r="AYW13" s="12"/>
      <c r="AYX13" s="12"/>
      <c r="AYY13" s="12"/>
      <c r="AYZ13" s="12"/>
      <c r="AZA13" s="12"/>
      <c r="AZB13" s="12"/>
      <c r="AZC13" s="12"/>
      <c r="AZD13" s="12"/>
      <c r="AZE13" s="12"/>
      <c r="AZF13" s="12"/>
      <c r="AZG13" s="12"/>
      <c r="AZH13" s="12"/>
      <c r="AZI13" s="12"/>
      <c r="AZJ13" s="12"/>
      <c r="AZK13" s="12"/>
      <c r="AZL13" s="12"/>
      <c r="AZM13" s="12"/>
      <c r="AZN13" s="12"/>
      <c r="AZO13" s="12"/>
      <c r="AZP13" s="12"/>
      <c r="AZQ13" s="12"/>
      <c r="AZR13" s="12"/>
      <c r="AZS13" s="12"/>
      <c r="AZT13" s="12"/>
      <c r="AZU13" s="12"/>
      <c r="AZV13" s="12"/>
      <c r="AZW13" s="12"/>
      <c r="AZX13" s="12"/>
      <c r="AZY13" s="12"/>
      <c r="AZZ13" s="12"/>
      <c r="BAA13" s="12"/>
      <c r="BAB13" s="12"/>
      <c r="BAC13" s="12"/>
      <c r="BAD13" s="12"/>
      <c r="BAE13" s="12"/>
      <c r="BAF13" s="12"/>
      <c r="BAG13" s="12"/>
      <c r="BAH13" s="12"/>
      <c r="BAI13" s="12"/>
      <c r="BAJ13" s="12"/>
      <c r="BAK13" s="12"/>
      <c r="BAL13" s="12"/>
      <c r="BAM13" s="12"/>
      <c r="BAN13" s="12"/>
      <c r="BAO13" s="12"/>
      <c r="BAP13" s="12"/>
      <c r="BAQ13" s="12"/>
      <c r="BAR13" s="12"/>
      <c r="BAS13" s="12"/>
      <c r="BAT13" s="12"/>
      <c r="BAU13" s="12"/>
      <c r="BAV13" s="12"/>
      <c r="BAW13" s="12"/>
      <c r="BAX13" s="12"/>
      <c r="BAY13" s="12"/>
      <c r="BAZ13" s="12"/>
      <c r="BBA13" s="12"/>
      <c r="BBB13" s="12"/>
      <c r="BBC13" s="12"/>
      <c r="BBD13" s="12"/>
      <c r="BBE13" s="12"/>
      <c r="BBF13" s="12"/>
      <c r="BBG13" s="12"/>
      <c r="BBH13" s="12"/>
      <c r="BBI13" s="12"/>
      <c r="BBJ13" s="12"/>
      <c r="BBK13" s="12"/>
      <c r="BBL13" s="12"/>
      <c r="BBM13" s="12"/>
      <c r="BBN13" s="12"/>
      <c r="BBO13" s="12"/>
      <c r="BBP13" s="12"/>
      <c r="BBQ13" s="12"/>
      <c r="BBR13" s="12"/>
      <c r="BBS13" s="12"/>
      <c r="BBT13" s="12"/>
      <c r="BBU13" s="12"/>
      <c r="BBV13" s="12"/>
      <c r="BBW13" s="12"/>
      <c r="BBX13" s="12"/>
      <c r="BBY13" s="12"/>
      <c r="BBZ13" s="12"/>
      <c r="BCA13" s="12"/>
      <c r="BCB13" s="12"/>
      <c r="BCC13" s="12"/>
      <c r="BCD13" s="12"/>
      <c r="BCE13" s="12"/>
      <c r="BCF13" s="12"/>
      <c r="BCG13" s="12"/>
      <c r="BCH13" s="12"/>
      <c r="BCI13" s="12"/>
      <c r="BCJ13" s="12"/>
      <c r="BCK13" s="12"/>
      <c r="BCL13" s="12"/>
      <c r="BCM13" s="12"/>
      <c r="BCN13" s="12"/>
      <c r="BCO13" s="12"/>
      <c r="BCP13" s="12"/>
      <c r="BCQ13" s="12"/>
      <c r="BCR13" s="12"/>
      <c r="BCS13" s="12"/>
      <c r="BCT13" s="12"/>
      <c r="BCU13" s="12"/>
      <c r="BCV13" s="12"/>
      <c r="BCW13" s="12"/>
      <c r="BCX13" s="12"/>
      <c r="BCY13" s="12"/>
      <c r="BCZ13" s="12"/>
      <c r="BDA13" s="12"/>
      <c r="BDB13" s="12"/>
      <c r="BDC13" s="12"/>
      <c r="BDD13" s="12"/>
      <c r="BDE13" s="12"/>
      <c r="BDF13" s="12"/>
      <c r="BDG13" s="12"/>
      <c r="BDH13" s="12"/>
      <c r="BDI13" s="12"/>
      <c r="BDJ13" s="12"/>
      <c r="BDK13" s="12"/>
      <c r="BDL13" s="12"/>
      <c r="BDM13" s="12"/>
      <c r="BDN13" s="12"/>
      <c r="BDO13" s="12"/>
      <c r="BDP13" s="12"/>
      <c r="BDQ13" s="12"/>
      <c r="BDR13" s="12"/>
      <c r="BDS13" s="12"/>
      <c r="BDT13" s="12"/>
      <c r="BDU13" s="12"/>
      <c r="BDV13" s="12"/>
      <c r="BDW13" s="12"/>
      <c r="BDX13" s="12"/>
      <c r="BDY13" s="12"/>
      <c r="BDZ13" s="12"/>
      <c r="BEA13" s="12"/>
      <c r="BEB13" s="12"/>
      <c r="BEC13" s="12"/>
      <c r="BED13" s="12"/>
      <c r="BEE13" s="12"/>
      <c r="BEF13" s="12"/>
      <c r="BEG13" s="12"/>
      <c r="BEH13" s="12"/>
      <c r="BEI13" s="12"/>
      <c r="BEJ13" s="12"/>
      <c r="BEK13" s="12"/>
      <c r="BEL13" s="12"/>
      <c r="BEM13" s="12"/>
      <c r="BEN13" s="12"/>
      <c r="BEO13" s="12"/>
      <c r="BEP13" s="12"/>
      <c r="BEQ13" s="12"/>
      <c r="BER13" s="12"/>
      <c r="BES13" s="12"/>
      <c r="BET13" s="12"/>
      <c r="BEU13" s="12"/>
      <c r="BEV13" s="12"/>
      <c r="BEW13" s="12"/>
      <c r="BEX13" s="12"/>
      <c r="BEY13" s="12"/>
      <c r="BEZ13" s="12"/>
      <c r="BFA13" s="12"/>
      <c r="BFB13" s="12"/>
      <c r="BFC13" s="12"/>
      <c r="BFD13" s="12"/>
      <c r="BFE13" s="12"/>
      <c r="BFF13" s="12"/>
      <c r="BFG13" s="12"/>
      <c r="BFH13" s="12"/>
      <c r="BFI13" s="12"/>
      <c r="BFJ13" s="12"/>
      <c r="BFK13" s="12"/>
      <c r="BFL13" s="12"/>
      <c r="BFM13" s="12"/>
      <c r="BFN13" s="12"/>
      <c r="BFO13" s="12"/>
      <c r="BFP13" s="12"/>
      <c r="BFQ13" s="12"/>
      <c r="BFR13" s="12"/>
      <c r="BFS13" s="12"/>
      <c r="BFT13" s="12"/>
      <c r="BFU13" s="12"/>
      <c r="BFV13" s="12"/>
      <c r="BFW13" s="12"/>
      <c r="BFX13" s="12"/>
      <c r="BFY13" s="12"/>
      <c r="BFZ13" s="12"/>
      <c r="BGA13" s="12"/>
      <c r="BGB13" s="12"/>
      <c r="BGC13" s="12"/>
      <c r="BGD13" s="12"/>
      <c r="BGE13" s="12"/>
      <c r="BGF13" s="12"/>
      <c r="BGG13" s="12"/>
      <c r="BGH13" s="12"/>
      <c r="BGI13" s="12"/>
      <c r="BGJ13" s="12"/>
      <c r="BGK13" s="12"/>
      <c r="BGL13" s="12"/>
      <c r="BGM13" s="12"/>
      <c r="BGN13" s="12"/>
      <c r="BGO13" s="12"/>
      <c r="BGP13" s="12"/>
      <c r="BGQ13" s="12"/>
      <c r="BGR13" s="12"/>
      <c r="BGS13" s="12"/>
      <c r="BGT13" s="12"/>
      <c r="BGU13" s="12"/>
      <c r="BGV13" s="12"/>
      <c r="BGW13" s="12"/>
      <c r="BGX13" s="12"/>
      <c r="BGY13" s="12"/>
      <c r="BGZ13" s="12"/>
      <c r="BHA13" s="12"/>
      <c r="BHB13" s="12"/>
      <c r="BHC13" s="12"/>
      <c r="BHD13" s="12"/>
      <c r="BHE13" s="12"/>
      <c r="BHF13" s="12"/>
      <c r="BHG13" s="12"/>
      <c r="BHH13" s="12"/>
      <c r="BHI13" s="12"/>
      <c r="BHJ13" s="12"/>
      <c r="BHK13" s="12"/>
      <c r="BHL13" s="12"/>
      <c r="BHM13" s="12"/>
      <c r="BHN13" s="12"/>
      <c r="BHO13" s="12"/>
      <c r="BHP13" s="12"/>
      <c r="BHQ13" s="12"/>
      <c r="BHR13" s="12"/>
      <c r="BHS13" s="12"/>
      <c r="BHT13" s="12"/>
      <c r="BHU13" s="12"/>
      <c r="BHV13" s="12"/>
      <c r="BHW13" s="12"/>
      <c r="BHX13" s="12"/>
      <c r="BHY13" s="12"/>
      <c r="BHZ13" s="12"/>
      <c r="BIA13" s="12"/>
      <c r="BIB13" s="12"/>
      <c r="BIC13" s="12"/>
      <c r="BID13" s="12"/>
      <c r="BIE13" s="12"/>
      <c r="BIF13" s="12"/>
      <c r="BIG13" s="12"/>
      <c r="BIH13" s="12"/>
      <c r="BII13" s="12"/>
      <c r="BIJ13" s="12"/>
      <c r="BIK13" s="12"/>
      <c r="BIL13" s="12"/>
      <c r="BIM13" s="12"/>
      <c r="BIN13" s="12"/>
      <c r="BIO13" s="12"/>
      <c r="BIP13" s="12"/>
      <c r="BIQ13" s="12"/>
      <c r="BIR13" s="12"/>
      <c r="BIS13" s="12"/>
      <c r="BIT13" s="12"/>
      <c r="BIU13" s="12"/>
      <c r="BIV13" s="12"/>
      <c r="BIW13" s="12"/>
      <c r="BIX13" s="12"/>
      <c r="BIY13" s="12"/>
      <c r="BIZ13" s="12"/>
      <c r="BJA13" s="12"/>
      <c r="BJB13" s="12"/>
      <c r="BJC13" s="12"/>
      <c r="BJD13" s="12"/>
      <c r="BJE13" s="12"/>
      <c r="BJF13" s="12"/>
      <c r="BJG13" s="12"/>
      <c r="BJH13" s="12"/>
      <c r="BJI13" s="12"/>
      <c r="BJJ13" s="12"/>
      <c r="BJK13" s="12"/>
      <c r="BJL13" s="12"/>
      <c r="BJM13" s="12"/>
      <c r="BJN13" s="12"/>
      <c r="BJO13" s="12"/>
      <c r="BJP13" s="12"/>
      <c r="BJQ13" s="12"/>
      <c r="BJR13" s="12"/>
      <c r="BJS13" s="12"/>
      <c r="BJT13" s="12"/>
      <c r="BJU13" s="12"/>
      <c r="BJV13" s="12"/>
      <c r="BJW13" s="12"/>
      <c r="BJX13" s="12"/>
      <c r="BJY13" s="12"/>
      <c r="BJZ13" s="12"/>
      <c r="BKA13" s="12"/>
      <c r="BKB13" s="12"/>
      <c r="BKC13" s="12"/>
      <c r="BKD13" s="12"/>
      <c r="BKE13" s="12"/>
      <c r="BKF13" s="12"/>
      <c r="BKG13" s="12"/>
      <c r="BKH13" s="12"/>
      <c r="BKI13" s="12"/>
      <c r="BKJ13" s="12"/>
      <c r="BKK13" s="12"/>
      <c r="BKL13" s="12"/>
      <c r="BKM13" s="12"/>
      <c r="BKN13" s="12"/>
      <c r="BKO13" s="12"/>
      <c r="BKP13" s="12"/>
      <c r="BKQ13" s="12"/>
      <c r="BKR13" s="12"/>
      <c r="BKS13" s="12"/>
      <c r="BKT13" s="12"/>
      <c r="BKU13" s="12"/>
      <c r="BKV13" s="12"/>
      <c r="BKW13" s="12"/>
      <c r="BKX13" s="12"/>
      <c r="BKY13" s="12"/>
      <c r="BKZ13" s="12"/>
      <c r="BLA13" s="12"/>
      <c r="BLB13" s="12"/>
      <c r="BLC13" s="12"/>
      <c r="BLD13" s="12"/>
      <c r="BLE13" s="12"/>
      <c r="BLF13" s="12"/>
      <c r="BLG13" s="12"/>
      <c r="BLH13" s="12"/>
      <c r="BLI13" s="12"/>
      <c r="BLJ13" s="12"/>
      <c r="BLK13" s="12"/>
      <c r="BLL13" s="12"/>
      <c r="BLM13" s="12"/>
      <c r="BLN13" s="12"/>
      <c r="BLO13" s="12"/>
      <c r="BLP13" s="12"/>
      <c r="BLQ13" s="12"/>
      <c r="BLR13" s="12"/>
      <c r="BLS13" s="12"/>
      <c r="BLT13" s="12"/>
      <c r="BLU13" s="12"/>
      <c r="BLV13" s="12"/>
      <c r="BLW13" s="12"/>
      <c r="BLX13" s="12"/>
      <c r="BLY13" s="12"/>
      <c r="BLZ13" s="12"/>
      <c r="BMA13" s="12"/>
      <c r="BMB13" s="12"/>
      <c r="BMC13" s="12"/>
      <c r="BMD13" s="12"/>
      <c r="BME13" s="12"/>
      <c r="BMF13" s="12"/>
      <c r="BMG13" s="12"/>
      <c r="BMH13" s="12"/>
      <c r="BMI13" s="12"/>
      <c r="BMJ13" s="12"/>
      <c r="BMK13" s="12"/>
      <c r="BML13" s="12"/>
      <c r="BMM13" s="12"/>
      <c r="BMN13" s="12"/>
      <c r="BMO13" s="12"/>
      <c r="BMP13" s="12"/>
      <c r="BMQ13" s="12"/>
      <c r="BMR13" s="12"/>
      <c r="BMS13" s="12"/>
      <c r="BMT13" s="12"/>
      <c r="BMU13" s="12"/>
      <c r="BMV13" s="12"/>
      <c r="BMW13" s="12"/>
      <c r="BMX13" s="12"/>
      <c r="BMY13" s="12"/>
      <c r="BMZ13" s="12"/>
      <c r="BNA13" s="12"/>
      <c r="BNB13" s="12"/>
      <c r="BNC13" s="12"/>
      <c r="BND13" s="12"/>
      <c r="BNE13" s="12"/>
      <c r="BNF13" s="12"/>
      <c r="BNG13" s="12"/>
      <c r="BNH13" s="12"/>
      <c r="BNI13" s="12"/>
      <c r="BNJ13" s="12"/>
      <c r="BNK13" s="12"/>
      <c r="BNL13" s="12"/>
      <c r="BNM13" s="12"/>
      <c r="BNN13" s="12"/>
      <c r="BNO13" s="12"/>
      <c r="BNP13" s="12"/>
      <c r="BNQ13" s="12"/>
      <c r="BNR13" s="12"/>
      <c r="BNS13" s="12"/>
      <c r="BNT13" s="12"/>
      <c r="BNU13" s="12"/>
      <c r="BNV13" s="12"/>
      <c r="BNW13" s="12"/>
      <c r="BNX13" s="12"/>
      <c r="BNY13" s="12"/>
      <c r="BNZ13" s="12"/>
      <c r="BOA13" s="12"/>
      <c r="BOB13" s="12"/>
      <c r="BOC13" s="12"/>
      <c r="BOD13" s="12"/>
      <c r="BOE13" s="12"/>
      <c r="BOF13" s="12"/>
      <c r="BOG13" s="12"/>
      <c r="BOH13" s="12"/>
      <c r="BOI13" s="12"/>
      <c r="BOJ13" s="12"/>
      <c r="BOK13" s="12"/>
      <c r="BOL13" s="12"/>
      <c r="BOM13" s="12"/>
      <c r="BON13" s="12"/>
      <c r="BOO13" s="12"/>
      <c r="BOP13" s="12"/>
      <c r="BOQ13" s="12"/>
      <c r="BOR13" s="12"/>
      <c r="BOS13" s="12"/>
      <c r="BOT13" s="12"/>
      <c r="BOU13" s="12"/>
      <c r="BOV13" s="12"/>
      <c r="BOW13" s="12"/>
      <c r="BOX13" s="12"/>
      <c r="BOY13" s="12"/>
      <c r="BOZ13" s="12"/>
      <c r="BPA13" s="12"/>
      <c r="BPB13" s="12"/>
      <c r="BPC13" s="12"/>
      <c r="BPD13" s="12"/>
      <c r="BPE13" s="12"/>
      <c r="BPF13" s="12"/>
      <c r="BPG13" s="12"/>
      <c r="BPH13" s="12"/>
      <c r="BPI13" s="12"/>
      <c r="BPJ13" s="12"/>
      <c r="BPK13" s="12"/>
      <c r="BPL13" s="12"/>
      <c r="BPM13" s="12"/>
      <c r="BPN13" s="12"/>
      <c r="BPO13" s="12"/>
      <c r="BPP13" s="12"/>
      <c r="BPQ13" s="12"/>
      <c r="BPR13" s="12"/>
      <c r="BPS13" s="12"/>
      <c r="BPT13" s="12"/>
      <c r="BPU13" s="12"/>
      <c r="BPV13" s="12"/>
      <c r="BPW13" s="12"/>
      <c r="BPX13" s="12"/>
      <c r="BPY13" s="12"/>
      <c r="BPZ13" s="12"/>
      <c r="BQA13" s="12"/>
      <c r="BQB13" s="12"/>
      <c r="BQC13" s="12"/>
      <c r="BQD13" s="12"/>
      <c r="BQE13" s="12"/>
      <c r="BQF13" s="12"/>
      <c r="BQG13" s="12"/>
      <c r="BQH13" s="12"/>
      <c r="BQI13" s="12"/>
      <c r="BQJ13" s="12"/>
      <c r="BQK13" s="12"/>
      <c r="BQL13" s="12"/>
      <c r="BQM13" s="12"/>
      <c r="BQN13" s="12"/>
      <c r="BQO13" s="12"/>
      <c r="BQP13" s="12"/>
      <c r="BQQ13" s="12"/>
      <c r="BQR13" s="12"/>
      <c r="BQS13" s="12"/>
      <c r="BQT13" s="12"/>
      <c r="BQU13" s="12"/>
      <c r="BQV13" s="12"/>
      <c r="BQW13" s="12"/>
      <c r="BQX13" s="12"/>
      <c r="BQY13" s="12"/>
      <c r="BQZ13" s="12"/>
      <c r="BRA13" s="12"/>
      <c r="BRB13" s="12"/>
      <c r="BRC13" s="12"/>
      <c r="BRD13" s="12"/>
      <c r="BRE13" s="12"/>
      <c r="BRF13" s="12"/>
      <c r="BRG13" s="12"/>
      <c r="BRH13" s="12"/>
      <c r="BRI13" s="12"/>
      <c r="BRJ13" s="12"/>
      <c r="BRK13" s="12"/>
      <c r="BRL13" s="12"/>
      <c r="BRM13" s="12"/>
      <c r="BRN13" s="12"/>
      <c r="BRO13" s="12"/>
      <c r="BRP13" s="12"/>
      <c r="BRQ13" s="12"/>
      <c r="BRR13" s="12"/>
      <c r="BRS13" s="12"/>
      <c r="BRT13" s="12"/>
      <c r="BRU13" s="12"/>
      <c r="BRV13" s="12"/>
      <c r="BRW13" s="12"/>
      <c r="BRX13" s="12"/>
      <c r="BRY13" s="12"/>
      <c r="BRZ13" s="12"/>
      <c r="BSA13" s="12"/>
      <c r="BSB13" s="12"/>
      <c r="BSC13" s="12"/>
      <c r="BSD13" s="12"/>
      <c r="BSE13" s="12"/>
      <c r="BSF13" s="12"/>
      <c r="BSG13" s="12"/>
      <c r="BSH13" s="12"/>
      <c r="BSI13" s="12"/>
      <c r="BSJ13" s="12"/>
      <c r="BSK13" s="12"/>
      <c r="BSL13" s="12"/>
      <c r="BSM13" s="12"/>
      <c r="BSN13" s="12"/>
      <c r="BSO13" s="12"/>
      <c r="BSP13" s="12"/>
      <c r="BSQ13" s="12"/>
      <c r="BSR13" s="12"/>
      <c r="BSS13" s="12"/>
      <c r="BST13" s="12"/>
      <c r="BSU13" s="12"/>
      <c r="BSV13" s="12"/>
      <c r="BSW13" s="12"/>
      <c r="BSX13" s="12"/>
      <c r="BSY13" s="12"/>
      <c r="BSZ13" s="12"/>
      <c r="BTA13" s="12"/>
      <c r="BTB13" s="12"/>
      <c r="BTC13" s="12"/>
      <c r="BTD13" s="12"/>
      <c r="BTE13" s="12"/>
      <c r="BTF13" s="12"/>
      <c r="BTG13" s="12"/>
      <c r="BTH13" s="12"/>
      <c r="BTI13" s="12"/>
      <c r="BTJ13" s="12"/>
      <c r="BTK13" s="12"/>
      <c r="BTL13" s="12"/>
      <c r="BTM13" s="12"/>
      <c r="BTN13" s="12"/>
      <c r="BTO13" s="12"/>
      <c r="BTP13" s="12"/>
      <c r="BTQ13" s="12"/>
      <c r="BTR13" s="12"/>
      <c r="BTS13" s="12"/>
      <c r="BTT13" s="12"/>
      <c r="BTU13" s="12"/>
      <c r="BTV13" s="12"/>
      <c r="BTW13" s="12"/>
      <c r="BTX13" s="12"/>
      <c r="BTY13" s="12"/>
      <c r="BTZ13" s="12"/>
      <c r="BUA13" s="12"/>
      <c r="BUB13" s="12"/>
      <c r="BUC13" s="12"/>
      <c r="BUD13" s="12"/>
      <c r="BUE13" s="12"/>
      <c r="BUF13" s="12"/>
      <c r="BUG13" s="12"/>
      <c r="BUH13" s="12"/>
      <c r="BUI13" s="12"/>
      <c r="BUJ13" s="12"/>
      <c r="BUK13" s="12"/>
      <c r="BUL13" s="12"/>
      <c r="BUM13" s="12"/>
      <c r="BUN13" s="12"/>
      <c r="BUO13" s="12"/>
      <c r="BUP13" s="12"/>
      <c r="BUQ13" s="12"/>
      <c r="BUR13" s="12"/>
      <c r="BUS13" s="12"/>
      <c r="BUT13" s="12"/>
      <c r="BUU13" s="12"/>
      <c r="BUV13" s="12"/>
      <c r="BUW13" s="12"/>
      <c r="BUX13" s="12"/>
      <c r="BUY13" s="12"/>
      <c r="BUZ13" s="12"/>
      <c r="BVA13" s="12"/>
      <c r="BVB13" s="12"/>
      <c r="BVC13" s="12"/>
      <c r="BVD13" s="12"/>
      <c r="BVE13" s="12"/>
      <c r="BVF13" s="12"/>
      <c r="BVG13" s="12"/>
      <c r="BVH13" s="12"/>
      <c r="BVI13" s="12"/>
      <c r="BVJ13" s="12"/>
      <c r="BVK13" s="12"/>
      <c r="BVL13" s="12"/>
      <c r="BVM13" s="12"/>
      <c r="BVN13" s="12"/>
      <c r="BVO13" s="12"/>
      <c r="BVP13" s="12"/>
      <c r="BVQ13" s="12"/>
      <c r="BVR13" s="12"/>
      <c r="BVS13" s="12"/>
      <c r="BVT13" s="12"/>
      <c r="BVU13" s="12"/>
      <c r="BVV13" s="12"/>
      <c r="BVW13" s="12"/>
      <c r="BVX13" s="12"/>
      <c r="BVY13" s="12"/>
      <c r="BVZ13" s="12"/>
      <c r="BWA13" s="12"/>
      <c r="BWB13" s="12"/>
      <c r="BWC13" s="12"/>
      <c r="BWD13" s="12"/>
      <c r="BWE13" s="12"/>
      <c r="BWF13" s="12"/>
      <c r="BWG13" s="12"/>
      <c r="BWH13" s="12"/>
      <c r="BWI13" s="12"/>
      <c r="BWJ13" s="12"/>
      <c r="BWK13" s="12"/>
      <c r="BWL13" s="12"/>
      <c r="BWM13" s="12"/>
      <c r="BWN13" s="12"/>
      <c r="BWO13" s="12"/>
      <c r="BWP13" s="12"/>
      <c r="BWQ13" s="12"/>
      <c r="BWR13" s="12"/>
      <c r="BWS13" s="12"/>
      <c r="BWT13" s="12"/>
      <c r="BWU13" s="12"/>
      <c r="BWV13" s="12"/>
      <c r="BWW13" s="12"/>
      <c r="BWX13" s="12"/>
      <c r="BWY13" s="12"/>
      <c r="BWZ13" s="12"/>
      <c r="BXA13" s="12"/>
      <c r="BXB13" s="12"/>
      <c r="BXC13" s="12"/>
      <c r="BXD13" s="12"/>
      <c r="BXE13" s="12"/>
      <c r="BXF13" s="12"/>
      <c r="BXG13" s="12"/>
      <c r="BXH13" s="12"/>
      <c r="BXI13" s="12"/>
      <c r="BXJ13" s="12"/>
      <c r="BXK13" s="12"/>
      <c r="BXL13" s="12"/>
      <c r="BXM13" s="12"/>
      <c r="BXN13" s="12"/>
      <c r="BXO13" s="12"/>
      <c r="BXP13" s="12"/>
      <c r="BXQ13" s="12"/>
      <c r="BXR13" s="12"/>
      <c r="BXS13" s="12"/>
      <c r="BXT13" s="12"/>
      <c r="BXU13" s="12"/>
      <c r="BXV13" s="12"/>
      <c r="BXW13" s="12"/>
      <c r="BXX13" s="12"/>
      <c r="BXY13" s="12"/>
      <c r="BXZ13" s="12"/>
      <c r="BYA13" s="12"/>
      <c r="BYB13" s="12"/>
      <c r="BYC13" s="12"/>
      <c r="BYD13" s="12"/>
      <c r="BYE13" s="12"/>
      <c r="BYF13" s="12"/>
      <c r="BYG13" s="12"/>
      <c r="BYH13" s="12"/>
      <c r="BYI13" s="12"/>
      <c r="BYJ13" s="12"/>
      <c r="BYK13" s="12"/>
      <c r="BYL13" s="12"/>
      <c r="BYM13" s="12"/>
      <c r="BYN13" s="12"/>
      <c r="BYO13" s="12"/>
      <c r="BYP13" s="12"/>
      <c r="BYQ13" s="12"/>
      <c r="BYR13" s="12"/>
      <c r="BYS13" s="12"/>
      <c r="BYT13" s="12"/>
      <c r="BYU13" s="12"/>
      <c r="BYV13" s="12"/>
      <c r="BYW13" s="12"/>
      <c r="BYX13" s="12"/>
      <c r="BYY13" s="12"/>
      <c r="BYZ13" s="12"/>
      <c r="BZA13" s="12"/>
      <c r="BZB13" s="12"/>
      <c r="BZC13" s="12"/>
      <c r="BZD13" s="12"/>
      <c r="BZE13" s="12"/>
      <c r="BZF13" s="12"/>
      <c r="BZG13" s="12"/>
      <c r="BZH13" s="12"/>
      <c r="BZI13" s="12"/>
      <c r="BZJ13" s="12"/>
      <c r="BZK13" s="12"/>
      <c r="BZL13" s="12"/>
      <c r="BZM13" s="12"/>
      <c r="BZN13" s="12"/>
      <c r="BZO13" s="12"/>
      <c r="BZP13" s="12"/>
      <c r="BZQ13" s="12"/>
      <c r="BZR13" s="12"/>
      <c r="BZS13" s="12"/>
      <c r="BZT13" s="12"/>
      <c r="BZU13" s="12"/>
      <c r="BZV13" s="12"/>
      <c r="BZW13" s="12"/>
      <c r="BZX13" s="12"/>
      <c r="BZY13" s="12"/>
      <c r="BZZ13" s="12"/>
      <c r="CAA13" s="12"/>
      <c r="CAB13" s="12"/>
      <c r="CAC13" s="12"/>
      <c r="CAD13" s="12"/>
      <c r="CAE13" s="12"/>
      <c r="CAF13" s="12"/>
      <c r="CAG13" s="12"/>
      <c r="CAH13" s="12"/>
      <c r="CAI13" s="12"/>
      <c r="CAJ13" s="12"/>
      <c r="CAK13" s="12"/>
      <c r="CAL13" s="12"/>
      <c r="CAM13" s="12"/>
      <c r="CAN13" s="12"/>
      <c r="CAO13" s="12"/>
      <c r="CAP13" s="12"/>
      <c r="CAQ13" s="12"/>
      <c r="CAR13" s="12"/>
      <c r="CAS13" s="12"/>
      <c r="CAT13" s="12"/>
      <c r="CAU13" s="12"/>
      <c r="CAV13" s="12"/>
      <c r="CAW13" s="12"/>
      <c r="CAX13" s="12"/>
      <c r="CAY13" s="12"/>
      <c r="CAZ13" s="12"/>
      <c r="CBA13" s="12"/>
      <c r="CBB13" s="12"/>
      <c r="CBC13" s="12"/>
      <c r="CBD13" s="12"/>
      <c r="CBE13" s="12"/>
      <c r="CBF13" s="12"/>
      <c r="CBG13" s="12"/>
      <c r="CBH13" s="12"/>
      <c r="CBI13" s="12"/>
      <c r="CBJ13" s="12"/>
      <c r="CBK13" s="12"/>
      <c r="CBL13" s="12"/>
      <c r="CBM13" s="12"/>
      <c r="CBN13" s="12"/>
      <c r="CBO13" s="12"/>
      <c r="CBP13" s="12"/>
      <c r="CBQ13" s="12"/>
      <c r="CBR13" s="12"/>
      <c r="CBS13" s="12"/>
      <c r="CBT13" s="12"/>
      <c r="CBU13" s="12"/>
      <c r="CBV13" s="12"/>
      <c r="CBW13" s="12"/>
      <c r="CBX13" s="12"/>
      <c r="CBY13" s="12"/>
      <c r="CBZ13" s="12"/>
      <c r="CCA13" s="12"/>
      <c r="CCB13" s="12"/>
      <c r="CCC13" s="12"/>
      <c r="CCD13" s="12"/>
      <c r="CCE13" s="12"/>
      <c r="CCF13" s="12"/>
      <c r="CCG13" s="12"/>
      <c r="CCH13" s="12"/>
      <c r="CCI13" s="12"/>
      <c r="CCJ13" s="12"/>
      <c r="CCK13" s="12"/>
      <c r="CCL13" s="12"/>
      <c r="CCM13" s="12"/>
      <c r="CCN13" s="12"/>
      <c r="CCO13" s="12"/>
      <c r="CCP13" s="12"/>
      <c r="CCQ13" s="12"/>
      <c r="CCR13" s="12"/>
      <c r="CCS13" s="12"/>
      <c r="CCT13" s="12"/>
      <c r="CCU13" s="12"/>
      <c r="CCV13" s="12"/>
      <c r="CCW13" s="12"/>
      <c r="CCX13" s="12"/>
      <c r="CCY13" s="12"/>
      <c r="CCZ13" s="12"/>
      <c r="CDA13" s="12"/>
      <c r="CDB13" s="12"/>
      <c r="CDC13" s="12"/>
      <c r="CDD13" s="12"/>
      <c r="CDE13" s="12"/>
      <c r="CDF13" s="12"/>
      <c r="CDG13" s="12"/>
      <c r="CDH13" s="12"/>
      <c r="CDI13" s="12"/>
      <c r="CDJ13" s="12"/>
      <c r="CDK13" s="12"/>
      <c r="CDL13" s="12"/>
      <c r="CDM13" s="12"/>
      <c r="CDN13" s="12"/>
      <c r="CDO13" s="12"/>
      <c r="CDP13" s="12"/>
      <c r="CDQ13" s="12"/>
      <c r="CDR13" s="12"/>
      <c r="CDS13" s="12"/>
      <c r="CDT13" s="12"/>
      <c r="CDU13" s="12"/>
      <c r="CDV13" s="12"/>
      <c r="CDW13" s="12"/>
      <c r="CDX13" s="12"/>
      <c r="CDY13" s="12"/>
      <c r="CDZ13" s="12"/>
      <c r="CEA13" s="12"/>
      <c r="CEB13" s="12"/>
      <c r="CEC13" s="12"/>
      <c r="CED13" s="12"/>
      <c r="CEE13" s="12"/>
      <c r="CEF13" s="12"/>
      <c r="CEG13" s="12"/>
      <c r="CEH13" s="12"/>
      <c r="CEI13" s="12"/>
      <c r="CEJ13" s="12"/>
      <c r="CEK13" s="12"/>
      <c r="CEL13" s="12"/>
      <c r="CEM13" s="12"/>
      <c r="CEN13" s="12"/>
      <c r="CEO13" s="12"/>
      <c r="CEP13" s="12"/>
      <c r="CEQ13" s="12"/>
      <c r="CER13" s="12"/>
      <c r="CES13" s="12"/>
      <c r="CET13" s="12"/>
      <c r="CEU13" s="12"/>
      <c r="CEV13" s="12"/>
      <c r="CEW13" s="12"/>
      <c r="CEX13" s="12"/>
      <c r="CEY13" s="12"/>
      <c r="CEZ13" s="12"/>
      <c r="CFA13" s="12"/>
      <c r="CFB13" s="12"/>
      <c r="CFC13" s="12"/>
      <c r="CFD13" s="12"/>
      <c r="CFE13" s="12"/>
      <c r="CFF13" s="12"/>
      <c r="CFG13" s="12"/>
      <c r="CFH13" s="12"/>
      <c r="CFI13" s="12"/>
      <c r="CFJ13" s="12"/>
      <c r="CFK13" s="12"/>
      <c r="CFL13" s="12"/>
      <c r="CFM13" s="12"/>
      <c r="CFN13" s="12"/>
      <c r="CFO13" s="12"/>
      <c r="CFP13" s="12"/>
      <c r="CFQ13" s="12"/>
      <c r="CFR13" s="12"/>
      <c r="CFS13" s="12"/>
      <c r="CFT13" s="12"/>
      <c r="CFU13" s="12"/>
      <c r="CFV13" s="12"/>
      <c r="CFW13" s="12"/>
      <c r="CFX13" s="12"/>
      <c r="CFY13" s="12"/>
      <c r="CFZ13" s="12"/>
      <c r="CGA13" s="12"/>
      <c r="CGB13" s="12"/>
      <c r="CGC13" s="12"/>
      <c r="CGD13" s="12"/>
      <c r="CGE13" s="12"/>
      <c r="CGF13" s="12"/>
      <c r="CGG13" s="12"/>
      <c r="CGH13" s="12"/>
      <c r="CGI13" s="12"/>
      <c r="CGJ13" s="12"/>
      <c r="CGK13" s="12"/>
      <c r="CGL13" s="12"/>
      <c r="CGM13" s="12"/>
      <c r="CGN13" s="12"/>
      <c r="CGO13" s="12"/>
      <c r="CGP13" s="12"/>
      <c r="CGQ13" s="12"/>
      <c r="CGR13" s="12"/>
      <c r="CGS13" s="12"/>
      <c r="CGT13" s="12"/>
      <c r="CGU13" s="12"/>
      <c r="CGV13" s="12"/>
      <c r="CGW13" s="12"/>
      <c r="CGX13" s="12"/>
      <c r="CGY13" s="12"/>
      <c r="CGZ13" s="12"/>
      <c r="CHA13" s="12"/>
      <c r="CHB13" s="12"/>
      <c r="CHC13" s="12"/>
      <c r="CHD13" s="12"/>
      <c r="CHE13" s="12"/>
      <c r="CHF13" s="12"/>
      <c r="CHG13" s="12"/>
      <c r="CHH13" s="12"/>
      <c r="CHI13" s="12"/>
      <c r="CHJ13" s="12"/>
      <c r="CHK13" s="12"/>
      <c r="CHL13" s="12"/>
      <c r="CHM13" s="12"/>
      <c r="CHN13" s="12"/>
      <c r="CHO13" s="12"/>
      <c r="CHP13" s="12"/>
      <c r="CHQ13" s="12"/>
      <c r="CHR13" s="12"/>
      <c r="CHS13" s="12"/>
      <c r="CHT13" s="12"/>
      <c r="CHU13" s="12"/>
      <c r="CHV13" s="12"/>
      <c r="CHW13" s="12"/>
      <c r="CHX13" s="12"/>
      <c r="CHY13" s="12"/>
      <c r="CHZ13" s="12"/>
      <c r="CIA13" s="12"/>
      <c r="CIB13" s="12"/>
      <c r="CIC13" s="12"/>
      <c r="CID13" s="12"/>
      <c r="CIE13" s="12"/>
      <c r="CIF13" s="12"/>
      <c r="CIG13" s="12"/>
      <c r="CIH13" s="12"/>
      <c r="CII13" s="12"/>
      <c r="CIJ13" s="12"/>
      <c r="CIK13" s="12"/>
      <c r="CIL13" s="12"/>
      <c r="CIM13" s="12"/>
      <c r="CIN13" s="12"/>
      <c r="CIO13" s="12"/>
      <c r="CIP13" s="12"/>
      <c r="CIQ13" s="12"/>
      <c r="CIR13" s="12"/>
      <c r="CIS13" s="12"/>
      <c r="CIT13" s="12"/>
      <c r="CIU13" s="12"/>
      <c r="CIV13" s="12"/>
      <c r="CIW13" s="12"/>
      <c r="CIX13" s="12"/>
      <c r="CIY13" s="12"/>
      <c r="CIZ13" s="12"/>
      <c r="CJA13" s="12"/>
      <c r="CJB13" s="12"/>
      <c r="CJC13" s="12"/>
      <c r="CJD13" s="12"/>
      <c r="CJE13" s="12"/>
      <c r="CJF13" s="12"/>
      <c r="CJG13" s="12"/>
      <c r="CJH13" s="12"/>
      <c r="CJI13" s="12"/>
      <c r="CJJ13" s="12"/>
      <c r="CJK13" s="12"/>
      <c r="CJL13" s="12"/>
      <c r="CJM13" s="12"/>
      <c r="CJN13" s="12"/>
      <c r="CJO13" s="12"/>
      <c r="CJP13" s="12"/>
      <c r="CJQ13" s="12"/>
      <c r="CJR13" s="12"/>
      <c r="CJS13" s="12"/>
      <c r="CJT13" s="12"/>
      <c r="CJU13" s="12"/>
      <c r="CJV13" s="12"/>
      <c r="CJW13" s="12"/>
      <c r="CJX13" s="12"/>
      <c r="CJY13" s="12"/>
      <c r="CJZ13" s="12"/>
      <c r="CKA13" s="12"/>
      <c r="CKB13" s="12"/>
      <c r="CKC13" s="12"/>
      <c r="CKD13" s="12"/>
      <c r="CKE13" s="12"/>
      <c r="CKF13" s="12"/>
      <c r="CKG13" s="12"/>
      <c r="CKH13" s="12"/>
      <c r="CKI13" s="12"/>
      <c r="CKJ13" s="12"/>
      <c r="CKK13" s="12"/>
      <c r="CKL13" s="12"/>
      <c r="CKM13" s="12"/>
      <c r="CKN13" s="12"/>
      <c r="CKO13" s="12"/>
      <c r="CKP13" s="12"/>
      <c r="CKQ13" s="12"/>
      <c r="CKR13" s="12"/>
      <c r="CKS13" s="12"/>
      <c r="CKT13" s="12"/>
      <c r="CKU13" s="12"/>
      <c r="CKV13" s="12"/>
      <c r="CKW13" s="12"/>
      <c r="CKX13" s="12"/>
      <c r="CKY13" s="12"/>
      <c r="CKZ13" s="12"/>
      <c r="CLA13" s="12"/>
      <c r="CLB13" s="12"/>
      <c r="CLC13" s="12"/>
      <c r="CLD13" s="12"/>
      <c r="CLE13" s="12"/>
      <c r="CLF13" s="12"/>
      <c r="CLG13" s="12"/>
      <c r="CLH13" s="12"/>
      <c r="CLI13" s="12"/>
      <c r="CLJ13" s="12"/>
      <c r="CLK13" s="12"/>
      <c r="CLL13" s="12"/>
      <c r="CLM13" s="12"/>
      <c r="CLN13" s="12"/>
      <c r="CLO13" s="12"/>
      <c r="CLP13" s="12"/>
      <c r="CLQ13" s="12"/>
      <c r="CLR13" s="12"/>
      <c r="CLS13" s="12"/>
      <c r="CLT13" s="12"/>
      <c r="CLU13" s="12"/>
      <c r="CLV13" s="12"/>
      <c r="CLW13" s="12"/>
      <c r="CLX13" s="12"/>
      <c r="CLY13" s="12"/>
      <c r="CLZ13" s="12"/>
      <c r="CMA13" s="12"/>
      <c r="CMB13" s="12"/>
      <c r="CMC13" s="12"/>
      <c r="CMD13" s="12"/>
      <c r="CME13" s="12"/>
      <c r="CMF13" s="12"/>
      <c r="CMG13" s="12"/>
      <c r="CMH13" s="12"/>
      <c r="CMI13" s="12"/>
      <c r="CMJ13" s="12"/>
      <c r="CMK13" s="12"/>
      <c r="CML13" s="12"/>
      <c r="CMM13" s="12"/>
      <c r="CMN13" s="12"/>
      <c r="CMO13" s="12"/>
      <c r="CMP13" s="12"/>
      <c r="CMQ13" s="12"/>
      <c r="CMR13" s="12"/>
      <c r="CMS13" s="12"/>
      <c r="CMT13" s="12"/>
      <c r="CMU13" s="12"/>
      <c r="CMV13" s="12"/>
      <c r="CMW13" s="12"/>
      <c r="CMX13" s="12"/>
      <c r="CMY13" s="12"/>
      <c r="CMZ13" s="12"/>
      <c r="CNA13" s="12"/>
      <c r="CNB13" s="12"/>
      <c r="CNC13" s="12"/>
      <c r="CND13" s="12"/>
      <c r="CNE13" s="12"/>
      <c r="CNF13" s="12"/>
      <c r="CNG13" s="12"/>
      <c r="CNH13" s="12"/>
      <c r="CNI13" s="12"/>
      <c r="CNJ13" s="12"/>
      <c r="CNK13" s="12"/>
      <c r="CNL13" s="12"/>
      <c r="CNM13" s="12"/>
      <c r="CNN13" s="12"/>
      <c r="CNO13" s="12"/>
      <c r="CNP13" s="12"/>
      <c r="CNQ13" s="12"/>
      <c r="CNR13" s="12"/>
      <c r="CNS13" s="12"/>
      <c r="CNT13" s="12"/>
      <c r="CNU13" s="12"/>
      <c r="CNV13" s="12"/>
      <c r="CNW13" s="12"/>
      <c r="CNX13" s="12"/>
      <c r="CNY13" s="12"/>
      <c r="CNZ13" s="12"/>
      <c r="COA13" s="12"/>
      <c r="COB13" s="12"/>
      <c r="COC13" s="12"/>
      <c r="COD13" s="12"/>
      <c r="COE13" s="12"/>
      <c r="COF13" s="12"/>
      <c r="COG13" s="12"/>
      <c r="COH13" s="12"/>
      <c r="COI13" s="12"/>
      <c r="COJ13" s="12"/>
      <c r="COK13" s="12"/>
      <c r="COL13" s="12"/>
      <c r="COM13" s="12"/>
      <c r="CON13" s="12"/>
      <c r="COO13" s="12"/>
      <c r="COP13" s="12"/>
      <c r="COQ13" s="12"/>
      <c r="COR13" s="12"/>
      <c r="COS13" s="12"/>
      <c r="COT13" s="12"/>
      <c r="COU13" s="12"/>
      <c r="COV13" s="12"/>
      <c r="COW13" s="12"/>
      <c r="COX13" s="12"/>
      <c r="COY13" s="12"/>
      <c r="COZ13" s="12"/>
      <c r="CPA13" s="12"/>
      <c r="CPB13" s="12"/>
      <c r="CPC13" s="12"/>
      <c r="CPD13" s="12"/>
      <c r="CPE13" s="12"/>
      <c r="CPF13" s="12"/>
      <c r="CPG13" s="12"/>
      <c r="CPH13" s="12"/>
      <c r="CPI13" s="12"/>
      <c r="CPJ13" s="12"/>
      <c r="CPK13" s="12"/>
      <c r="CPL13" s="12"/>
      <c r="CPM13" s="12"/>
      <c r="CPN13" s="12"/>
      <c r="CPO13" s="12"/>
      <c r="CPP13" s="12"/>
      <c r="CPQ13" s="12"/>
      <c r="CPR13" s="12"/>
      <c r="CPS13" s="12"/>
      <c r="CPT13" s="12"/>
      <c r="CPU13" s="12"/>
      <c r="CPV13" s="12"/>
      <c r="CPW13" s="12"/>
      <c r="CPX13" s="12"/>
      <c r="CPY13" s="12"/>
      <c r="CPZ13" s="12"/>
      <c r="CQA13" s="12"/>
      <c r="CQB13" s="12"/>
      <c r="CQC13" s="12"/>
      <c r="CQD13" s="12"/>
      <c r="CQE13" s="12"/>
      <c r="CQF13" s="12"/>
      <c r="CQG13" s="12"/>
      <c r="CQH13" s="12"/>
      <c r="CQI13" s="12"/>
      <c r="CQJ13" s="12"/>
      <c r="CQK13" s="12"/>
      <c r="CQL13" s="12"/>
      <c r="CQM13" s="12"/>
      <c r="CQN13" s="12"/>
      <c r="CQO13" s="12"/>
      <c r="CQP13" s="12"/>
      <c r="CQQ13" s="12"/>
      <c r="CQR13" s="12"/>
      <c r="CQS13" s="12"/>
      <c r="CQT13" s="12"/>
      <c r="CQU13" s="12"/>
      <c r="CQV13" s="12"/>
      <c r="CQW13" s="12"/>
      <c r="CQX13" s="12"/>
      <c r="CQY13" s="12"/>
      <c r="CQZ13" s="12"/>
      <c r="CRA13" s="12"/>
      <c r="CRB13" s="12"/>
      <c r="CRC13" s="12"/>
      <c r="CRD13" s="12"/>
      <c r="CRE13" s="12"/>
      <c r="CRF13" s="12"/>
      <c r="CRG13" s="12"/>
      <c r="CRH13" s="12"/>
      <c r="CRI13" s="12"/>
      <c r="CRJ13" s="12"/>
      <c r="CRK13" s="12"/>
      <c r="CRL13" s="12"/>
      <c r="CRM13" s="12"/>
      <c r="CRN13" s="12"/>
      <c r="CRO13" s="12"/>
      <c r="CRP13" s="12"/>
      <c r="CRQ13" s="12"/>
      <c r="CRR13" s="12"/>
      <c r="CRS13" s="12"/>
      <c r="CRT13" s="12"/>
      <c r="CRU13" s="12"/>
      <c r="CRV13" s="12"/>
      <c r="CRW13" s="12"/>
      <c r="CRX13" s="12"/>
      <c r="CRY13" s="12"/>
      <c r="CRZ13" s="12"/>
      <c r="CSA13" s="12"/>
      <c r="CSB13" s="12"/>
      <c r="CSC13" s="12"/>
      <c r="CSD13" s="12"/>
      <c r="CSE13" s="12"/>
      <c r="CSF13" s="12"/>
      <c r="CSG13" s="12"/>
      <c r="CSH13" s="12"/>
      <c r="CSI13" s="12"/>
      <c r="CSJ13" s="12"/>
      <c r="CSK13" s="12"/>
      <c r="CSL13" s="12"/>
      <c r="CSM13" s="12"/>
      <c r="CSN13" s="12"/>
      <c r="CSO13" s="12"/>
      <c r="CSP13" s="12"/>
      <c r="CSQ13" s="12"/>
      <c r="CSR13" s="12"/>
      <c r="CSS13" s="12"/>
      <c r="CST13" s="12"/>
      <c r="CSU13" s="12"/>
      <c r="CSV13" s="12"/>
      <c r="CSW13" s="12"/>
      <c r="CSX13" s="12"/>
      <c r="CSY13" s="12"/>
      <c r="CSZ13" s="12"/>
      <c r="CTA13" s="12"/>
      <c r="CTB13" s="12"/>
      <c r="CTC13" s="12"/>
      <c r="CTD13" s="12"/>
      <c r="CTE13" s="12"/>
      <c r="CTF13" s="12"/>
      <c r="CTG13" s="12"/>
      <c r="CTH13" s="12"/>
      <c r="CTI13" s="12"/>
      <c r="CTJ13" s="12"/>
      <c r="CTK13" s="12"/>
      <c r="CTL13" s="12"/>
      <c r="CTM13" s="12"/>
      <c r="CTN13" s="12"/>
      <c r="CTO13" s="12"/>
      <c r="CTP13" s="12"/>
      <c r="CTQ13" s="12"/>
      <c r="CTR13" s="12"/>
      <c r="CTS13" s="12"/>
      <c r="CTT13" s="12"/>
      <c r="CTU13" s="12"/>
      <c r="CTV13" s="12"/>
      <c r="CTW13" s="12"/>
      <c r="CTX13" s="12"/>
      <c r="CTY13" s="12"/>
      <c r="CTZ13" s="12"/>
      <c r="CUA13" s="12"/>
      <c r="CUB13" s="12"/>
      <c r="CUC13" s="12"/>
      <c r="CUD13" s="12"/>
      <c r="CUE13" s="12"/>
      <c r="CUF13" s="12"/>
      <c r="CUG13" s="12"/>
      <c r="CUH13" s="12"/>
      <c r="CUI13" s="12"/>
      <c r="CUJ13" s="12"/>
      <c r="CUK13" s="12"/>
      <c r="CUL13" s="12"/>
      <c r="CUM13" s="12"/>
      <c r="CUN13" s="12"/>
      <c r="CUO13" s="12"/>
      <c r="CUP13" s="12"/>
      <c r="CUQ13" s="12"/>
      <c r="CUR13" s="12"/>
      <c r="CUS13" s="12"/>
      <c r="CUT13" s="12"/>
      <c r="CUU13" s="12"/>
      <c r="CUV13" s="12"/>
      <c r="CUW13" s="12"/>
      <c r="CUX13" s="12"/>
      <c r="CUY13" s="12"/>
      <c r="CUZ13" s="12"/>
      <c r="CVA13" s="12"/>
      <c r="CVB13" s="12"/>
      <c r="CVC13" s="12"/>
      <c r="CVD13" s="12"/>
      <c r="CVE13" s="12"/>
      <c r="CVF13" s="12"/>
      <c r="CVG13" s="12"/>
      <c r="CVH13" s="12"/>
      <c r="CVI13" s="12"/>
      <c r="CVJ13" s="12"/>
      <c r="CVK13" s="12"/>
      <c r="CVL13" s="12"/>
      <c r="CVM13" s="12"/>
      <c r="CVN13" s="12"/>
      <c r="CVO13" s="12"/>
      <c r="CVP13" s="12"/>
      <c r="CVQ13" s="12"/>
      <c r="CVR13" s="12"/>
      <c r="CVS13" s="12"/>
      <c r="CVT13" s="12"/>
      <c r="CVU13" s="12"/>
      <c r="CVV13" s="12"/>
      <c r="CVW13" s="12"/>
      <c r="CVX13" s="12"/>
      <c r="CVY13" s="12"/>
      <c r="CVZ13" s="12"/>
      <c r="CWA13" s="12"/>
      <c r="CWB13" s="12"/>
      <c r="CWC13" s="12"/>
      <c r="CWD13" s="12"/>
      <c r="CWE13" s="12"/>
      <c r="CWF13" s="12"/>
      <c r="CWG13" s="12"/>
      <c r="CWH13" s="12"/>
      <c r="CWI13" s="12"/>
      <c r="CWJ13" s="12"/>
      <c r="CWK13" s="12"/>
      <c r="CWL13" s="12"/>
      <c r="CWM13" s="12"/>
      <c r="CWN13" s="12"/>
      <c r="CWO13" s="12"/>
      <c r="CWP13" s="12"/>
      <c r="CWQ13" s="12"/>
      <c r="CWR13" s="12"/>
      <c r="CWS13" s="12"/>
      <c r="CWT13" s="12"/>
      <c r="CWU13" s="12"/>
      <c r="CWV13" s="12"/>
      <c r="CWW13" s="12"/>
      <c r="CWX13" s="12"/>
      <c r="CWY13" s="12"/>
      <c r="CWZ13" s="12"/>
      <c r="CXA13" s="12"/>
      <c r="CXB13" s="12"/>
      <c r="CXC13" s="12"/>
      <c r="CXD13" s="12"/>
      <c r="CXE13" s="12"/>
      <c r="CXF13" s="12"/>
      <c r="CXG13" s="12"/>
      <c r="CXH13" s="12"/>
      <c r="CXI13" s="12"/>
      <c r="CXJ13" s="12"/>
      <c r="CXK13" s="12"/>
      <c r="CXL13" s="12"/>
      <c r="CXM13" s="12"/>
      <c r="CXN13" s="12"/>
      <c r="CXO13" s="12"/>
      <c r="CXP13" s="12"/>
      <c r="CXQ13" s="12"/>
      <c r="CXR13" s="12"/>
      <c r="CXS13" s="12"/>
      <c r="CXT13" s="12"/>
      <c r="CXU13" s="12"/>
      <c r="CXV13" s="12"/>
      <c r="CXW13" s="12"/>
      <c r="CXX13" s="12"/>
      <c r="CXY13" s="12"/>
      <c r="CXZ13" s="12"/>
      <c r="CYA13" s="12"/>
      <c r="CYB13" s="12"/>
      <c r="CYC13" s="12"/>
      <c r="CYD13" s="12"/>
      <c r="CYE13" s="12"/>
      <c r="CYF13" s="12"/>
      <c r="CYG13" s="12"/>
      <c r="CYH13" s="12"/>
      <c r="CYI13" s="12"/>
      <c r="CYJ13" s="12"/>
      <c r="CYK13" s="12"/>
      <c r="CYL13" s="12"/>
      <c r="CYM13" s="12"/>
      <c r="CYN13" s="12"/>
      <c r="CYO13" s="12"/>
      <c r="CYP13" s="12"/>
      <c r="CYQ13" s="12"/>
      <c r="CYR13" s="12"/>
      <c r="CYS13" s="12"/>
      <c r="CYT13" s="12"/>
      <c r="CYU13" s="12"/>
      <c r="CYV13" s="12"/>
      <c r="CYW13" s="12"/>
      <c r="CYX13" s="12"/>
      <c r="CYY13" s="12"/>
      <c r="CYZ13" s="12"/>
      <c r="CZA13" s="12"/>
      <c r="CZB13" s="12"/>
      <c r="CZC13" s="12"/>
      <c r="CZD13" s="12"/>
      <c r="CZE13" s="12"/>
      <c r="CZF13" s="12"/>
      <c r="CZG13" s="12"/>
      <c r="CZH13" s="12"/>
      <c r="CZI13" s="12"/>
      <c r="CZJ13" s="12"/>
      <c r="CZK13" s="12"/>
      <c r="CZL13" s="12"/>
      <c r="CZM13" s="12"/>
      <c r="CZN13" s="12"/>
      <c r="CZO13" s="12"/>
      <c r="CZP13" s="12"/>
      <c r="CZQ13" s="12"/>
      <c r="CZR13" s="12"/>
      <c r="CZS13" s="12"/>
      <c r="CZT13" s="12"/>
      <c r="CZU13" s="12"/>
      <c r="CZV13" s="12"/>
      <c r="CZW13" s="12"/>
      <c r="CZX13" s="12"/>
      <c r="CZY13" s="12"/>
      <c r="CZZ13" s="12"/>
      <c r="DAA13" s="12"/>
      <c r="DAB13" s="12"/>
      <c r="DAC13" s="12"/>
      <c r="DAD13" s="12"/>
      <c r="DAE13" s="12"/>
      <c r="DAF13" s="12"/>
      <c r="DAG13" s="12"/>
      <c r="DAH13" s="12"/>
      <c r="DAI13" s="12"/>
      <c r="DAJ13" s="12"/>
      <c r="DAK13" s="12"/>
      <c r="DAL13" s="12"/>
      <c r="DAM13" s="12"/>
      <c r="DAN13" s="12"/>
      <c r="DAO13" s="12"/>
      <c r="DAP13" s="12"/>
      <c r="DAQ13" s="12"/>
      <c r="DAR13" s="12"/>
      <c r="DAS13" s="12"/>
      <c r="DAT13" s="12"/>
      <c r="DAU13" s="12"/>
      <c r="DAV13" s="12"/>
      <c r="DAW13" s="12"/>
      <c r="DAX13" s="12"/>
      <c r="DAY13" s="12"/>
      <c r="DAZ13" s="12"/>
      <c r="DBA13" s="12"/>
      <c r="DBB13" s="12"/>
      <c r="DBC13" s="12"/>
      <c r="DBD13" s="12"/>
      <c r="DBE13" s="12"/>
      <c r="DBF13" s="12"/>
      <c r="DBG13" s="12"/>
      <c r="DBH13" s="12"/>
      <c r="DBI13" s="12"/>
      <c r="DBJ13" s="12"/>
      <c r="DBK13" s="12"/>
      <c r="DBL13" s="12"/>
      <c r="DBM13" s="12"/>
      <c r="DBN13" s="12"/>
      <c r="DBO13" s="12"/>
      <c r="DBP13" s="12"/>
      <c r="DBQ13" s="12"/>
      <c r="DBR13" s="12"/>
      <c r="DBS13" s="12"/>
      <c r="DBT13" s="12"/>
      <c r="DBU13" s="12"/>
      <c r="DBV13" s="12"/>
      <c r="DBW13" s="12"/>
      <c r="DBX13" s="12"/>
      <c r="DBY13" s="12"/>
      <c r="DBZ13" s="12"/>
      <c r="DCA13" s="12"/>
      <c r="DCB13" s="12"/>
      <c r="DCC13" s="12"/>
      <c r="DCD13" s="12"/>
      <c r="DCE13" s="12"/>
      <c r="DCF13" s="12"/>
      <c r="DCG13" s="12"/>
      <c r="DCH13" s="12"/>
      <c r="DCI13" s="12"/>
      <c r="DCJ13" s="12"/>
      <c r="DCK13" s="12"/>
      <c r="DCL13" s="12"/>
      <c r="DCM13" s="12"/>
      <c r="DCN13" s="12"/>
      <c r="DCO13" s="12"/>
      <c r="DCP13" s="12"/>
      <c r="DCQ13" s="12"/>
      <c r="DCR13" s="12"/>
      <c r="DCS13" s="12"/>
      <c r="DCT13" s="12"/>
      <c r="DCU13" s="12"/>
      <c r="DCV13" s="12"/>
      <c r="DCW13" s="12"/>
      <c r="DCX13" s="12"/>
      <c r="DCY13" s="12"/>
      <c r="DCZ13" s="12"/>
      <c r="DDA13" s="12"/>
      <c r="DDB13" s="12"/>
      <c r="DDC13" s="12"/>
      <c r="DDD13" s="12"/>
      <c r="DDE13" s="12"/>
      <c r="DDF13" s="12"/>
      <c r="DDG13" s="12"/>
      <c r="DDH13" s="12"/>
      <c r="DDI13" s="12"/>
      <c r="DDJ13" s="12"/>
      <c r="DDK13" s="12"/>
      <c r="DDL13" s="12"/>
      <c r="DDM13" s="12"/>
      <c r="DDN13" s="12"/>
      <c r="DDO13" s="12"/>
      <c r="DDP13" s="12"/>
      <c r="DDQ13" s="12"/>
      <c r="DDR13" s="12"/>
      <c r="DDS13" s="12"/>
      <c r="DDT13" s="12"/>
      <c r="DDU13" s="12"/>
      <c r="DDV13" s="12"/>
      <c r="DDW13" s="12"/>
      <c r="DDX13" s="12"/>
      <c r="DDY13" s="12"/>
      <c r="DDZ13" s="12"/>
      <c r="DEA13" s="12"/>
      <c r="DEB13" s="12"/>
      <c r="DEC13" s="12"/>
      <c r="DED13" s="12"/>
      <c r="DEE13" s="12"/>
      <c r="DEF13" s="12"/>
      <c r="DEG13" s="12"/>
      <c r="DEH13" s="12"/>
      <c r="DEI13" s="12"/>
      <c r="DEJ13" s="12"/>
      <c r="DEK13" s="12"/>
      <c r="DEL13" s="12"/>
      <c r="DEM13" s="12"/>
      <c r="DEN13" s="12"/>
      <c r="DEO13" s="12"/>
      <c r="DEP13" s="12"/>
      <c r="DEQ13" s="12"/>
      <c r="DER13" s="12"/>
      <c r="DES13" s="12"/>
      <c r="DET13" s="12"/>
      <c r="DEU13" s="12"/>
      <c r="DEV13" s="12"/>
      <c r="DEW13" s="12"/>
      <c r="DEX13" s="12"/>
      <c r="DEY13" s="12"/>
      <c r="DEZ13" s="12"/>
      <c r="DFA13" s="12"/>
      <c r="DFB13" s="12"/>
      <c r="DFC13" s="12"/>
      <c r="DFD13" s="12"/>
      <c r="DFE13" s="12"/>
      <c r="DFF13" s="12"/>
      <c r="DFG13" s="12"/>
      <c r="DFH13" s="12"/>
      <c r="DFI13" s="12"/>
      <c r="DFJ13" s="12"/>
      <c r="DFK13" s="12"/>
      <c r="DFL13" s="12"/>
      <c r="DFM13" s="12"/>
      <c r="DFN13" s="12"/>
      <c r="DFO13" s="12"/>
      <c r="DFP13" s="12"/>
      <c r="DFQ13" s="12"/>
      <c r="DFR13" s="12"/>
      <c r="DFS13" s="12"/>
      <c r="DFT13" s="12"/>
      <c r="DFU13" s="12"/>
      <c r="DFV13" s="12"/>
      <c r="DFW13" s="12"/>
      <c r="DFX13" s="12"/>
      <c r="DFY13" s="12"/>
      <c r="DFZ13" s="12"/>
      <c r="DGA13" s="12"/>
      <c r="DGB13" s="12"/>
      <c r="DGC13" s="12"/>
      <c r="DGD13" s="12"/>
      <c r="DGE13" s="12"/>
      <c r="DGF13" s="12"/>
      <c r="DGG13" s="12"/>
      <c r="DGH13" s="12"/>
      <c r="DGI13" s="12"/>
      <c r="DGJ13" s="12"/>
      <c r="DGK13" s="12"/>
      <c r="DGL13" s="12"/>
      <c r="DGM13" s="12"/>
      <c r="DGN13" s="12"/>
      <c r="DGO13" s="12"/>
      <c r="DGP13" s="12"/>
      <c r="DGQ13" s="12"/>
      <c r="DGR13" s="12"/>
      <c r="DGS13" s="12"/>
      <c r="DGT13" s="12"/>
      <c r="DGU13" s="12"/>
      <c r="DGV13" s="12"/>
      <c r="DGW13" s="12"/>
      <c r="DGX13" s="12"/>
      <c r="DGY13" s="12"/>
      <c r="DGZ13" s="12"/>
      <c r="DHA13" s="12"/>
      <c r="DHB13" s="12"/>
      <c r="DHC13" s="12"/>
      <c r="DHD13" s="12"/>
      <c r="DHE13" s="12"/>
      <c r="DHF13" s="12"/>
      <c r="DHG13" s="12"/>
      <c r="DHH13" s="12"/>
      <c r="DHI13" s="12"/>
      <c r="DHJ13" s="12"/>
      <c r="DHK13" s="12"/>
      <c r="DHL13" s="12"/>
      <c r="DHM13" s="12"/>
      <c r="DHN13" s="12"/>
      <c r="DHO13" s="12"/>
      <c r="DHP13" s="12"/>
      <c r="DHQ13" s="12"/>
      <c r="DHR13" s="12"/>
      <c r="DHS13" s="12"/>
      <c r="DHT13" s="12"/>
      <c r="DHU13" s="12"/>
      <c r="DHV13" s="12"/>
      <c r="DHW13" s="12"/>
      <c r="DHX13" s="12"/>
      <c r="DHY13" s="12"/>
      <c r="DHZ13" s="12"/>
      <c r="DIA13" s="12"/>
      <c r="DIB13" s="12"/>
      <c r="DIC13" s="12"/>
      <c r="DID13" s="12"/>
      <c r="DIE13" s="12"/>
      <c r="DIF13" s="12"/>
      <c r="DIG13" s="12"/>
      <c r="DIH13" s="12"/>
      <c r="DII13" s="12"/>
      <c r="DIJ13" s="12"/>
      <c r="DIK13" s="12"/>
      <c r="DIL13" s="12"/>
      <c r="DIM13" s="12"/>
      <c r="DIN13" s="12"/>
      <c r="DIO13" s="12"/>
      <c r="DIP13" s="12"/>
      <c r="DIQ13" s="12"/>
      <c r="DIR13" s="12"/>
      <c r="DIS13" s="12"/>
      <c r="DIT13" s="12"/>
      <c r="DIU13" s="12"/>
      <c r="DIV13" s="12"/>
      <c r="DIW13" s="12"/>
      <c r="DIX13" s="12"/>
      <c r="DIY13" s="12"/>
      <c r="DIZ13" s="12"/>
      <c r="DJA13" s="12"/>
      <c r="DJB13" s="12"/>
      <c r="DJC13" s="12"/>
      <c r="DJD13" s="12"/>
      <c r="DJE13" s="12"/>
      <c r="DJF13" s="12"/>
      <c r="DJG13" s="12"/>
      <c r="DJH13" s="12"/>
      <c r="DJI13" s="12"/>
      <c r="DJJ13" s="12"/>
      <c r="DJK13" s="12"/>
      <c r="DJL13" s="12"/>
      <c r="DJM13" s="12"/>
      <c r="DJN13" s="12"/>
      <c r="DJO13" s="12"/>
      <c r="DJP13" s="12"/>
      <c r="DJQ13" s="12"/>
      <c r="DJR13" s="12"/>
      <c r="DJS13" s="12"/>
      <c r="DJT13" s="12"/>
      <c r="DJU13" s="12"/>
      <c r="DJV13" s="12"/>
      <c r="DJW13" s="12"/>
      <c r="DJX13" s="12"/>
      <c r="DJY13" s="12"/>
      <c r="DJZ13" s="12"/>
      <c r="DKA13" s="12"/>
      <c r="DKB13" s="12"/>
      <c r="DKC13" s="12"/>
      <c r="DKD13" s="12"/>
      <c r="DKE13" s="12"/>
      <c r="DKF13" s="12"/>
      <c r="DKG13" s="12"/>
      <c r="DKH13" s="12"/>
      <c r="DKI13" s="12"/>
      <c r="DKJ13" s="12"/>
      <c r="DKK13" s="12"/>
      <c r="DKL13" s="12"/>
      <c r="DKM13" s="12"/>
      <c r="DKN13" s="12"/>
      <c r="DKO13" s="12"/>
      <c r="DKP13" s="12"/>
      <c r="DKQ13" s="12"/>
      <c r="DKR13" s="12"/>
      <c r="DKS13" s="12"/>
      <c r="DKT13" s="12"/>
      <c r="DKU13" s="12"/>
      <c r="DKV13" s="12"/>
      <c r="DKW13" s="12"/>
      <c r="DKX13" s="12"/>
      <c r="DKY13" s="12"/>
      <c r="DKZ13" s="12"/>
      <c r="DLA13" s="12"/>
      <c r="DLB13" s="12"/>
      <c r="DLC13" s="12"/>
      <c r="DLD13" s="12"/>
      <c r="DLE13" s="12"/>
      <c r="DLF13" s="12"/>
      <c r="DLG13" s="12"/>
      <c r="DLH13" s="12"/>
      <c r="DLI13" s="12"/>
      <c r="DLJ13" s="12"/>
      <c r="DLK13" s="12"/>
      <c r="DLL13" s="12"/>
      <c r="DLM13" s="12"/>
      <c r="DLN13" s="12"/>
      <c r="DLO13" s="12"/>
      <c r="DLP13" s="12"/>
      <c r="DLQ13" s="12"/>
      <c r="DLR13" s="12"/>
      <c r="DLS13" s="12"/>
      <c r="DLT13" s="12"/>
      <c r="DLU13" s="12"/>
      <c r="DLV13" s="12"/>
      <c r="DLW13" s="12"/>
      <c r="DLX13" s="12"/>
      <c r="DLY13" s="12"/>
      <c r="DLZ13" s="12"/>
      <c r="DMA13" s="12"/>
      <c r="DMB13" s="12"/>
      <c r="DMC13" s="12"/>
      <c r="DMD13" s="12"/>
      <c r="DME13" s="12"/>
      <c r="DMF13" s="12"/>
      <c r="DMG13" s="12"/>
      <c r="DMH13" s="12"/>
      <c r="DMI13" s="12"/>
      <c r="DMJ13" s="12"/>
      <c r="DMK13" s="12"/>
      <c r="DML13" s="12"/>
      <c r="DMM13" s="12"/>
      <c r="DMN13" s="12"/>
      <c r="DMO13" s="12"/>
      <c r="DMP13" s="12"/>
      <c r="DMQ13" s="12"/>
      <c r="DMR13" s="12"/>
      <c r="DMS13" s="12"/>
      <c r="DMT13" s="12"/>
      <c r="DMU13" s="12"/>
      <c r="DMV13" s="12"/>
      <c r="DMW13" s="12"/>
      <c r="DMX13" s="12"/>
      <c r="DMY13" s="12"/>
      <c r="DMZ13" s="12"/>
      <c r="DNA13" s="12"/>
      <c r="DNB13" s="12"/>
      <c r="DNC13" s="12"/>
      <c r="DND13" s="12"/>
      <c r="DNE13" s="12"/>
      <c r="DNF13" s="12"/>
      <c r="DNG13" s="12"/>
      <c r="DNH13" s="12"/>
      <c r="DNI13" s="12"/>
      <c r="DNJ13" s="12"/>
      <c r="DNK13" s="12"/>
      <c r="DNL13" s="12"/>
      <c r="DNM13" s="12"/>
      <c r="DNN13" s="12"/>
      <c r="DNO13" s="12"/>
      <c r="DNP13" s="12"/>
      <c r="DNQ13" s="12"/>
      <c r="DNR13" s="12"/>
      <c r="DNS13" s="12"/>
      <c r="DNT13" s="12"/>
      <c r="DNU13" s="12"/>
      <c r="DNV13" s="12"/>
      <c r="DNW13" s="12"/>
      <c r="DNX13" s="12"/>
      <c r="DNY13" s="12"/>
      <c r="DNZ13" s="12"/>
      <c r="DOA13" s="12"/>
      <c r="DOB13" s="12"/>
      <c r="DOC13" s="12"/>
      <c r="DOD13" s="12"/>
      <c r="DOE13" s="12"/>
      <c r="DOF13" s="12"/>
      <c r="DOG13" s="12"/>
      <c r="DOH13" s="12"/>
      <c r="DOI13" s="12"/>
      <c r="DOJ13" s="12"/>
      <c r="DOK13" s="12"/>
      <c r="DOL13" s="12"/>
      <c r="DOM13" s="12"/>
      <c r="DON13" s="12"/>
      <c r="DOO13" s="12"/>
      <c r="DOP13" s="12"/>
      <c r="DOQ13" s="12"/>
      <c r="DOR13" s="12"/>
      <c r="DOS13" s="12"/>
      <c r="DOT13" s="12"/>
      <c r="DOU13" s="12"/>
      <c r="DOV13" s="12"/>
      <c r="DOW13" s="12"/>
      <c r="DOX13" s="12"/>
      <c r="DOY13" s="12"/>
      <c r="DOZ13" s="12"/>
      <c r="DPA13" s="12"/>
      <c r="DPB13" s="12"/>
      <c r="DPC13" s="12"/>
      <c r="DPD13" s="12"/>
      <c r="DPE13" s="12"/>
      <c r="DPF13" s="12"/>
      <c r="DPG13" s="12"/>
      <c r="DPH13" s="12"/>
      <c r="DPI13" s="12"/>
      <c r="DPJ13" s="12"/>
      <c r="DPK13" s="12"/>
      <c r="DPL13" s="12"/>
      <c r="DPM13" s="12"/>
      <c r="DPN13" s="12"/>
      <c r="DPO13" s="12"/>
      <c r="DPP13" s="12"/>
      <c r="DPQ13" s="12"/>
      <c r="DPR13" s="12"/>
      <c r="DPS13" s="12"/>
      <c r="DPT13" s="12"/>
      <c r="DPU13" s="12"/>
      <c r="DPV13" s="12"/>
      <c r="DPW13" s="12"/>
      <c r="DPX13" s="12"/>
      <c r="DPY13" s="12"/>
      <c r="DPZ13" s="12"/>
      <c r="DQA13" s="12"/>
      <c r="DQB13" s="12"/>
      <c r="DQC13" s="12"/>
      <c r="DQD13" s="12"/>
      <c r="DQE13" s="12"/>
      <c r="DQF13" s="12"/>
      <c r="DQG13" s="12"/>
      <c r="DQH13" s="12"/>
      <c r="DQI13" s="12"/>
      <c r="DQJ13" s="12"/>
      <c r="DQK13" s="12"/>
      <c r="DQL13" s="12"/>
      <c r="DQM13" s="12"/>
      <c r="DQN13" s="12"/>
      <c r="DQO13" s="12"/>
      <c r="DQP13" s="12"/>
      <c r="DQQ13" s="12"/>
      <c r="DQR13" s="12"/>
      <c r="DQS13" s="12"/>
      <c r="DQT13" s="12"/>
      <c r="DQU13" s="12"/>
      <c r="DQV13" s="12"/>
      <c r="DQW13" s="12"/>
      <c r="DQX13" s="12"/>
      <c r="DQY13" s="12"/>
      <c r="DQZ13" s="12"/>
      <c r="DRA13" s="12"/>
      <c r="DRB13" s="12"/>
      <c r="DRC13" s="12"/>
      <c r="DRD13" s="12"/>
      <c r="DRE13" s="12"/>
      <c r="DRF13" s="12"/>
      <c r="DRG13" s="12"/>
      <c r="DRH13" s="12"/>
      <c r="DRI13" s="12"/>
      <c r="DRJ13" s="12"/>
      <c r="DRK13" s="12"/>
      <c r="DRL13" s="12"/>
      <c r="DRM13" s="12"/>
      <c r="DRN13" s="12"/>
      <c r="DRO13" s="12"/>
      <c r="DRP13" s="12"/>
      <c r="DRQ13" s="12"/>
      <c r="DRR13" s="12"/>
      <c r="DRS13" s="12"/>
      <c r="DRT13" s="12"/>
      <c r="DRU13" s="12"/>
      <c r="DRV13" s="12"/>
      <c r="DRW13" s="12"/>
      <c r="DRX13" s="12"/>
      <c r="DRY13" s="12"/>
      <c r="DRZ13" s="12"/>
      <c r="DSA13" s="12"/>
      <c r="DSB13" s="12"/>
      <c r="DSC13" s="12"/>
      <c r="DSD13" s="12"/>
      <c r="DSE13" s="12"/>
      <c r="DSF13" s="12"/>
      <c r="DSG13" s="12"/>
      <c r="DSH13" s="12"/>
      <c r="DSI13" s="12"/>
      <c r="DSJ13" s="12"/>
      <c r="DSK13" s="12"/>
      <c r="DSL13" s="12"/>
      <c r="DSM13" s="12"/>
      <c r="DSN13" s="12"/>
      <c r="DSO13" s="12"/>
      <c r="DSP13" s="12"/>
      <c r="DSQ13" s="12"/>
      <c r="DSR13" s="12"/>
      <c r="DSS13" s="12"/>
      <c r="DST13" s="12"/>
      <c r="DSU13" s="12"/>
      <c r="DSV13" s="12"/>
      <c r="DSW13" s="12"/>
      <c r="DSX13" s="12"/>
      <c r="DSY13" s="12"/>
      <c r="DSZ13" s="12"/>
      <c r="DTA13" s="12"/>
      <c r="DTB13" s="12"/>
      <c r="DTC13" s="12"/>
      <c r="DTD13" s="12"/>
      <c r="DTE13" s="12"/>
      <c r="DTF13" s="12"/>
      <c r="DTG13" s="12"/>
      <c r="DTH13" s="12"/>
      <c r="DTI13" s="12"/>
      <c r="DTJ13" s="12"/>
      <c r="DTK13" s="12"/>
      <c r="DTL13" s="12"/>
      <c r="DTM13" s="12"/>
      <c r="DTN13" s="12"/>
      <c r="DTO13" s="12"/>
      <c r="DTP13" s="12"/>
      <c r="DTQ13" s="12"/>
      <c r="DTR13" s="12"/>
      <c r="DTS13" s="12"/>
      <c r="DTT13" s="12"/>
      <c r="DTU13" s="12"/>
      <c r="DTV13" s="12"/>
      <c r="DTW13" s="12"/>
      <c r="DTX13" s="12"/>
      <c r="DTY13" s="12"/>
      <c r="DTZ13" s="12"/>
      <c r="DUA13" s="12"/>
      <c r="DUB13" s="12"/>
      <c r="DUC13" s="12"/>
      <c r="DUD13" s="12"/>
      <c r="DUE13" s="12"/>
      <c r="DUF13" s="12"/>
      <c r="DUG13" s="12"/>
      <c r="DUH13" s="12"/>
      <c r="DUI13" s="12"/>
      <c r="DUJ13" s="12"/>
      <c r="DUK13" s="12"/>
      <c r="DUL13" s="12"/>
      <c r="DUM13" s="12"/>
      <c r="DUN13" s="12"/>
      <c r="DUO13" s="12"/>
      <c r="DUP13" s="12"/>
      <c r="DUQ13" s="12"/>
      <c r="DUR13" s="12"/>
      <c r="DUS13" s="12"/>
      <c r="DUT13" s="12"/>
      <c r="DUU13" s="12"/>
      <c r="DUV13" s="12"/>
      <c r="DUW13" s="12"/>
      <c r="DUX13" s="12"/>
      <c r="DUY13" s="12"/>
      <c r="DUZ13" s="12"/>
      <c r="DVA13" s="12"/>
      <c r="DVB13" s="12"/>
      <c r="DVC13" s="12"/>
      <c r="DVD13" s="12"/>
      <c r="DVE13" s="12"/>
      <c r="DVF13" s="12"/>
      <c r="DVG13" s="12"/>
      <c r="DVH13" s="12"/>
      <c r="DVI13" s="12"/>
      <c r="DVJ13" s="12"/>
      <c r="DVK13" s="12"/>
      <c r="DVL13" s="12"/>
      <c r="DVM13" s="12"/>
      <c r="DVN13" s="12"/>
      <c r="DVO13" s="12"/>
      <c r="DVP13" s="12"/>
      <c r="DVQ13" s="12"/>
      <c r="DVR13" s="12"/>
      <c r="DVS13" s="12"/>
      <c r="DVT13" s="12"/>
      <c r="DVU13" s="12"/>
      <c r="DVV13" s="12"/>
      <c r="DVW13" s="12"/>
      <c r="DVX13" s="12"/>
      <c r="DVY13" s="12"/>
      <c r="DVZ13" s="12"/>
      <c r="DWA13" s="12"/>
      <c r="DWB13" s="12"/>
      <c r="DWC13" s="12"/>
      <c r="DWD13" s="12"/>
      <c r="DWE13" s="12"/>
      <c r="DWF13" s="12"/>
      <c r="DWG13" s="12"/>
      <c r="DWH13" s="12"/>
      <c r="DWI13" s="12"/>
      <c r="DWJ13" s="12"/>
      <c r="DWK13" s="12"/>
      <c r="DWL13" s="12"/>
      <c r="DWM13" s="12"/>
      <c r="DWN13" s="12"/>
      <c r="DWO13" s="12"/>
      <c r="DWP13" s="12"/>
      <c r="DWQ13" s="12"/>
      <c r="DWR13" s="12"/>
      <c r="DWS13" s="12"/>
      <c r="DWT13" s="12"/>
      <c r="DWU13" s="12"/>
      <c r="DWV13" s="12"/>
      <c r="DWW13" s="12"/>
      <c r="DWX13" s="12"/>
      <c r="DWY13" s="12"/>
      <c r="DWZ13" s="12"/>
      <c r="DXA13" s="12"/>
      <c r="DXB13" s="12"/>
      <c r="DXC13" s="12"/>
      <c r="DXD13" s="12"/>
      <c r="DXE13" s="12"/>
      <c r="DXF13" s="12"/>
      <c r="DXG13" s="12"/>
      <c r="DXH13" s="12"/>
      <c r="DXI13" s="12"/>
      <c r="DXJ13" s="12"/>
      <c r="DXK13" s="12"/>
      <c r="DXL13" s="12"/>
      <c r="DXM13" s="12"/>
      <c r="DXN13" s="12"/>
      <c r="DXO13" s="12"/>
      <c r="DXP13" s="12"/>
      <c r="DXQ13" s="12"/>
      <c r="DXR13" s="12"/>
      <c r="DXS13" s="12"/>
      <c r="DXT13" s="12"/>
      <c r="DXU13" s="12"/>
      <c r="DXV13" s="12"/>
      <c r="DXW13" s="12"/>
      <c r="DXX13" s="12"/>
      <c r="DXY13" s="12"/>
      <c r="DXZ13" s="12"/>
      <c r="DYA13" s="12"/>
      <c r="DYB13" s="12"/>
      <c r="DYC13" s="12"/>
      <c r="DYD13" s="12"/>
      <c r="DYE13" s="12"/>
      <c r="DYF13" s="12"/>
      <c r="DYG13" s="12"/>
      <c r="DYH13" s="12"/>
      <c r="DYI13" s="12"/>
      <c r="DYJ13" s="12"/>
      <c r="DYK13" s="12"/>
      <c r="DYL13" s="12"/>
      <c r="DYM13" s="12"/>
      <c r="DYN13" s="12"/>
      <c r="DYO13" s="12"/>
      <c r="DYP13" s="12"/>
      <c r="DYQ13" s="12"/>
      <c r="DYR13" s="12"/>
      <c r="DYS13" s="12"/>
      <c r="DYT13" s="12"/>
      <c r="DYU13" s="12"/>
      <c r="DYV13" s="12"/>
      <c r="DYW13" s="12"/>
      <c r="DYX13" s="12"/>
      <c r="DYY13" s="12"/>
      <c r="DYZ13" s="12"/>
      <c r="DZA13" s="12"/>
      <c r="DZB13" s="12"/>
      <c r="DZC13" s="12"/>
      <c r="DZD13" s="12"/>
      <c r="DZE13" s="12"/>
      <c r="DZF13" s="12"/>
      <c r="DZG13" s="12"/>
      <c r="DZH13" s="12"/>
      <c r="DZI13" s="12"/>
      <c r="DZJ13" s="12"/>
      <c r="DZK13" s="12"/>
      <c r="DZL13" s="12"/>
      <c r="DZM13" s="12"/>
      <c r="DZN13" s="12"/>
      <c r="DZO13" s="12"/>
      <c r="DZP13" s="12"/>
      <c r="DZQ13" s="12"/>
      <c r="DZR13" s="12"/>
      <c r="DZS13" s="12"/>
      <c r="DZT13" s="12"/>
      <c r="DZU13" s="12"/>
      <c r="DZV13" s="12"/>
      <c r="DZW13" s="12"/>
      <c r="DZX13" s="12"/>
      <c r="DZY13" s="12"/>
      <c r="DZZ13" s="12"/>
      <c r="EAA13" s="12"/>
      <c r="EAB13" s="12"/>
      <c r="EAC13" s="12"/>
      <c r="EAD13" s="12"/>
      <c r="EAE13" s="12"/>
      <c r="EAF13" s="12"/>
      <c r="EAG13" s="12"/>
      <c r="EAH13" s="12"/>
      <c r="EAI13" s="12"/>
      <c r="EAJ13" s="12"/>
      <c r="EAK13" s="12"/>
      <c r="EAL13" s="12"/>
      <c r="EAM13" s="12"/>
      <c r="EAN13" s="12"/>
      <c r="EAO13" s="12"/>
      <c r="EAP13" s="12"/>
      <c r="EAQ13" s="12"/>
      <c r="EAR13" s="12"/>
      <c r="EAS13" s="12"/>
      <c r="EAT13" s="12"/>
      <c r="EAU13" s="12"/>
      <c r="EAV13" s="12"/>
      <c r="EAW13" s="12"/>
      <c r="EAX13" s="12"/>
      <c r="EAY13" s="12"/>
      <c r="EAZ13" s="12"/>
      <c r="EBA13" s="12"/>
      <c r="EBB13" s="12"/>
      <c r="EBC13" s="12"/>
      <c r="EBD13" s="12"/>
      <c r="EBE13" s="12"/>
      <c r="EBF13" s="12"/>
      <c r="EBG13" s="12"/>
      <c r="EBH13" s="12"/>
      <c r="EBI13" s="12"/>
      <c r="EBJ13" s="12"/>
      <c r="EBK13" s="12"/>
      <c r="EBL13" s="12"/>
      <c r="EBM13" s="12"/>
      <c r="EBN13" s="12"/>
      <c r="EBO13" s="12"/>
      <c r="EBP13" s="12"/>
      <c r="EBQ13" s="12"/>
      <c r="EBR13" s="12"/>
      <c r="EBS13" s="12"/>
      <c r="EBT13" s="12"/>
      <c r="EBU13" s="12"/>
      <c r="EBV13" s="12"/>
      <c r="EBW13" s="12"/>
      <c r="EBX13" s="12"/>
      <c r="EBY13" s="12"/>
      <c r="EBZ13" s="12"/>
      <c r="ECA13" s="12"/>
      <c r="ECB13" s="12"/>
      <c r="ECC13" s="12"/>
      <c r="ECD13" s="12"/>
      <c r="ECE13" s="12"/>
      <c r="ECF13" s="12"/>
      <c r="ECG13" s="12"/>
      <c r="ECH13" s="12"/>
      <c r="ECI13" s="12"/>
      <c r="ECJ13" s="12"/>
      <c r="ECK13" s="12"/>
      <c r="ECL13" s="12"/>
      <c r="ECM13" s="12"/>
      <c r="ECN13" s="12"/>
      <c r="ECO13" s="12"/>
      <c r="ECP13" s="12"/>
      <c r="ECQ13" s="12"/>
      <c r="ECR13" s="12"/>
      <c r="ECS13" s="12"/>
      <c r="ECT13" s="12"/>
      <c r="ECU13" s="12"/>
      <c r="ECV13" s="12"/>
      <c r="ECW13" s="12"/>
      <c r="ECX13" s="12"/>
      <c r="ECY13" s="12"/>
      <c r="ECZ13" s="12"/>
      <c r="EDA13" s="12"/>
      <c r="EDB13" s="12"/>
      <c r="EDC13" s="12"/>
      <c r="EDD13" s="12"/>
      <c r="EDE13" s="12"/>
      <c r="EDF13" s="12"/>
      <c r="EDG13" s="12"/>
      <c r="EDH13" s="12"/>
      <c r="EDI13" s="12"/>
      <c r="EDJ13" s="12"/>
      <c r="EDK13" s="12"/>
      <c r="EDL13" s="12"/>
      <c r="EDM13" s="12"/>
      <c r="EDN13" s="12"/>
      <c r="EDO13" s="12"/>
      <c r="EDP13" s="12"/>
      <c r="EDQ13" s="12"/>
      <c r="EDR13" s="12"/>
      <c r="EDS13" s="12"/>
      <c r="EDT13" s="12"/>
      <c r="EDU13" s="12"/>
      <c r="EDV13" s="12"/>
      <c r="EDW13" s="12"/>
      <c r="EDX13" s="12"/>
      <c r="EDY13" s="12"/>
      <c r="EDZ13" s="12"/>
      <c r="EEA13" s="12"/>
      <c r="EEB13" s="12"/>
      <c r="EEC13" s="12"/>
      <c r="EED13" s="12"/>
      <c r="EEE13" s="12"/>
      <c r="EEF13" s="12"/>
      <c r="EEG13" s="12"/>
      <c r="EEH13" s="12"/>
      <c r="EEI13" s="12"/>
      <c r="EEJ13" s="12"/>
      <c r="EEK13" s="12"/>
      <c r="EEL13" s="12"/>
      <c r="EEM13" s="12"/>
      <c r="EEN13" s="12"/>
      <c r="EEO13" s="12"/>
      <c r="EEP13" s="12"/>
      <c r="EEQ13" s="12"/>
      <c r="EER13" s="12"/>
      <c r="EES13" s="12"/>
      <c r="EET13" s="12"/>
      <c r="EEU13" s="12"/>
      <c r="EEV13" s="12"/>
      <c r="EEW13" s="12"/>
      <c r="EEX13" s="12"/>
      <c r="EEY13" s="12"/>
      <c r="EEZ13" s="12"/>
      <c r="EFA13" s="12"/>
      <c r="EFB13" s="12"/>
      <c r="EFC13" s="12"/>
      <c r="EFD13" s="12"/>
      <c r="EFE13" s="12"/>
      <c r="EFF13" s="12"/>
      <c r="EFG13" s="12"/>
      <c r="EFH13" s="12"/>
      <c r="EFI13" s="12"/>
      <c r="EFJ13" s="12"/>
      <c r="EFK13" s="12"/>
      <c r="EFL13" s="12"/>
      <c r="EFM13" s="12"/>
      <c r="EFN13" s="12"/>
      <c r="EFO13" s="12"/>
      <c r="EFP13" s="12"/>
      <c r="EFQ13" s="12"/>
      <c r="EFR13" s="12"/>
      <c r="EFS13" s="12"/>
      <c r="EFT13" s="12"/>
      <c r="EFU13" s="12"/>
      <c r="EFV13" s="12"/>
      <c r="EFW13" s="12"/>
      <c r="EFX13" s="12"/>
      <c r="EFY13" s="12"/>
      <c r="EFZ13" s="12"/>
      <c r="EGA13" s="12"/>
      <c r="EGB13" s="12"/>
      <c r="EGC13" s="12"/>
      <c r="EGD13" s="12"/>
      <c r="EGE13" s="12"/>
      <c r="EGF13" s="12"/>
      <c r="EGG13" s="12"/>
      <c r="EGH13" s="12"/>
      <c r="EGI13" s="12"/>
      <c r="EGJ13" s="12"/>
      <c r="EGK13" s="12"/>
      <c r="EGL13" s="12"/>
      <c r="EGM13" s="12"/>
      <c r="EGN13" s="12"/>
      <c r="EGO13" s="12"/>
      <c r="EGP13" s="12"/>
      <c r="EGQ13" s="12"/>
      <c r="EGR13" s="12"/>
      <c r="EGS13" s="12"/>
      <c r="EGT13" s="12"/>
      <c r="EGU13" s="12"/>
      <c r="EGV13" s="12"/>
      <c r="EGW13" s="12"/>
      <c r="EGX13" s="12"/>
      <c r="EGY13" s="12"/>
      <c r="EGZ13" s="12"/>
      <c r="EHA13" s="12"/>
      <c r="EHB13" s="12"/>
      <c r="EHC13" s="12"/>
      <c r="EHD13" s="12"/>
      <c r="EHE13" s="12"/>
      <c r="EHF13" s="12"/>
      <c r="EHG13" s="12"/>
      <c r="EHH13" s="12"/>
      <c r="EHI13" s="12"/>
      <c r="EHJ13" s="12"/>
      <c r="EHK13" s="12"/>
      <c r="EHL13" s="12"/>
      <c r="EHM13" s="12"/>
      <c r="EHN13" s="12"/>
      <c r="EHO13" s="12"/>
      <c r="EHP13" s="12"/>
      <c r="EHQ13" s="12"/>
      <c r="EHR13" s="12"/>
      <c r="EHS13" s="12"/>
      <c r="EHT13" s="12"/>
      <c r="EHU13" s="12"/>
      <c r="EHV13" s="12"/>
      <c r="EHW13" s="12"/>
      <c r="EHX13" s="12"/>
      <c r="EHY13" s="12"/>
      <c r="EHZ13" s="12"/>
      <c r="EIA13" s="12"/>
      <c r="EIB13" s="12"/>
      <c r="EIC13" s="12"/>
      <c r="EID13" s="12"/>
      <c r="EIE13" s="12"/>
      <c r="EIF13" s="12"/>
      <c r="EIG13" s="12"/>
      <c r="EIH13" s="12"/>
      <c r="EII13" s="12"/>
      <c r="EIJ13" s="12"/>
      <c r="EIK13" s="12"/>
      <c r="EIL13" s="12"/>
      <c r="EIM13" s="12"/>
      <c r="EIN13" s="12"/>
      <c r="EIO13" s="12"/>
      <c r="EIP13" s="12"/>
      <c r="EIQ13" s="12"/>
      <c r="EIR13" s="12"/>
      <c r="EIS13" s="12"/>
      <c r="EIT13" s="12"/>
      <c r="EIU13" s="12"/>
      <c r="EIV13" s="12"/>
      <c r="EIW13" s="12"/>
      <c r="EIX13" s="12"/>
      <c r="EIY13" s="12"/>
      <c r="EIZ13" s="12"/>
      <c r="EJA13" s="12"/>
      <c r="EJB13" s="12"/>
      <c r="EJC13" s="12"/>
      <c r="EJD13" s="12"/>
      <c r="EJE13" s="12"/>
      <c r="EJF13" s="12"/>
      <c r="EJG13" s="12"/>
      <c r="EJH13" s="12"/>
      <c r="EJI13" s="12"/>
      <c r="EJJ13" s="12"/>
      <c r="EJK13" s="12"/>
      <c r="EJL13" s="12"/>
      <c r="EJM13" s="12"/>
      <c r="EJN13" s="12"/>
      <c r="EJO13" s="12"/>
      <c r="EJP13" s="12"/>
      <c r="EJQ13" s="12"/>
      <c r="EJR13" s="12"/>
      <c r="EJS13" s="12"/>
      <c r="EJT13" s="12"/>
      <c r="EJU13" s="12"/>
      <c r="EJV13" s="12"/>
      <c r="EJW13" s="12"/>
      <c r="EJX13" s="12"/>
      <c r="EJY13" s="12"/>
      <c r="EJZ13" s="12"/>
      <c r="EKA13" s="12"/>
      <c r="EKB13" s="12"/>
      <c r="EKC13" s="12"/>
      <c r="EKD13" s="12"/>
      <c r="EKE13" s="12"/>
      <c r="EKF13" s="12"/>
      <c r="EKG13" s="12"/>
      <c r="EKH13" s="12"/>
      <c r="EKI13" s="12"/>
      <c r="EKJ13" s="12"/>
      <c r="EKK13" s="12"/>
      <c r="EKL13" s="12"/>
      <c r="EKM13" s="12"/>
      <c r="EKN13" s="12"/>
      <c r="EKO13" s="12"/>
      <c r="EKP13" s="12"/>
      <c r="EKQ13" s="12"/>
      <c r="EKR13" s="12"/>
      <c r="EKS13" s="12"/>
      <c r="EKT13" s="12"/>
      <c r="EKU13" s="12"/>
      <c r="EKV13" s="12"/>
      <c r="EKW13" s="12"/>
      <c r="EKX13" s="12"/>
      <c r="EKY13" s="12"/>
      <c r="EKZ13" s="12"/>
      <c r="ELA13" s="12"/>
      <c r="ELB13" s="12"/>
      <c r="ELC13" s="12"/>
      <c r="ELD13" s="12"/>
      <c r="ELE13" s="12"/>
      <c r="ELF13" s="12"/>
      <c r="ELG13" s="12"/>
      <c r="ELH13" s="12"/>
      <c r="ELI13" s="12"/>
      <c r="ELJ13" s="12"/>
      <c r="ELK13" s="12"/>
      <c r="ELL13" s="12"/>
      <c r="ELM13" s="12"/>
      <c r="ELN13" s="12"/>
      <c r="ELO13" s="12"/>
      <c r="ELP13" s="12"/>
      <c r="ELQ13" s="12"/>
      <c r="ELR13" s="12"/>
      <c r="ELS13" s="12"/>
      <c r="ELT13" s="12"/>
      <c r="ELU13" s="12"/>
      <c r="ELV13" s="12"/>
      <c r="ELW13" s="12"/>
      <c r="ELX13" s="12"/>
      <c r="ELY13" s="12"/>
      <c r="ELZ13" s="12"/>
      <c r="EMA13" s="12"/>
      <c r="EMB13" s="12"/>
      <c r="EMC13" s="12"/>
      <c r="EMD13" s="12"/>
      <c r="EME13" s="12"/>
      <c r="EMF13" s="12"/>
      <c r="EMG13" s="12"/>
      <c r="EMH13" s="12"/>
      <c r="EMI13" s="12"/>
      <c r="EMJ13" s="12"/>
      <c r="EMK13" s="12"/>
      <c r="EML13" s="12"/>
      <c r="EMM13" s="12"/>
      <c r="EMN13" s="12"/>
      <c r="EMO13" s="12"/>
      <c r="EMP13" s="12"/>
      <c r="EMQ13" s="12"/>
      <c r="EMR13" s="12"/>
      <c r="EMS13" s="12"/>
      <c r="EMT13" s="12"/>
      <c r="EMU13" s="12"/>
      <c r="EMV13" s="12"/>
      <c r="EMW13" s="12"/>
      <c r="EMX13" s="12"/>
      <c r="EMY13" s="12"/>
      <c r="EMZ13" s="12"/>
      <c r="ENA13" s="12"/>
      <c r="ENB13" s="12"/>
      <c r="ENC13" s="12"/>
      <c r="END13" s="12"/>
      <c r="ENE13" s="12"/>
      <c r="ENF13" s="12"/>
      <c r="ENG13" s="12"/>
      <c r="ENH13" s="12"/>
      <c r="ENI13" s="12"/>
      <c r="ENJ13" s="12"/>
      <c r="ENK13" s="12"/>
      <c r="ENL13" s="12"/>
      <c r="ENM13" s="12"/>
      <c r="ENN13" s="12"/>
      <c r="ENO13" s="12"/>
      <c r="ENP13" s="12"/>
      <c r="ENQ13" s="12"/>
      <c r="ENR13" s="12"/>
      <c r="ENS13" s="12"/>
      <c r="ENT13" s="12"/>
      <c r="ENU13" s="12"/>
      <c r="ENV13" s="12"/>
      <c r="ENW13" s="12"/>
      <c r="ENX13" s="12"/>
      <c r="ENY13" s="12"/>
      <c r="ENZ13" s="12"/>
      <c r="EOA13" s="12"/>
      <c r="EOB13" s="12"/>
      <c r="EOC13" s="12"/>
      <c r="EOD13" s="12"/>
      <c r="EOE13" s="12"/>
      <c r="EOF13" s="12"/>
      <c r="EOG13" s="12"/>
      <c r="EOH13" s="12"/>
      <c r="EOI13" s="12"/>
      <c r="EOJ13" s="12"/>
      <c r="EOK13" s="12"/>
      <c r="EOL13" s="12"/>
      <c r="EOM13" s="12"/>
      <c r="EON13" s="12"/>
      <c r="EOO13" s="12"/>
      <c r="EOP13" s="12"/>
      <c r="EOQ13" s="12"/>
      <c r="EOR13" s="12"/>
      <c r="EOS13" s="12"/>
      <c r="EOT13" s="12"/>
      <c r="EOU13" s="12"/>
      <c r="EOV13" s="12"/>
      <c r="EOW13" s="12"/>
      <c r="EOX13" s="12"/>
      <c r="EOY13" s="12"/>
      <c r="EOZ13" s="12"/>
      <c r="EPA13" s="12"/>
      <c r="EPB13" s="12"/>
      <c r="EPC13" s="12"/>
      <c r="EPD13" s="12"/>
      <c r="EPE13" s="12"/>
      <c r="EPF13" s="12"/>
      <c r="EPG13" s="12"/>
      <c r="EPH13" s="12"/>
      <c r="EPI13" s="12"/>
      <c r="EPJ13" s="12"/>
      <c r="EPK13" s="12"/>
      <c r="EPL13" s="12"/>
      <c r="EPM13" s="12"/>
      <c r="EPN13" s="12"/>
      <c r="EPO13" s="12"/>
      <c r="EPP13" s="12"/>
      <c r="EPQ13" s="12"/>
      <c r="EPR13" s="12"/>
      <c r="EPS13" s="12"/>
      <c r="EPT13" s="12"/>
      <c r="EPU13" s="12"/>
      <c r="EPV13" s="12"/>
      <c r="EPW13" s="12"/>
      <c r="EPX13" s="12"/>
      <c r="EPY13" s="12"/>
      <c r="EPZ13" s="12"/>
      <c r="EQA13" s="12"/>
      <c r="EQB13" s="12"/>
      <c r="EQC13" s="12"/>
      <c r="EQD13" s="12"/>
      <c r="EQE13" s="12"/>
      <c r="EQF13" s="12"/>
      <c r="EQG13" s="12"/>
      <c r="EQH13" s="12"/>
      <c r="EQI13" s="12"/>
      <c r="EQJ13" s="12"/>
      <c r="EQK13" s="12"/>
      <c r="EQL13" s="12"/>
      <c r="EQM13" s="12"/>
      <c r="EQN13" s="12"/>
      <c r="EQO13" s="12"/>
      <c r="EQP13" s="12"/>
      <c r="EQQ13" s="12"/>
      <c r="EQR13" s="12"/>
      <c r="EQS13" s="12"/>
      <c r="EQT13" s="12"/>
      <c r="EQU13" s="12"/>
      <c r="EQV13" s="12"/>
      <c r="EQW13" s="12"/>
      <c r="EQX13" s="12"/>
      <c r="EQY13" s="12"/>
      <c r="EQZ13" s="12"/>
      <c r="ERA13" s="12"/>
      <c r="ERB13" s="12"/>
      <c r="ERC13" s="12"/>
      <c r="ERD13" s="12"/>
      <c r="ERE13" s="12"/>
      <c r="ERF13" s="12"/>
      <c r="ERG13" s="12"/>
      <c r="ERH13" s="12"/>
      <c r="ERI13" s="12"/>
      <c r="ERJ13" s="12"/>
      <c r="ERK13" s="12"/>
      <c r="ERL13" s="12"/>
      <c r="ERM13" s="12"/>
      <c r="ERN13" s="12"/>
      <c r="ERO13" s="12"/>
      <c r="ERP13" s="12"/>
      <c r="ERQ13" s="12"/>
      <c r="ERR13" s="12"/>
      <c r="ERS13" s="12"/>
      <c r="ERT13" s="12"/>
      <c r="ERU13" s="12"/>
      <c r="ERV13" s="12"/>
      <c r="ERW13" s="12"/>
      <c r="ERX13" s="12"/>
      <c r="ERY13" s="12"/>
      <c r="ERZ13" s="12"/>
      <c r="ESA13" s="12"/>
      <c r="ESB13" s="12"/>
      <c r="ESC13" s="12"/>
      <c r="ESD13" s="12"/>
      <c r="ESE13" s="12"/>
      <c r="ESF13" s="12"/>
      <c r="ESG13" s="12"/>
      <c r="ESH13" s="12"/>
      <c r="ESI13" s="12"/>
      <c r="ESJ13" s="12"/>
      <c r="ESK13" s="12"/>
      <c r="ESL13" s="12"/>
      <c r="ESM13" s="12"/>
      <c r="ESN13" s="12"/>
      <c r="ESO13" s="12"/>
      <c r="ESP13" s="12"/>
      <c r="ESQ13" s="12"/>
      <c r="ESR13" s="12"/>
      <c r="ESS13" s="12"/>
      <c r="EST13" s="12"/>
      <c r="ESU13" s="12"/>
      <c r="ESV13" s="12"/>
      <c r="ESW13" s="12"/>
      <c r="ESX13" s="12"/>
      <c r="ESY13" s="12"/>
      <c r="ESZ13" s="12"/>
      <c r="ETA13" s="12"/>
      <c r="ETB13" s="12"/>
      <c r="ETC13" s="12"/>
      <c r="ETD13" s="12"/>
      <c r="ETE13" s="12"/>
      <c r="ETF13" s="12"/>
      <c r="ETG13" s="12"/>
      <c r="ETH13" s="12"/>
      <c r="ETI13" s="12"/>
      <c r="ETJ13" s="12"/>
      <c r="ETK13" s="12"/>
      <c r="ETL13" s="12"/>
      <c r="ETM13" s="12"/>
      <c r="ETN13" s="12"/>
      <c r="ETO13" s="12"/>
      <c r="ETP13" s="12"/>
      <c r="ETQ13" s="12"/>
      <c r="ETR13" s="12"/>
      <c r="ETS13" s="12"/>
      <c r="ETT13" s="12"/>
      <c r="ETU13" s="12"/>
      <c r="ETV13" s="12"/>
      <c r="ETW13" s="12"/>
      <c r="ETX13" s="12"/>
      <c r="ETY13" s="12"/>
      <c r="ETZ13" s="12"/>
      <c r="EUA13" s="12"/>
      <c r="EUB13" s="12"/>
      <c r="EUC13" s="12"/>
      <c r="EUD13" s="12"/>
      <c r="EUE13" s="12"/>
      <c r="EUF13" s="12"/>
      <c r="EUG13" s="12"/>
      <c r="EUH13" s="12"/>
      <c r="EUI13" s="12"/>
      <c r="EUJ13" s="12"/>
      <c r="EUK13" s="12"/>
      <c r="EUL13" s="12"/>
      <c r="EUM13" s="12"/>
      <c r="EUN13" s="12"/>
      <c r="EUO13" s="12"/>
      <c r="EUP13" s="12"/>
      <c r="EUQ13" s="12"/>
      <c r="EUR13" s="12"/>
      <c r="EUS13" s="12"/>
      <c r="EUT13" s="12"/>
      <c r="EUU13" s="12"/>
      <c r="EUV13" s="12"/>
      <c r="EUW13" s="12"/>
      <c r="EUX13" s="12"/>
      <c r="EUY13" s="12"/>
      <c r="EUZ13" s="12"/>
      <c r="EVA13" s="12"/>
      <c r="EVB13" s="12"/>
      <c r="EVC13" s="12"/>
      <c r="EVD13" s="12"/>
      <c r="EVE13" s="12"/>
      <c r="EVF13" s="12"/>
      <c r="EVG13" s="12"/>
      <c r="EVH13" s="12"/>
      <c r="EVI13" s="12"/>
      <c r="EVJ13" s="12"/>
      <c r="EVK13" s="12"/>
      <c r="EVL13" s="12"/>
      <c r="EVM13" s="12"/>
      <c r="EVN13" s="12"/>
      <c r="EVO13" s="12"/>
      <c r="EVP13" s="12"/>
      <c r="EVQ13" s="12"/>
      <c r="EVR13" s="12"/>
      <c r="EVS13" s="12"/>
      <c r="EVT13" s="12"/>
      <c r="EVU13" s="12"/>
      <c r="EVV13" s="12"/>
      <c r="EVW13" s="12"/>
      <c r="EVX13" s="12"/>
      <c r="EVY13" s="12"/>
      <c r="EVZ13" s="12"/>
      <c r="EWA13" s="12"/>
      <c r="EWB13" s="12"/>
      <c r="EWC13" s="12"/>
      <c r="EWD13" s="12"/>
      <c r="EWE13" s="12"/>
      <c r="EWF13" s="12"/>
      <c r="EWG13" s="12"/>
      <c r="EWH13" s="12"/>
      <c r="EWI13" s="12"/>
      <c r="EWJ13" s="12"/>
      <c r="EWK13" s="12"/>
      <c r="EWL13" s="12"/>
      <c r="EWM13" s="12"/>
      <c r="EWN13" s="12"/>
      <c r="EWO13" s="12"/>
      <c r="EWP13" s="12"/>
      <c r="EWQ13" s="12"/>
      <c r="EWR13" s="12"/>
      <c r="EWS13" s="12"/>
      <c r="EWT13" s="12"/>
      <c r="EWU13" s="12"/>
      <c r="EWV13" s="12"/>
      <c r="EWW13" s="12"/>
      <c r="EWX13" s="12"/>
      <c r="EWY13" s="12"/>
      <c r="EWZ13" s="12"/>
      <c r="EXA13" s="12"/>
      <c r="EXB13" s="12"/>
      <c r="EXC13" s="12"/>
      <c r="EXD13" s="12"/>
      <c r="EXE13" s="12"/>
      <c r="EXF13" s="12"/>
      <c r="EXG13" s="12"/>
      <c r="EXH13" s="12"/>
      <c r="EXI13" s="12"/>
      <c r="EXJ13" s="12"/>
      <c r="EXK13" s="12"/>
      <c r="EXL13" s="12"/>
      <c r="EXM13" s="12"/>
      <c r="EXN13" s="12"/>
      <c r="EXO13" s="12"/>
      <c r="EXP13" s="12"/>
      <c r="EXQ13" s="12"/>
      <c r="EXR13" s="12"/>
      <c r="EXS13" s="12"/>
      <c r="EXT13" s="12"/>
      <c r="EXU13" s="12"/>
      <c r="EXV13" s="12"/>
      <c r="EXW13" s="12"/>
      <c r="EXX13" s="12"/>
      <c r="EXY13" s="12"/>
      <c r="EXZ13" s="12"/>
      <c r="EYA13" s="12"/>
      <c r="EYB13" s="12"/>
      <c r="EYC13" s="12"/>
      <c r="EYD13" s="12"/>
      <c r="EYE13" s="12"/>
      <c r="EYF13" s="12"/>
      <c r="EYG13" s="12"/>
      <c r="EYH13" s="12"/>
      <c r="EYI13" s="12"/>
      <c r="EYJ13" s="12"/>
      <c r="EYK13" s="12"/>
      <c r="EYL13" s="12"/>
      <c r="EYM13" s="12"/>
      <c r="EYN13" s="12"/>
      <c r="EYO13" s="12"/>
      <c r="EYP13" s="12"/>
      <c r="EYQ13" s="12"/>
      <c r="EYR13" s="12"/>
      <c r="EYS13" s="12"/>
      <c r="EYT13" s="12"/>
      <c r="EYU13" s="12"/>
      <c r="EYV13" s="12"/>
      <c r="EYW13" s="12"/>
      <c r="EYX13" s="12"/>
      <c r="EYY13" s="12"/>
      <c r="EYZ13" s="12"/>
      <c r="EZA13" s="12"/>
      <c r="EZB13" s="12"/>
      <c r="EZC13" s="12"/>
      <c r="EZD13" s="12"/>
      <c r="EZE13" s="12"/>
      <c r="EZF13" s="12"/>
      <c r="EZG13" s="12"/>
      <c r="EZH13" s="12"/>
      <c r="EZI13" s="12"/>
      <c r="EZJ13" s="12"/>
      <c r="EZK13" s="12"/>
      <c r="EZL13" s="12"/>
      <c r="EZM13" s="12"/>
      <c r="EZN13" s="12"/>
      <c r="EZO13" s="12"/>
      <c r="EZP13" s="12"/>
      <c r="EZQ13" s="12"/>
      <c r="EZR13" s="12"/>
      <c r="EZS13" s="12"/>
      <c r="EZT13" s="12"/>
      <c r="EZU13" s="12"/>
      <c r="EZV13" s="12"/>
      <c r="EZW13" s="12"/>
      <c r="EZX13" s="12"/>
      <c r="EZY13" s="12"/>
      <c r="EZZ13" s="12"/>
      <c r="FAA13" s="12"/>
      <c r="FAB13" s="12"/>
      <c r="FAC13" s="12"/>
      <c r="FAD13" s="12"/>
      <c r="FAE13" s="12"/>
      <c r="FAF13" s="12"/>
      <c r="FAG13" s="12"/>
      <c r="FAH13" s="12"/>
      <c r="FAI13" s="12"/>
      <c r="FAJ13" s="12"/>
      <c r="FAK13" s="12"/>
      <c r="FAL13" s="12"/>
      <c r="FAM13" s="12"/>
      <c r="FAN13" s="12"/>
      <c r="FAO13" s="12"/>
      <c r="FAP13" s="12"/>
      <c r="FAQ13" s="12"/>
      <c r="FAR13" s="12"/>
      <c r="FAS13" s="12"/>
      <c r="FAT13" s="12"/>
      <c r="FAU13" s="12"/>
      <c r="FAV13" s="12"/>
      <c r="FAW13" s="12"/>
      <c r="FAX13" s="12"/>
      <c r="FAY13" s="12"/>
      <c r="FAZ13" s="12"/>
      <c r="FBA13" s="12"/>
      <c r="FBB13" s="12"/>
      <c r="FBC13" s="12"/>
      <c r="FBD13" s="12"/>
      <c r="FBE13" s="12"/>
      <c r="FBF13" s="12"/>
      <c r="FBG13" s="12"/>
      <c r="FBH13" s="12"/>
      <c r="FBI13" s="12"/>
      <c r="FBJ13" s="12"/>
      <c r="FBK13" s="12"/>
      <c r="FBL13" s="12"/>
      <c r="FBM13" s="12"/>
      <c r="FBN13" s="12"/>
      <c r="FBO13" s="12"/>
      <c r="FBP13" s="12"/>
      <c r="FBQ13" s="12"/>
      <c r="FBR13" s="12"/>
      <c r="FBS13" s="12"/>
      <c r="FBT13" s="12"/>
      <c r="FBU13" s="12"/>
      <c r="FBV13" s="12"/>
      <c r="FBW13" s="12"/>
      <c r="FBX13" s="12"/>
      <c r="FBY13" s="12"/>
      <c r="FBZ13" s="12"/>
      <c r="FCA13" s="12"/>
      <c r="FCB13" s="12"/>
      <c r="FCC13" s="12"/>
      <c r="FCD13" s="12"/>
      <c r="FCE13" s="12"/>
      <c r="FCF13" s="12"/>
      <c r="FCG13" s="12"/>
      <c r="FCH13" s="12"/>
      <c r="FCI13" s="12"/>
      <c r="FCJ13" s="12"/>
      <c r="FCK13" s="12"/>
      <c r="FCL13" s="12"/>
      <c r="FCM13" s="12"/>
      <c r="FCN13" s="12"/>
      <c r="FCO13" s="12"/>
      <c r="FCP13" s="12"/>
      <c r="FCQ13" s="12"/>
      <c r="FCR13" s="12"/>
      <c r="FCS13" s="12"/>
      <c r="FCT13" s="12"/>
      <c r="FCU13" s="12"/>
      <c r="FCV13" s="12"/>
      <c r="FCW13" s="12"/>
      <c r="FCX13" s="12"/>
      <c r="FCY13" s="12"/>
      <c r="FCZ13" s="12"/>
      <c r="FDA13" s="12"/>
      <c r="FDB13" s="12"/>
      <c r="FDC13" s="12"/>
      <c r="FDD13" s="12"/>
      <c r="FDE13" s="12"/>
      <c r="FDF13" s="12"/>
      <c r="FDG13" s="12"/>
      <c r="FDH13" s="12"/>
      <c r="FDI13" s="12"/>
      <c r="FDJ13" s="12"/>
      <c r="FDK13" s="12"/>
      <c r="FDL13" s="12"/>
      <c r="FDM13" s="12"/>
      <c r="FDN13" s="12"/>
      <c r="FDO13" s="12"/>
      <c r="FDP13" s="12"/>
      <c r="FDQ13" s="12"/>
      <c r="FDR13" s="12"/>
      <c r="FDS13" s="12"/>
      <c r="FDT13" s="12"/>
      <c r="FDU13" s="12"/>
      <c r="FDV13" s="12"/>
      <c r="FDW13" s="12"/>
      <c r="FDX13" s="12"/>
      <c r="FDY13" s="12"/>
      <c r="FDZ13" s="12"/>
      <c r="FEA13" s="12"/>
      <c r="FEB13" s="12"/>
      <c r="FEC13" s="12"/>
      <c r="FED13" s="12"/>
      <c r="FEE13" s="12"/>
      <c r="FEF13" s="12"/>
      <c r="FEG13" s="12"/>
      <c r="FEH13" s="12"/>
      <c r="FEI13" s="12"/>
      <c r="FEJ13" s="12"/>
      <c r="FEK13" s="12"/>
      <c r="FEL13" s="12"/>
      <c r="FEM13" s="12"/>
      <c r="FEN13" s="12"/>
      <c r="FEO13" s="12"/>
      <c r="FEP13" s="12"/>
      <c r="FEQ13" s="12"/>
      <c r="FER13" s="12"/>
      <c r="FES13" s="12"/>
      <c r="FET13" s="12"/>
      <c r="FEU13" s="12"/>
      <c r="FEV13" s="12"/>
      <c r="FEW13" s="12"/>
      <c r="FEX13" s="12"/>
      <c r="FEY13" s="12"/>
      <c r="FEZ13" s="12"/>
      <c r="FFA13" s="12"/>
      <c r="FFB13" s="12"/>
      <c r="FFC13" s="12"/>
      <c r="FFD13" s="12"/>
      <c r="FFE13" s="12"/>
      <c r="FFF13" s="12"/>
      <c r="FFG13" s="12"/>
      <c r="FFH13" s="12"/>
      <c r="FFI13" s="12"/>
      <c r="FFJ13" s="12"/>
      <c r="FFK13" s="12"/>
      <c r="FFL13" s="12"/>
      <c r="FFM13" s="12"/>
      <c r="FFN13" s="12"/>
      <c r="FFO13" s="12"/>
      <c r="FFP13" s="12"/>
      <c r="FFQ13" s="12"/>
      <c r="FFR13" s="12"/>
      <c r="FFS13" s="12"/>
      <c r="FFT13" s="12"/>
      <c r="FFU13" s="12"/>
      <c r="FFV13" s="12"/>
      <c r="FFW13" s="12"/>
      <c r="FFX13" s="12"/>
      <c r="FFY13" s="12"/>
      <c r="FFZ13" s="12"/>
      <c r="FGA13" s="12"/>
      <c r="FGB13" s="12"/>
      <c r="FGC13" s="12"/>
      <c r="FGD13" s="12"/>
      <c r="FGE13" s="12"/>
      <c r="FGF13" s="12"/>
      <c r="FGG13" s="12"/>
      <c r="FGH13" s="12"/>
      <c r="FGI13" s="12"/>
      <c r="FGJ13" s="12"/>
      <c r="FGK13" s="12"/>
      <c r="FGL13" s="12"/>
      <c r="FGM13" s="12"/>
      <c r="FGN13" s="12"/>
      <c r="FGO13" s="12"/>
      <c r="FGP13" s="12"/>
      <c r="FGQ13" s="12"/>
      <c r="FGR13" s="12"/>
      <c r="FGS13" s="12"/>
      <c r="FGT13" s="12"/>
      <c r="FGU13" s="12"/>
      <c r="FGV13" s="12"/>
      <c r="FGW13" s="12"/>
      <c r="FGX13" s="12"/>
      <c r="FGY13" s="12"/>
      <c r="FGZ13" s="12"/>
      <c r="FHA13" s="12"/>
      <c r="FHB13" s="12"/>
      <c r="FHC13" s="12"/>
      <c r="FHD13" s="12"/>
      <c r="FHE13" s="12"/>
      <c r="FHF13" s="12"/>
      <c r="FHG13" s="12"/>
      <c r="FHH13" s="12"/>
      <c r="FHI13" s="12"/>
      <c r="FHJ13" s="12"/>
      <c r="FHK13" s="12"/>
      <c r="FHL13" s="12"/>
      <c r="FHM13" s="12"/>
      <c r="FHN13" s="12"/>
      <c r="FHO13" s="12"/>
      <c r="FHP13" s="12"/>
      <c r="FHQ13" s="12"/>
      <c r="FHR13" s="12"/>
      <c r="FHS13" s="12"/>
      <c r="FHT13" s="12"/>
      <c r="FHU13" s="12"/>
      <c r="FHV13" s="12"/>
      <c r="FHW13" s="12"/>
      <c r="FHX13" s="12"/>
      <c r="FHY13" s="12"/>
      <c r="FHZ13" s="12"/>
      <c r="FIA13" s="12"/>
      <c r="FIB13" s="12"/>
      <c r="FIC13" s="12"/>
      <c r="FID13" s="12"/>
      <c r="FIE13" s="12"/>
      <c r="FIF13" s="12"/>
      <c r="FIG13" s="12"/>
      <c r="FIH13" s="12"/>
      <c r="FII13" s="12"/>
      <c r="FIJ13" s="12"/>
      <c r="FIK13" s="12"/>
      <c r="FIL13" s="12"/>
      <c r="FIM13" s="12"/>
      <c r="FIN13" s="12"/>
      <c r="FIO13" s="12"/>
      <c r="FIP13" s="12"/>
      <c r="FIQ13" s="12"/>
      <c r="FIR13" s="12"/>
      <c r="FIS13" s="12"/>
      <c r="FIT13" s="12"/>
      <c r="FIU13" s="12"/>
      <c r="FIV13" s="12"/>
      <c r="FIW13" s="12"/>
      <c r="FIX13" s="12"/>
      <c r="FIY13" s="12"/>
      <c r="FIZ13" s="12"/>
      <c r="FJA13" s="12"/>
      <c r="FJB13" s="12"/>
      <c r="FJC13" s="12"/>
      <c r="FJD13" s="12"/>
      <c r="FJE13" s="12"/>
      <c r="FJF13" s="12"/>
      <c r="FJG13" s="12"/>
      <c r="FJH13" s="12"/>
      <c r="FJI13" s="12"/>
      <c r="FJJ13" s="12"/>
      <c r="FJK13" s="12"/>
      <c r="FJL13" s="12"/>
      <c r="FJM13" s="12"/>
      <c r="FJN13" s="12"/>
      <c r="FJO13" s="12"/>
      <c r="FJP13" s="12"/>
      <c r="FJQ13" s="12"/>
      <c r="FJR13" s="12"/>
      <c r="FJS13" s="12"/>
      <c r="FJT13" s="12"/>
      <c r="FJU13" s="12"/>
      <c r="FJV13" s="12"/>
      <c r="FJW13" s="12"/>
      <c r="FJX13" s="12"/>
      <c r="FJY13" s="12"/>
      <c r="FJZ13" s="12"/>
      <c r="FKA13" s="12"/>
      <c r="FKB13" s="12"/>
      <c r="FKC13" s="12"/>
      <c r="FKD13" s="12"/>
      <c r="FKE13" s="12"/>
      <c r="FKF13" s="12"/>
      <c r="FKG13" s="12"/>
      <c r="FKH13" s="12"/>
      <c r="FKI13" s="12"/>
      <c r="FKJ13" s="12"/>
      <c r="FKK13" s="12"/>
      <c r="FKL13" s="12"/>
      <c r="FKM13" s="12"/>
      <c r="FKN13" s="12"/>
      <c r="FKO13" s="12"/>
      <c r="FKP13" s="12"/>
      <c r="FKQ13" s="12"/>
      <c r="FKR13" s="12"/>
      <c r="FKS13" s="12"/>
      <c r="FKT13" s="12"/>
      <c r="FKU13" s="12"/>
      <c r="FKV13" s="12"/>
      <c r="FKW13" s="12"/>
      <c r="FKX13" s="12"/>
      <c r="FKY13" s="12"/>
      <c r="FKZ13" s="12"/>
      <c r="FLA13" s="12"/>
      <c r="FLB13" s="12"/>
      <c r="FLC13" s="12"/>
      <c r="FLD13" s="12"/>
      <c r="FLE13" s="12"/>
      <c r="FLF13" s="12"/>
      <c r="FLG13" s="12"/>
      <c r="FLH13" s="12"/>
      <c r="FLI13" s="12"/>
      <c r="FLJ13" s="12"/>
      <c r="FLK13" s="12"/>
      <c r="FLL13" s="12"/>
      <c r="FLM13" s="12"/>
      <c r="FLN13" s="12"/>
      <c r="FLO13" s="12"/>
      <c r="FLP13" s="12"/>
      <c r="FLQ13" s="12"/>
      <c r="FLR13" s="12"/>
      <c r="FLS13" s="12"/>
      <c r="FLT13" s="12"/>
      <c r="FLU13" s="12"/>
      <c r="FLV13" s="12"/>
      <c r="FLW13" s="12"/>
      <c r="FLX13" s="12"/>
      <c r="FLY13" s="12"/>
      <c r="FLZ13" s="12"/>
      <c r="FMA13" s="12"/>
      <c r="FMB13" s="12"/>
      <c r="FMC13" s="12"/>
      <c r="FMD13" s="12"/>
      <c r="FME13" s="12"/>
      <c r="FMF13" s="12"/>
      <c r="FMG13" s="12"/>
      <c r="FMH13" s="12"/>
      <c r="FMI13" s="12"/>
      <c r="FMJ13" s="12"/>
      <c r="FMK13" s="12"/>
      <c r="FML13" s="12"/>
      <c r="FMM13" s="12"/>
      <c r="FMN13" s="12"/>
      <c r="FMO13" s="12"/>
      <c r="FMP13" s="12"/>
      <c r="FMQ13" s="12"/>
      <c r="FMR13" s="12"/>
      <c r="FMS13" s="12"/>
      <c r="FMT13" s="12"/>
      <c r="FMU13" s="12"/>
      <c r="FMV13" s="12"/>
      <c r="FMW13" s="12"/>
      <c r="FMX13" s="12"/>
      <c r="FMY13" s="12"/>
      <c r="FMZ13" s="12"/>
      <c r="FNA13" s="12"/>
      <c r="FNB13" s="12"/>
      <c r="FNC13" s="12"/>
      <c r="FND13" s="12"/>
      <c r="FNE13" s="12"/>
      <c r="FNF13" s="12"/>
      <c r="FNG13" s="12"/>
      <c r="FNH13" s="12"/>
      <c r="FNI13" s="12"/>
      <c r="FNJ13" s="12"/>
      <c r="FNK13" s="12"/>
      <c r="FNL13" s="12"/>
      <c r="FNM13" s="12"/>
      <c r="FNN13" s="12"/>
      <c r="FNO13" s="12"/>
      <c r="FNP13" s="12"/>
      <c r="FNQ13" s="12"/>
      <c r="FNR13" s="12"/>
      <c r="FNS13" s="12"/>
      <c r="FNT13" s="12"/>
      <c r="FNU13" s="12"/>
      <c r="FNV13" s="12"/>
      <c r="FNW13" s="12"/>
      <c r="FNX13" s="12"/>
      <c r="FNY13" s="12"/>
      <c r="FNZ13" s="12"/>
      <c r="FOA13" s="12"/>
      <c r="FOB13" s="12"/>
      <c r="FOC13" s="12"/>
      <c r="FOD13" s="12"/>
      <c r="FOE13" s="12"/>
      <c r="FOF13" s="12"/>
      <c r="FOG13" s="12"/>
      <c r="FOH13" s="12"/>
      <c r="FOI13" s="12"/>
      <c r="FOJ13" s="12"/>
      <c r="FOK13" s="12"/>
      <c r="FOL13" s="12"/>
      <c r="FOM13" s="12"/>
      <c r="FON13" s="12"/>
      <c r="FOO13" s="12"/>
      <c r="FOP13" s="12"/>
      <c r="FOQ13" s="12"/>
      <c r="FOR13" s="12"/>
      <c r="FOS13" s="12"/>
      <c r="FOT13" s="12"/>
      <c r="FOU13" s="12"/>
      <c r="FOV13" s="12"/>
      <c r="FOW13" s="12"/>
      <c r="FOX13" s="12"/>
      <c r="FOY13" s="12"/>
      <c r="FOZ13" s="12"/>
      <c r="FPA13" s="12"/>
      <c r="FPB13" s="12"/>
      <c r="FPC13" s="12"/>
      <c r="FPD13" s="12"/>
      <c r="FPE13" s="12"/>
      <c r="FPF13" s="12"/>
      <c r="FPG13" s="12"/>
      <c r="FPH13" s="12"/>
      <c r="FPI13" s="12"/>
      <c r="FPJ13" s="12"/>
      <c r="FPK13" s="12"/>
      <c r="FPL13" s="12"/>
      <c r="FPM13" s="12"/>
      <c r="FPN13" s="12"/>
      <c r="FPO13" s="12"/>
      <c r="FPP13" s="12"/>
      <c r="FPQ13" s="12"/>
      <c r="FPR13" s="12"/>
      <c r="FPS13" s="12"/>
      <c r="FPT13" s="12"/>
      <c r="FPU13" s="12"/>
      <c r="FPV13" s="12"/>
      <c r="FPW13" s="12"/>
      <c r="FPX13" s="12"/>
      <c r="FPY13" s="12"/>
      <c r="FPZ13" s="12"/>
      <c r="FQA13" s="12"/>
      <c r="FQB13" s="12"/>
      <c r="FQC13" s="12"/>
      <c r="FQD13" s="12"/>
      <c r="FQE13" s="12"/>
      <c r="FQF13" s="12"/>
      <c r="FQG13" s="12"/>
      <c r="FQH13" s="12"/>
      <c r="FQI13" s="12"/>
      <c r="FQJ13" s="12"/>
      <c r="FQK13" s="12"/>
      <c r="FQL13" s="12"/>
      <c r="FQM13" s="12"/>
      <c r="FQN13" s="12"/>
      <c r="FQO13" s="12"/>
      <c r="FQP13" s="12"/>
      <c r="FQQ13" s="12"/>
      <c r="FQR13" s="12"/>
      <c r="FQS13" s="12"/>
      <c r="FQT13" s="12"/>
      <c r="FQU13" s="12"/>
      <c r="FQV13" s="12"/>
      <c r="FQW13" s="12"/>
      <c r="FQX13" s="12"/>
      <c r="FQY13" s="12"/>
      <c r="FQZ13" s="12"/>
      <c r="FRA13" s="12"/>
      <c r="FRB13" s="12"/>
      <c r="FRC13" s="12"/>
      <c r="FRD13" s="12"/>
      <c r="FRE13" s="12"/>
      <c r="FRF13" s="12"/>
      <c r="FRG13" s="12"/>
      <c r="FRH13" s="12"/>
      <c r="FRI13" s="12"/>
      <c r="FRJ13" s="12"/>
      <c r="FRK13" s="12"/>
      <c r="FRL13" s="12"/>
      <c r="FRM13" s="12"/>
      <c r="FRN13" s="12"/>
      <c r="FRO13" s="12"/>
      <c r="FRP13" s="12"/>
      <c r="FRQ13" s="12"/>
      <c r="FRR13" s="12"/>
      <c r="FRS13" s="12"/>
      <c r="FRT13" s="12"/>
      <c r="FRU13" s="12"/>
      <c r="FRV13" s="12"/>
      <c r="FRW13" s="12"/>
      <c r="FRX13" s="12"/>
      <c r="FRY13" s="12"/>
      <c r="FRZ13" s="12"/>
      <c r="FSA13" s="12"/>
      <c r="FSB13" s="12"/>
      <c r="FSC13" s="12"/>
      <c r="FSD13" s="12"/>
      <c r="FSE13" s="12"/>
      <c r="FSF13" s="12"/>
      <c r="FSG13" s="12"/>
      <c r="FSH13" s="12"/>
      <c r="FSI13" s="12"/>
      <c r="FSJ13" s="12"/>
      <c r="FSK13" s="12"/>
      <c r="FSL13" s="12"/>
      <c r="FSM13" s="12"/>
      <c r="FSN13" s="12"/>
      <c r="FSO13" s="12"/>
      <c r="FSP13" s="12"/>
      <c r="FSQ13" s="12"/>
      <c r="FSR13" s="12"/>
      <c r="FSS13" s="12"/>
      <c r="FST13" s="12"/>
      <c r="FSU13" s="12"/>
      <c r="FSV13" s="12"/>
      <c r="FSW13" s="12"/>
      <c r="FSX13" s="12"/>
      <c r="FSY13" s="12"/>
      <c r="FSZ13" s="12"/>
      <c r="FTA13" s="12"/>
      <c r="FTB13" s="12"/>
      <c r="FTC13" s="12"/>
      <c r="FTD13" s="12"/>
      <c r="FTE13" s="12"/>
      <c r="FTF13" s="12"/>
      <c r="FTG13" s="12"/>
      <c r="FTH13" s="12"/>
      <c r="FTI13" s="12"/>
      <c r="FTJ13" s="12"/>
      <c r="FTK13" s="12"/>
      <c r="FTL13" s="12"/>
      <c r="FTM13" s="12"/>
      <c r="FTN13" s="12"/>
      <c r="FTO13" s="12"/>
      <c r="FTP13" s="12"/>
      <c r="FTQ13" s="12"/>
      <c r="FTR13" s="12"/>
      <c r="FTS13" s="12"/>
      <c r="FTT13" s="12"/>
      <c r="FTU13" s="12"/>
      <c r="FTV13" s="12"/>
      <c r="FTW13" s="12"/>
      <c r="FTX13" s="12"/>
      <c r="FTY13" s="12"/>
      <c r="FTZ13" s="12"/>
      <c r="FUA13" s="12"/>
      <c r="FUB13" s="12"/>
      <c r="FUC13" s="12"/>
      <c r="FUD13" s="12"/>
      <c r="FUE13" s="12"/>
      <c r="FUF13" s="12"/>
      <c r="FUG13" s="12"/>
      <c r="FUH13" s="12"/>
      <c r="FUI13" s="12"/>
      <c r="FUJ13" s="12"/>
      <c r="FUK13" s="12"/>
      <c r="FUL13" s="12"/>
      <c r="FUM13" s="12"/>
      <c r="FUN13" s="12"/>
      <c r="FUO13" s="12"/>
      <c r="FUP13" s="12"/>
      <c r="FUQ13" s="12"/>
      <c r="FUR13" s="12"/>
      <c r="FUS13" s="12"/>
      <c r="FUT13" s="12"/>
      <c r="FUU13" s="12"/>
      <c r="FUV13" s="12"/>
      <c r="FUW13" s="12"/>
      <c r="FUX13" s="12"/>
      <c r="FUY13" s="12"/>
      <c r="FUZ13" s="12"/>
      <c r="FVA13" s="12"/>
      <c r="FVB13" s="12"/>
      <c r="FVC13" s="12"/>
      <c r="FVD13" s="12"/>
      <c r="FVE13" s="12"/>
      <c r="FVF13" s="12"/>
      <c r="FVG13" s="12"/>
      <c r="FVH13" s="12"/>
      <c r="FVI13" s="12"/>
      <c r="FVJ13" s="12"/>
      <c r="FVK13" s="12"/>
      <c r="FVL13" s="12"/>
      <c r="FVM13" s="12"/>
      <c r="FVN13" s="12"/>
      <c r="FVO13" s="12"/>
      <c r="FVP13" s="12"/>
      <c r="FVQ13" s="12"/>
      <c r="FVR13" s="12"/>
      <c r="FVS13" s="12"/>
      <c r="FVT13" s="12"/>
      <c r="FVU13" s="12"/>
      <c r="FVV13" s="12"/>
      <c r="FVW13" s="12"/>
      <c r="FVX13" s="12"/>
      <c r="FVY13" s="12"/>
      <c r="FVZ13" s="12"/>
      <c r="FWA13" s="12"/>
      <c r="FWB13" s="12"/>
      <c r="FWC13" s="12"/>
      <c r="FWD13" s="12"/>
      <c r="FWE13" s="12"/>
      <c r="FWF13" s="12"/>
      <c r="FWG13" s="12"/>
      <c r="FWH13" s="12"/>
      <c r="FWI13" s="12"/>
      <c r="FWJ13" s="12"/>
      <c r="FWK13" s="12"/>
      <c r="FWL13" s="12"/>
      <c r="FWM13" s="12"/>
      <c r="FWN13" s="12"/>
      <c r="FWO13" s="12"/>
      <c r="FWP13" s="12"/>
      <c r="FWQ13" s="12"/>
      <c r="FWR13" s="12"/>
      <c r="FWS13" s="12"/>
      <c r="FWT13" s="12"/>
      <c r="FWU13" s="12"/>
      <c r="FWV13" s="12"/>
      <c r="FWW13" s="12"/>
      <c r="FWX13" s="12"/>
      <c r="FWY13" s="12"/>
      <c r="FWZ13" s="12"/>
      <c r="FXA13" s="12"/>
      <c r="FXB13" s="12"/>
      <c r="FXC13" s="12"/>
      <c r="FXD13" s="12"/>
      <c r="FXE13" s="12"/>
      <c r="FXF13" s="12"/>
      <c r="FXG13" s="12"/>
      <c r="FXH13" s="12"/>
      <c r="FXI13" s="12"/>
      <c r="FXJ13" s="12"/>
      <c r="FXK13" s="12"/>
      <c r="FXL13" s="12"/>
      <c r="FXM13" s="12"/>
      <c r="FXN13" s="12"/>
      <c r="FXO13" s="12"/>
      <c r="FXP13" s="12"/>
      <c r="FXQ13" s="12"/>
      <c r="FXR13" s="12"/>
      <c r="FXS13" s="12"/>
      <c r="FXT13" s="12"/>
      <c r="FXU13" s="12"/>
      <c r="FXV13" s="12"/>
      <c r="FXW13" s="12"/>
      <c r="FXX13" s="12"/>
      <c r="FXY13" s="12"/>
      <c r="FXZ13" s="12"/>
      <c r="FYA13" s="12"/>
      <c r="FYB13" s="12"/>
      <c r="FYC13" s="12"/>
      <c r="FYD13" s="12"/>
      <c r="FYE13" s="12"/>
      <c r="FYF13" s="12"/>
      <c r="FYG13" s="12"/>
      <c r="FYH13" s="12"/>
      <c r="FYI13" s="12"/>
      <c r="FYJ13" s="12"/>
      <c r="FYK13" s="12"/>
      <c r="FYL13" s="12"/>
      <c r="FYM13" s="12"/>
      <c r="FYN13" s="12"/>
      <c r="FYO13" s="12"/>
      <c r="FYP13" s="12"/>
      <c r="FYQ13" s="12"/>
      <c r="FYR13" s="12"/>
      <c r="FYS13" s="12"/>
      <c r="FYT13" s="12"/>
      <c r="FYU13" s="12"/>
      <c r="FYV13" s="12"/>
      <c r="FYW13" s="12"/>
      <c r="FYX13" s="12"/>
      <c r="FYY13" s="12"/>
      <c r="FYZ13" s="12"/>
      <c r="FZA13" s="12"/>
      <c r="FZB13" s="12"/>
      <c r="FZC13" s="12"/>
      <c r="FZD13" s="12"/>
      <c r="FZE13" s="12"/>
      <c r="FZF13" s="12"/>
      <c r="FZG13" s="12"/>
      <c r="FZH13" s="12"/>
      <c r="FZI13" s="12"/>
      <c r="FZJ13" s="12"/>
      <c r="FZK13" s="12"/>
      <c r="FZL13" s="12"/>
      <c r="FZM13" s="12"/>
      <c r="FZN13" s="12"/>
      <c r="FZO13" s="12"/>
      <c r="FZP13" s="12"/>
      <c r="FZQ13" s="12"/>
      <c r="FZR13" s="12"/>
      <c r="FZS13" s="12"/>
      <c r="FZT13" s="12"/>
      <c r="FZU13" s="12"/>
      <c r="FZV13" s="12"/>
      <c r="FZW13" s="12"/>
      <c r="FZX13" s="12"/>
      <c r="FZY13" s="12"/>
      <c r="FZZ13" s="12"/>
      <c r="GAA13" s="12"/>
      <c r="GAB13" s="12"/>
      <c r="GAC13" s="12"/>
      <c r="GAD13" s="12"/>
      <c r="GAE13" s="12"/>
      <c r="GAF13" s="12"/>
      <c r="GAG13" s="12"/>
      <c r="GAH13" s="12"/>
      <c r="GAI13" s="12"/>
      <c r="GAJ13" s="12"/>
      <c r="GAK13" s="12"/>
      <c r="GAL13" s="12"/>
      <c r="GAM13" s="12"/>
      <c r="GAN13" s="12"/>
      <c r="GAO13" s="12"/>
      <c r="GAP13" s="12"/>
      <c r="GAQ13" s="12"/>
      <c r="GAR13" s="12"/>
      <c r="GAS13" s="12"/>
      <c r="GAT13" s="12"/>
      <c r="GAU13" s="12"/>
      <c r="GAV13" s="12"/>
      <c r="GAW13" s="12"/>
      <c r="GAX13" s="12"/>
      <c r="GAY13" s="12"/>
      <c r="GAZ13" s="12"/>
      <c r="GBA13" s="12"/>
      <c r="GBB13" s="12"/>
      <c r="GBC13" s="12"/>
      <c r="GBD13" s="12"/>
      <c r="GBE13" s="12"/>
      <c r="GBF13" s="12"/>
      <c r="GBG13" s="12"/>
      <c r="GBH13" s="12"/>
      <c r="GBI13" s="12"/>
      <c r="GBJ13" s="12"/>
      <c r="GBK13" s="12"/>
      <c r="GBL13" s="12"/>
      <c r="GBM13" s="12"/>
      <c r="GBN13" s="12"/>
      <c r="GBO13" s="12"/>
      <c r="GBP13" s="12"/>
      <c r="GBQ13" s="12"/>
      <c r="GBR13" s="12"/>
      <c r="GBS13" s="12"/>
      <c r="GBT13" s="12"/>
      <c r="GBU13" s="12"/>
      <c r="GBV13" s="12"/>
      <c r="GBW13" s="12"/>
      <c r="GBX13" s="12"/>
      <c r="GBY13" s="12"/>
      <c r="GBZ13" s="12"/>
      <c r="GCA13" s="12"/>
      <c r="GCB13" s="12"/>
      <c r="GCC13" s="12"/>
      <c r="GCD13" s="12"/>
      <c r="GCE13" s="12"/>
      <c r="GCF13" s="12"/>
      <c r="GCG13" s="12"/>
      <c r="GCH13" s="12"/>
      <c r="GCI13" s="12"/>
      <c r="GCJ13" s="12"/>
      <c r="GCK13" s="12"/>
      <c r="GCL13" s="12"/>
      <c r="GCM13" s="12"/>
      <c r="GCN13" s="12"/>
      <c r="GCO13" s="12"/>
      <c r="GCP13" s="12"/>
      <c r="GCQ13" s="12"/>
      <c r="GCR13" s="12"/>
      <c r="GCS13" s="12"/>
      <c r="GCT13" s="12"/>
      <c r="GCU13" s="12"/>
      <c r="GCV13" s="12"/>
      <c r="GCW13" s="12"/>
      <c r="GCX13" s="12"/>
      <c r="GCY13" s="12"/>
      <c r="GCZ13" s="12"/>
      <c r="GDA13" s="12"/>
      <c r="GDB13" s="12"/>
      <c r="GDC13" s="12"/>
      <c r="GDD13" s="12"/>
      <c r="GDE13" s="12"/>
      <c r="GDF13" s="12"/>
      <c r="GDG13" s="12"/>
      <c r="GDH13" s="12"/>
      <c r="GDI13" s="12"/>
      <c r="GDJ13" s="12"/>
      <c r="GDK13" s="12"/>
      <c r="GDL13" s="12"/>
      <c r="GDM13" s="12"/>
      <c r="GDN13" s="12"/>
      <c r="GDO13" s="12"/>
      <c r="GDP13" s="12"/>
      <c r="GDQ13" s="12"/>
      <c r="GDR13" s="12"/>
      <c r="GDS13" s="12"/>
      <c r="GDT13" s="12"/>
      <c r="GDU13" s="12"/>
      <c r="GDV13" s="12"/>
      <c r="GDW13" s="12"/>
      <c r="GDX13" s="12"/>
      <c r="GDY13" s="12"/>
      <c r="GDZ13" s="12"/>
      <c r="GEA13" s="12"/>
      <c r="GEB13" s="12"/>
      <c r="GEC13" s="12"/>
      <c r="GED13" s="12"/>
      <c r="GEE13" s="12"/>
      <c r="GEF13" s="12"/>
      <c r="GEG13" s="12"/>
      <c r="GEH13" s="12"/>
      <c r="GEI13" s="12"/>
      <c r="GEJ13" s="12"/>
      <c r="GEK13" s="12"/>
      <c r="GEL13" s="12"/>
      <c r="GEM13" s="12"/>
      <c r="GEN13" s="12"/>
      <c r="GEO13" s="12"/>
      <c r="GEP13" s="12"/>
      <c r="GEQ13" s="12"/>
      <c r="GER13" s="12"/>
      <c r="GES13" s="12"/>
      <c r="GET13" s="12"/>
      <c r="GEU13" s="12"/>
      <c r="GEV13" s="12"/>
      <c r="GEW13" s="12"/>
      <c r="GEX13" s="12"/>
      <c r="GEY13" s="12"/>
      <c r="GEZ13" s="12"/>
      <c r="GFA13" s="12"/>
      <c r="GFB13" s="12"/>
      <c r="GFC13" s="12"/>
      <c r="GFD13" s="12"/>
      <c r="GFE13" s="12"/>
      <c r="GFF13" s="12"/>
      <c r="GFG13" s="12"/>
      <c r="GFH13" s="12"/>
      <c r="GFI13" s="12"/>
      <c r="GFJ13" s="12"/>
      <c r="GFK13" s="12"/>
      <c r="GFL13" s="12"/>
      <c r="GFM13" s="12"/>
      <c r="GFN13" s="12"/>
      <c r="GFO13" s="12"/>
      <c r="GFP13" s="12"/>
      <c r="GFQ13" s="12"/>
      <c r="GFR13" s="12"/>
      <c r="GFS13" s="12"/>
      <c r="GFT13" s="12"/>
      <c r="GFU13" s="12"/>
      <c r="GFV13" s="12"/>
      <c r="GFW13" s="12"/>
      <c r="GFX13" s="12"/>
      <c r="GFY13" s="12"/>
      <c r="GFZ13" s="12"/>
      <c r="GGA13" s="12"/>
      <c r="GGB13" s="12"/>
      <c r="GGC13" s="12"/>
      <c r="GGD13" s="12"/>
      <c r="GGE13" s="12"/>
      <c r="GGF13" s="12"/>
      <c r="GGG13" s="12"/>
      <c r="GGH13" s="12"/>
      <c r="GGI13" s="12"/>
      <c r="GGJ13" s="12"/>
      <c r="GGK13" s="12"/>
      <c r="GGL13" s="12"/>
      <c r="GGM13" s="12"/>
      <c r="GGN13" s="12"/>
      <c r="GGO13" s="12"/>
      <c r="GGP13" s="12"/>
      <c r="GGQ13" s="12"/>
      <c r="GGR13" s="12"/>
      <c r="GGS13" s="12"/>
      <c r="GGT13" s="12"/>
      <c r="GGU13" s="12"/>
      <c r="GGV13" s="12"/>
      <c r="GGW13" s="12"/>
      <c r="GGX13" s="12"/>
      <c r="GGY13" s="12"/>
      <c r="GGZ13" s="12"/>
      <c r="GHA13" s="12"/>
      <c r="GHB13" s="12"/>
      <c r="GHC13" s="12"/>
      <c r="GHD13" s="12"/>
      <c r="GHE13" s="12"/>
      <c r="GHF13" s="12"/>
      <c r="GHG13" s="12"/>
      <c r="GHH13" s="12"/>
      <c r="GHI13" s="12"/>
      <c r="GHJ13" s="12"/>
      <c r="GHK13" s="12"/>
      <c r="GHL13" s="12"/>
      <c r="GHM13" s="12"/>
      <c r="GHN13" s="12"/>
      <c r="GHO13" s="12"/>
      <c r="GHP13" s="12"/>
      <c r="GHQ13" s="12"/>
      <c r="GHR13" s="12"/>
      <c r="GHS13" s="12"/>
      <c r="GHT13" s="12"/>
      <c r="GHU13" s="12"/>
      <c r="GHV13" s="12"/>
      <c r="GHW13" s="12"/>
      <c r="GHX13" s="12"/>
      <c r="GHY13" s="12"/>
      <c r="GHZ13" s="12"/>
      <c r="GIA13" s="12"/>
      <c r="GIB13" s="12"/>
      <c r="GIC13" s="12"/>
      <c r="GID13" s="12"/>
      <c r="GIE13" s="12"/>
      <c r="GIF13" s="12"/>
      <c r="GIG13" s="12"/>
      <c r="GIH13" s="12"/>
      <c r="GII13" s="12"/>
      <c r="GIJ13" s="12"/>
      <c r="GIK13" s="12"/>
      <c r="GIL13" s="12"/>
      <c r="GIM13" s="12"/>
      <c r="GIN13" s="12"/>
      <c r="GIO13" s="12"/>
      <c r="GIP13" s="12"/>
      <c r="GIQ13" s="12"/>
      <c r="GIR13" s="12"/>
      <c r="GIS13" s="12"/>
      <c r="GIT13" s="12"/>
      <c r="GIU13" s="12"/>
      <c r="GIV13" s="12"/>
      <c r="GIW13" s="12"/>
      <c r="GIX13" s="12"/>
      <c r="GIY13" s="12"/>
      <c r="GIZ13" s="12"/>
      <c r="GJA13" s="12"/>
      <c r="GJB13" s="12"/>
      <c r="GJC13" s="12"/>
      <c r="GJD13" s="12"/>
      <c r="GJE13" s="12"/>
      <c r="GJF13" s="12"/>
      <c r="GJG13" s="12"/>
      <c r="GJH13" s="12"/>
      <c r="GJI13" s="12"/>
      <c r="GJJ13" s="12"/>
      <c r="GJK13" s="12"/>
      <c r="GJL13" s="12"/>
      <c r="GJM13" s="12"/>
      <c r="GJN13" s="12"/>
      <c r="GJO13" s="12"/>
      <c r="GJP13" s="12"/>
      <c r="GJQ13" s="12"/>
      <c r="GJR13" s="12"/>
      <c r="GJS13" s="12"/>
      <c r="GJT13" s="12"/>
      <c r="GJU13" s="12"/>
      <c r="GJV13" s="12"/>
      <c r="GJW13" s="12"/>
      <c r="GJX13" s="12"/>
      <c r="GJY13" s="12"/>
      <c r="GJZ13" s="12"/>
      <c r="GKA13" s="12"/>
      <c r="GKB13" s="12"/>
      <c r="GKC13" s="12"/>
      <c r="GKD13" s="12"/>
      <c r="GKE13" s="12"/>
      <c r="GKF13" s="12"/>
      <c r="GKG13" s="12"/>
      <c r="GKH13" s="12"/>
      <c r="GKI13" s="12"/>
      <c r="GKJ13" s="12"/>
      <c r="GKK13" s="12"/>
      <c r="GKL13" s="12"/>
      <c r="GKM13" s="12"/>
      <c r="GKN13" s="12"/>
      <c r="GKO13" s="12"/>
      <c r="GKP13" s="12"/>
      <c r="GKQ13" s="12"/>
      <c r="GKR13" s="12"/>
      <c r="GKS13" s="12"/>
      <c r="GKT13" s="12"/>
      <c r="GKU13" s="12"/>
      <c r="GKV13" s="12"/>
      <c r="GKW13" s="12"/>
      <c r="GKX13" s="12"/>
      <c r="GKY13" s="12"/>
      <c r="GKZ13" s="12"/>
      <c r="GLA13" s="12"/>
      <c r="GLB13" s="12"/>
      <c r="GLC13" s="12"/>
      <c r="GLD13" s="12"/>
      <c r="GLE13" s="12"/>
      <c r="GLF13" s="12"/>
      <c r="GLG13" s="12"/>
      <c r="GLH13" s="12"/>
      <c r="GLI13" s="12"/>
      <c r="GLJ13" s="12"/>
      <c r="GLK13" s="12"/>
      <c r="GLL13" s="12"/>
      <c r="GLM13" s="12"/>
      <c r="GLN13" s="12"/>
      <c r="GLO13" s="12"/>
      <c r="GLP13" s="12"/>
      <c r="GLQ13" s="12"/>
      <c r="GLR13" s="12"/>
      <c r="GLS13" s="12"/>
      <c r="GLT13" s="12"/>
      <c r="GLU13" s="12"/>
      <c r="GLV13" s="12"/>
      <c r="GLW13" s="12"/>
      <c r="GLX13" s="12"/>
      <c r="GLY13" s="12"/>
      <c r="GLZ13" s="12"/>
      <c r="GMA13" s="12"/>
      <c r="GMB13" s="12"/>
      <c r="GMC13" s="12"/>
      <c r="GMD13" s="12"/>
      <c r="GME13" s="12"/>
      <c r="GMF13" s="12"/>
      <c r="GMG13" s="12"/>
      <c r="GMH13" s="12"/>
      <c r="GMI13" s="12"/>
      <c r="GMJ13" s="12"/>
      <c r="GMK13" s="12"/>
      <c r="GML13" s="12"/>
      <c r="GMM13" s="12"/>
      <c r="GMN13" s="12"/>
      <c r="GMO13" s="12"/>
      <c r="GMP13" s="12"/>
      <c r="GMQ13" s="12"/>
      <c r="GMR13" s="12"/>
      <c r="GMS13" s="12"/>
      <c r="GMT13" s="12"/>
      <c r="GMU13" s="12"/>
      <c r="GMV13" s="12"/>
      <c r="GMW13" s="12"/>
      <c r="GMX13" s="12"/>
      <c r="GMY13" s="12"/>
      <c r="GMZ13" s="12"/>
      <c r="GNA13" s="12"/>
      <c r="GNB13" s="12"/>
      <c r="GNC13" s="12"/>
      <c r="GND13" s="12"/>
      <c r="GNE13" s="12"/>
      <c r="GNF13" s="12"/>
      <c r="GNG13" s="12"/>
      <c r="GNH13" s="12"/>
      <c r="GNI13" s="12"/>
      <c r="GNJ13" s="12"/>
      <c r="GNK13" s="12"/>
      <c r="GNL13" s="12"/>
      <c r="GNM13" s="12"/>
      <c r="GNN13" s="12"/>
      <c r="GNO13" s="12"/>
      <c r="GNP13" s="12"/>
      <c r="GNQ13" s="12"/>
      <c r="GNR13" s="12"/>
      <c r="GNS13" s="12"/>
      <c r="GNT13" s="12"/>
      <c r="GNU13" s="12"/>
      <c r="GNV13" s="12"/>
      <c r="GNW13" s="12"/>
      <c r="GNX13" s="12"/>
      <c r="GNY13" s="12"/>
      <c r="GNZ13" s="12"/>
      <c r="GOA13" s="12"/>
      <c r="GOB13" s="12"/>
      <c r="GOC13" s="12"/>
      <c r="GOD13" s="12"/>
      <c r="GOE13" s="12"/>
      <c r="GOF13" s="12"/>
      <c r="GOG13" s="12"/>
      <c r="GOH13" s="12"/>
      <c r="GOI13" s="12"/>
      <c r="GOJ13" s="12"/>
      <c r="GOK13" s="12"/>
      <c r="GOL13" s="12"/>
      <c r="GOM13" s="12"/>
      <c r="GON13" s="12"/>
      <c r="GOO13" s="12"/>
      <c r="GOP13" s="12"/>
      <c r="GOQ13" s="12"/>
      <c r="GOR13" s="12"/>
      <c r="GOS13" s="12"/>
      <c r="GOT13" s="12"/>
      <c r="GOU13" s="12"/>
      <c r="GOV13" s="12"/>
      <c r="GOW13" s="12"/>
      <c r="GOX13" s="12"/>
      <c r="GOY13" s="12"/>
      <c r="GOZ13" s="12"/>
      <c r="GPA13" s="12"/>
      <c r="GPB13" s="12"/>
      <c r="GPC13" s="12"/>
      <c r="GPD13" s="12"/>
      <c r="GPE13" s="12"/>
      <c r="GPF13" s="12"/>
      <c r="GPG13" s="12"/>
      <c r="GPH13" s="12"/>
      <c r="GPI13" s="12"/>
      <c r="GPJ13" s="12"/>
      <c r="GPK13" s="12"/>
      <c r="GPL13" s="12"/>
      <c r="GPM13" s="12"/>
      <c r="GPN13" s="12"/>
      <c r="GPO13" s="12"/>
      <c r="GPP13" s="12"/>
      <c r="GPQ13" s="12"/>
      <c r="GPR13" s="12"/>
      <c r="GPS13" s="12"/>
      <c r="GPT13" s="12"/>
      <c r="GPU13" s="12"/>
      <c r="GPV13" s="12"/>
      <c r="GPW13" s="12"/>
      <c r="GPX13" s="12"/>
      <c r="GPY13" s="12"/>
      <c r="GPZ13" s="12"/>
      <c r="GQA13" s="12"/>
      <c r="GQB13" s="12"/>
      <c r="GQC13" s="12"/>
      <c r="GQD13" s="12"/>
      <c r="GQE13" s="12"/>
      <c r="GQF13" s="12"/>
      <c r="GQG13" s="12"/>
      <c r="GQH13" s="12"/>
      <c r="GQI13" s="12"/>
      <c r="GQJ13" s="12"/>
      <c r="GQK13" s="12"/>
      <c r="GQL13" s="12"/>
      <c r="GQM13" s="12"/>
      <c r="GQN13" s="12"/>
      <c r="GQO13" s="12"/>
      <c r="GQP13" s="12"/>
      <c r="GQQ13" s="12"/>
      <c r="GQR13" s="12"/>
      <c r="GQS13" s="12"/>
      <c r="GQT13" s="12"/>
      <c r="GQU13" s="12"/>
      <c r="GQV13" s="12"/>
      <c r="GQW13" s="12"/>
      <c r="GQX13" s="12"/>
      <c r="GQY13" s="12"/>
      <c r="GQZ13" s="12"/>
      <c r="GRA13" s="12"/>
      <c r="GRB13" s="12"/>
      <c r="GRC13" s="12"/>
      <c r="GRD13" s="12"/>
      <c r="GRE13" s="12"/>
      <c r="GRF13" s="12"/>
      <c r="GRG13" s="12"/>
      <c r="GRH13" s="12"/>
      <c r="GRI13" s="12"/>
      <c r="GRJ13" s="12"/>
      <c r="GRK13" s="12"/>
      <c r="GRL13" s="12"/>
      <c r="GRM13" s="12"/>
      <c r="GRN13" s="12"/>
      <c r="GRO13" s="12"/>
      <c r="GRP13" s="12"/>
      <c r="GRQ13" s="12"/>
      <c r="GRR13" s="12"/>
      <c r="GRS13" s="12"/>
      <c r="GRT13" s="12"/>
      <c r="GRU13" s="12"/>
      <c r="GRV13" s="12"/>
      <c r="GRW13" s="12"/>
      <c r="GRX13" s="12"/>
      <c r="GRY13" s="12"/>
      <c r="GRZ13" s="12"/>
      <c r="GSA13" s="12"/>
      <c r="GSB13" s="12"/>
      <c r="GSC13" s="12"/>
      <c r="GSD13" s="12"/>
      <c r="GSE13" s="12"/>
      <c r="GSF13" s="12"/>
      <c r="GSG13" s="12"/>
      <c r="GSH13" s="12"/>
      <c r="GSI13" s="12"/>
      <c r="GSJ13" s="12"/>
      <c r="GSK13" s="12"/>
      <c r="GSL13" s="12"/>
      <c r="GSM13" s="12"/>
      <c r="GSN13" s="12"/>
      <c r="GSO13" s="12"/>
      <c r="GSP13" s="12"/>
      <c r="GSQ13" s="12"/>
      <c r="GSR13" s="12"/>
      <c r="GSS13" s="12"/>
      <c r="GST13" s="12"/>
      <c r="GSU13" s="12"/>
      <c r="GSV13" s="12"/>
      <c r="GSW13" s="12"/>
      <c r="GSX13" s="12"/>
      <c r="GSY13" s="12"/>
      <c r="GSZ13" s="12"/>
      <c r="GTA13" s="12"/>
      <c r="GTB13" s="12"/>
      <c r="GTC13" s="12"/>
      <c r="GTD13" s="12"/>
      <c r="GTE13" s="12"/>
      <c r="GTF13" s="12"/>
      <c r="GTG13" s="12"/>
      <c r="GTH13" s="12"/>
      <c r="GTI13" s="12"/>
      <c r="GTJ13" s="12"/>
      <c r="GTK13" s="12"/>
      <c r="GTL13" s="12"/>
      <c r="GTM13" s="12"/>
      <c r="GTN13" s="12"/>
      <c r="GTO13" s="12"/>
      <c r="GTP13" s="12"/>
      <c r="GTQ13" s="12"/>
      <c r="GTR13" s="12"/>
      <c r="GTS13" s="12"/>
      <c r="GTT13" s="12"/>
      <c r="GTU13" s="12"/>
      <c r="GTV13" s="12"/>
      <c r="GTW13" s="12"/>
      <c r="GTX13" s="12"/>
      <c r="GTY13" s="12"/>
      <c r="GTZ13" s="12"/>
      <c r="GUA13" s="12"/>
      <c r="GUB13" s="12"/>
      <c r="GUC13" s="12"/>
      <c r="GUD13" s="12"/>
      <c r="GUE13" s="12"/>
      <c r="GUF13" s="12"/>
      <c r="GUG13" s="12"/>
      <c r="GUH13" s="12"/>
      <c r="GUI13" s="12"/>
      <c r="GUJ13" s="12"/>
      <c r="GUK13" s="12"/>
      <c r="GUL13" s="12"/>
      <c r="GUM13" s="12"/>
      <c r="GUN13" s="12"/>
      <c r="GUO13" s="12"/>
      <c r="GUP13" s="12"/>
      <c r="GUQ13" s="12"/>
      <c r="GUR13" s="12"/>
      <c r="GUS13" s="12"/>
      <c r="GUT13" s="12"/>
      <c r="GUU13" s="12"/>
      <c r="GUV13" s="12"/>
      <c r="GUW13" s="12"/>
      <c r="GUX13" s="12"/>
      <c r="GUY13" s="12"/>
      <c r="GUZ13" s="12"/>
      <c r="GVA13" s="12"/>
      <c r="GVB13" s="12"/>
      <c r="GVC13" s="12"/>
      <c r="GVD13" s="12"/>
      <c r="GVE13" s="12"/>
      <c r="GVF13" s="12"/>
      <c r="GVG13" s="12"/>
      <c r="GVH13" s="12"/>
      <c r="GVI13" s="12"/>
      <c r="GVJ13" s="12"/>
      <c r="GVK13" s="12"/>
      <c r="GVL13" s="12"/>
      <c r="GVM13" s="12"/>
      <c r="GVN13" s="12"/>
      <c r="GVO13" s="12"/>
      <c r="GVP13" s="12"/>
      <c r="GVQ13" s="12"/>
      <c r="GVR13" s="12"/>
      <c r="GVS13" s="12"/>
      <c r="GVT13" s="12"/>
      <c r="GVU13" s="12"/>
      <c r="GVV13" s="12"/>
      <c r="GVW13" s="12"/>
      <c r="GVX13" s="12"/>
      <c r="GVY13" s="12"/>
      <c r="GVZ13" s="12"/>
      <c r="GWA13" s="12"/>
      <c r="GWB13" s="12"/>
      <c r="GWC13" s="12"/>
      <c r="GWD13" s="12"/>
      <c r="GWE13" s="12"/>
      <c r="GWF13" s="12"/>
      <c r="GWG13" s="12"/>
      <c r="GWH13" s="12"/>
      <c r="GWI13" s="12"/>
      <c r="GWJ13" s="12"/>
      <c r="GWK13" s="12"/>
      <c r="GWL13" s="12"/>
      <c r="GWM13" s="12"/>
      <c r="GWN13" s="12"/>
      <c r="GWO13" s="12"/>
      <c r="GWP13" s="12"/>
      <c r="GWQ13" s="12"/>
      <c r="GWR13" s="12"/>
      <c r="GWS13" s="12"/>
      <c r="GWT13" s="12"/>
      <c r="GWU13" s="12"/>
      <c r="GWV13" s="12"/>
      <c r="GWW13" s="12"/>
      <c r="GWX13" s="12"/>
      <c r="GWY13" s="12"/>
      <c r="GWZ13" s="12"/>
      <c r="GXA13" s="12"/>
      <c r="GXB13" s="12"/>
      <c r="GXC13" s="12"/>
      <c r="GXD13" s="12"/>
      <c r="GXE13" s="12"/>
      <c r="GXF13" s="12"/>
      <c r="GXG13" s="12"/>
      <c r="GXH13" s="12"/>
      <c r="GXI13" s="12"/>
      <c r="GXJ13" s="12"/>
      <c r="GXK13" s="12"/>
      <c r="GXL13" s="12"/>
      <c r="GXM13" s="12"/>
      <c r="GXN13" s="12"/>
      <c r="GXO13" s="12"/>
      <c r="GXP13" s="12"/>
      <c r="GXQ13" s="12"/>
      <c r="GXR13" s="12"/>
      <c r="GXS13" s="12"/>
      <c r="GXT13" s="12"/>
      <c r="GXU13" s="12"/>
      <c r="GXV13" s="12"/>
      <c r="GXW13" s="12"/>
      <c r="GXX13" s="12"/>
      <c r="GXY13" s="12"/>
      <c r="GXZ13" s="12"/>
      <c r="GYA13" s="12"/>
      <c r="GYB13" s="12"/>
      <c r="GYC13" s="12"/>
      <c r="GYD13" s="12"/>
      <c r="GYE13" s="12"/>
      <c r="GYF13" s="12"/>
      <c r="GYG13" s="12"/>
      <c r="GYH13" s="12"/>
      <c r="GYI13" s="12"/>
      <c r="GYJ13" s="12"/>
      <c r="GYK13" s="12"/>
      <c r="GYL13" s="12"/>
      <c r="GYM13" s="12"/>
      <c r="GYN13" s="12"/>
      <c r="GYO13" s="12"/>
      <c r="GYP13" s="12"/>
      <c r="GYQ13" s="12"/>
      <c r="GYR13" s="12"/>
      <c r="GYS13" s="12"/>
      <c r="GYT13" s="12"/>
      <c r="GYU13" s="12"/>
      <c r="GYV13" s="12"/>
      <c r="GYW13" s="12"/>
      <c r="GYX13" s="12"/>
      <c r="GYY13" s="12"/>
      <c r="GYZ13" s="12"/>
      <c r="GZA13" s="12"/>
      <c r="GZB13" s="12"/>
      <c r="GZC13" s="12"/>
      <c r="GZD13" s="12"/>
      <c r="GZE13" s="12"/>
      <c r="GZF13" s="12"/>
      <c r="GZG13" s="12"/>
      <c r="GZH13" s="12"/>
      <c r="GZI13" s="12"/>
      <c r="GZJ13" s="12"/>
      <c r="GZK13" s="12"/>
      <c r="GZL13" s="12"/>
      <c r="GZM13" s="12"/>
      <c r="GZN13" s="12"/>
      <c r="GZO13" s="12"/>
      <c r="GZP13" s="12"/>
      <c r="GZQ13" s="12"/>
      <c r="GZR13" s="12"/>
      <c r="GZS13" s="12"/>
      <c r="GZT13" s="12"/>
      <c r="GZU13" s="12"/>
      <c r="GZV13" s="12"/>
      <c r="GZW13" s="12"/>
      <c r="GZX13" s="12"/>
      <c r="GZY13" s="12"/>
      <c r="GZZ13" s="12"/>
      <c r="HAA13" s="12"/>
      <c r="HAB13" s="12"/>
      <c r="HAC13" s="12"/>
      <c r="HAD13" s="12"/>
      <c r="HAE13" s="12"/>
      <c r="HAF13" s="12"/>
      <c r="HAG13" s="12"/>
      <c r="HAH13" s="12"/>
      <c r="HAI13" s="12"/>
      <c r="HAJ13" s="12"/>
      <c r="HAK13" s="12"/>
      <c r="HAL13" s="12"/>
      <c r="HAM13" s="12"/>
      <c r="HAN13" s="12"/>
      <c r="HAO13" s="12"/>
      <c r="HAP13" s="12"/>
      <c r="HAQ13" s="12"/>
      <c r="HAR13" s="12"/>
      <c r="HAS13" s="12"/>
      <c r="HAT13" s="12"/>
      <c r="HAU13" s="12"/>
      <c r="HAV13" s="12"/>
      <c r="HAW13" s="12"/>
      <c r="HAX13" s="12"/>
      <c r="HAY13" s="12"/>
      <c r="HAZ13" s="12"/>
      <c r="HBA13" s="12"/>
      <c r="HBB13" s="12"/>
      <c r="HBC13" s="12"/>
      <c r="HBD13" s="12"/>
      <c r="HBE13" s="12"/>
      <c r="HBF13" s="12"/>
      <c r="HBG13" s="12"/>
      <c r="HBH13" s="12"/>
      <c r="HBI13" s="12"/>
      <c r="HBJ13" s="12"/>
      <c r="HBK13" s="12"/>
      <c r="HBL13" s="12"/>
      <c r="HBM13" s="12"/>
      <c r="HBN13" s="12"/>
      <c r="HBO13" s="12"/>
      <c r="HBP13" s="12"/>
      <c r="HBQ13" s="12"/>
      <c r="HBR13" s="12"/>
      <c r="HBS13" s="12"/>
      <c r="HBT13" s="12"/>
      <c r="HBU13" s="12"/>
      <c r="HBV13" s="12"/>
      <c r="HBW13" s="12"/>
      <c r="HBX13" s="12"/>
      <c r="HBY13" s="12"/>
      <c r="HBZ13" s="12"/>
      <c r="HCA13" s="12"/>
      <c r="HCB13" s="12"/>
      <c r="HCC13" s="12"/>
      <c r="HCD13" s="12"/>
      <c r="HCE13" s="12"/>
      <c r="HCF13" s="12"/>
      <c r="HCG13" s="12"/>
      <c r="HCH13" s="12"/>
      <c r="HCI13" s="12"/>
      <c r="HCJ13" s="12"/>
      <c r="HCK13" s="12"/>
      <c r="HCL13" s="12"/>
      <c r="HCM13" s="12"/>
      <c r="HCN13" s="12"/>
      <c r="HCO13" s="12"/>
      <c r="HCP13" s="12"/>
      <c r="HCQ13" s="12"/>
      <c r="HCR13" s="12"/>
      <c r="HCS13" s="12"/>
      <c r="HCT13" s="12"/>
      <c r="HCU13" s="12"/>
      <c r="HCV13" s="12"/>
      <c r="HCW13" s="12"/>
      <c r="HCX13" s="12"/>
      <c r="HCY13" s="12"/>
      <c r="HCZ13" s="12"/>
      <c r="HDA13" s="12"/>
      <c r="HDB13" s="12"/>
      <c r="HDC13" s="12"/>
      <c r="HDD13" s="12"/>
      <c r="HDE13" s="12"/>
      <c r="HDF13" s="12"/>
      <c r="HDG13" s="12"/>
      <c r="HDH13" s="12"/>
      <c r="HDI13" s="12"/>
      <c r="HDJ13" s="12"/>
      <c r="HDK13" s="12"/>
      <c r="HDL13" s="12"/>
      <c r="HDM13" s="12"/>
      <c r="HDN13" s="12"/>
      <c r="HDO13" s="12"/>
      <c r="HDP13" s="12"/>
      <c r="HDQ13" s="12"/>
      <c r="HDR13" s="12"/>
      <c r="HDS13" s="12"/>
      <c r="HDT13" s="12"/>
      <c r="HDU13" s="12"/>
      <c r="HDV13" s="12"/>
      <c r="HDW13" s="12"/>
      <c r="HDX13" s="12"/>
      <c r="HDY13" s="12"/>
      <c r="HDZ13" s="12"/>
      <c r="HEA13" s="12"/>
      <c r="HEB13" s="12"/>
      <c r="HEC13" s="12"/>
      <c r="HED13" s="12"/>
      <c r="HEE13" s="12"/>
      <c r="HEF13" s="12"/>
      <c r="HEG13" s="12"/>
      <c r="HEH13" s="12"/>
      <c r="HEI13" s="12"/>
      <c r="HEJ13" s="12"/>
      <c r="HEK13" s="12"/>
      <c r="HEL13" s="12"/>
      <c r="HEM13" s="12"/>
      <c r="HEN13" s="12"/>
      <c r="HEO13" s="12"/>
      <c r="HEP13" s="12"/>
      <c r="HEQ13" s="12"/>
      <c r="HER13" s="12"/>
      <c r="HES13" s="12"/>
      <c r="HET13" s="12"/>
      <c r="HEU13" s="12"/>
      <c r="HEV13" s="12"/>
      <c r="HEW13" s="12"/>
      <c r="HEX13" s="12"/>
      <c r="HEY13" s="12"/>
      <c r="HEZ13" s="12"/>
      <c r="HFA13" s="12"/>
      <c r="HFB13" s="12"/>
      <c r="HFC13" s="12"/>
      <c r="HFD13" s="12"/>
      <c r="HFE13" s="12"/>
      <c r="HFF13" s="12"/>
      <c r="HFG13" s="12"/>
      <c r="HFH13" s="12"/>
      <c r="HFI13" s="12"/>
      <c r="HFJ13" s="12"/>
      <c r="HFK13" s="12"/>
      <c r="HFL13" s="12"/>
      <c r="HFM13" s="12"/>
      <c r="HFN13" s="12"/>
      <c r="HFO13" s="12"/>
      <c r="HFP13" s="12"/>
      <c r="HFQ13" s="12"/>
      <c r="HFR13" s="12"/>
      <c r="HFS13" s="12"/>
      <c r="HFT13" s="12"/>
      <c r="HFU13" s="12"/>
      <c r="HFV13" s="12"/>
      <c r="HFW13" s="12"/>
      <c r="HFX13" s="12"/>
      <c r="HFY13" s="12"/>
      <c r="HFZ13" s="12"/>
      <c r="HGA13" s="12"/>
      <c r="HGB13" s="12"/>
      <c r="HGC13" s="12"/>
      <c r="HGD13" s="12"/>
      <c r="HGE13" s="12"/>
      <c r="HGF13" s="12"/>
      <c r="HGG13" s="12"/>
      <c r="HGH13" s="12"/>
      <c r="HGI13" s="12"/>
      <c r="HGJ13" s="12"/>
      <c r="HGK13" s="12"/>
      <c r="HGL13" s="12"/>
      <c r="HGM13" s="12"/>
      <c r="HGN13" s="12"/>
      <c r="HGO13" s="12"/>
      <c r="HGP13" s="12"/>
      <c r="HGQ13" s="12"/>
      <c r="HGR13" s="12"/>
      <c r="HGS13" s="12"/>
      <c r="HGT13" s="12"/>
      <c r="HGU13" s="12"/>
      <c r="HGV13" s="12"/>
      <c r="HGW13" s="12"/>
      <c r="HGX13" s="12"/>
      <c r="HGY13" s="12"/>
      <c r="HGZ13" s="12"/>
      <c r="HHA13" s="12"/>
      <c r="HHB13" s="12"/>
      <c r="HHC13" s="12"/>
      <c r="HHD13" s="12"/>
      <c r="HHE13" s="12"/>
      <c r="HHF13" s="12"/>
      <c r="HHG13" s="12"/>
      <c r="HHH13" s="12"/>
      <c r="HHI13" s="12"/>
      <c r="HHJ13" s="12"/>
      <c r="HHK13" s="12"/>
      <c r="HHL13" s="12"/>
      <c r="HHM13" s="12"/>
      <c r="HHN13" s="12"/>
      <c r="HHO13" s="12"/>
      <c r="HHP13" s="12"/>
      <c r="HHQ13" s="12"/>
      <c r="HHR13" s="12"/>
      <c r="HHS13" s="12"/>
      <c r="HHT13" s="12"/>
      <c r="HHU13" s="12"/>
      <c r="HHV13" s="12"/>
      <c r="HHW13" s="12"/>
      <c r="HHX13" s="12"/>
      <c r="HHY13" s="12"/>
      <c r="HHZ13" s="12"/>
      <c r="HIA13" s="12"/>
      <c r="HIB13" s="12"/>
      <c r="HIC13" s="12"/>
      <c r="HID13" s="12"/>
      <c r="HIE13" s="12"/>
      <c r="HIF13" s="12"/>
      <c r="HIG13" s="12"/>
      <c r="HIH13" s="12"/>
      <c r="HII13" s="12"/>
      <c r="HIJ13" s="12"/>
      <c r="HIK13" s="12"/>
      <c r="HIL13" s="12"/>
      <c r="HIM13" s="12"/>
      <c r="HIN13" s="12"/>
      <c r="HIO13" s="12"/>
      <c r="HIP13" s="12"/>
      <c r="HIQ13" s="12"/>
      <c r="HIR13" s="12"/>
      <c r="HIS13" s="12"/>
      <c r="HIT13" s="12"/>
      <c r="HIU13" s="12"/>
      <c r="HIV13" s="12"/>
      <c r="HIW13" s="12"/>
      <c r="HIX13" s="12"/>
      <c r="HIY13" s="12"/>
      <c r="HIZ13" s="12"/>
      <c r="HJA13" s="12"/>
      <c r="HJB13" s="12"/>
      <c r="HJC13" s="12"/>
      <c r="HJD13" s="12"/>
      <c r="HJE13" s="12"/>
      <c r="HJF13" s="12"/>
      <c r="HJG13" s="12"/>
      <c r="HJH13" s="12"/>
      <c r="HJI13" s="12"/>
      <c r="HJJ13" s="12"/>
      <c r="HJK13" s="12"/>
      <c r="HJL13" s="12"/>
      <c r="HJM13" s="12"/>
      <c r="HJN13" s="12"/>
      <c r="HJO13" s="12"/>
      <c r="HJP13" s="12"/>
      <c r="HJQ13" s="12"/>
      <c r="HJR13" s="12"/>
      <c r="HJS13" s="12"/>
      <c r="HJT13" s="12"/>
      <c r="HJU13" s="12"/>
      <c r="HJV13" s="12"/>
      <c r="HJW13" s="12"/>
      <c r="HJX13" s="12"/>
      <c r="HJY13" s="12"/>
      <c r="HJZ13" s="12"/>
      <c r="HKA13" s="12"/>
      <c r="HKB13" s="12"/>
      <c r="HKC13" s="12"/>
      <c r="HKD13" s="12"/>
      <c r="HKE13" s="12"/>
      <c r="HKF13" s="12"/>
      <c r="HKG13" s="12"/>
      <c r="HKH13" s="12"/>
      <c r="HKI13" s="12"/>
      <c r="HKJ13" s="12"/>
      <c r="HKK13" s="12"/>
      <c r="HKL13" s="12"/>
      <c r="HKM13" s="12"/>
      <c r="HKN13" s="12"/>
      <c r="HKO13" s="12"/>
      <c r="HKP13" s="12"/>
      <c r="HKQ13" s="12"/>
      <c r="HKR13" s="12"/>
      <c r="HKS13" s="12"/>
      <c r="HKT13" s="12"/>
      <c r="HKU13" s="12"/>
      <c r="HKV13" s="12"/>
      <c r="HKW13" s="12"/>
      <c r="HKX13" s="12"/>
      <c r="HKY13" s="12"/>
      <c r="HKZ13" s="12"/>
      <c r="HLA13" s="12"/>
      <c r="HLB13" s="12"/>
      <c r="HLC13" s="12"/>
      <c r="HLD13" s="12"/>
      <c r="HLE13" s="12"/>
      <c r="HLF13" s="12"/>
      <c r="HLG13" s="12"/>
      <c r="HLH13" s="12"/>
      <c r="HLI13" s="12"/>
      <c r="HLJ13" s="12"/>
      <c r="HLK13" s="12"/>
      <c r="HLL13" s="12"/>
      <c r="HLM13" s="12"/>
      <c r="HLN13" s="12"/>
      <c r="HLO13" s="12"/>
      <c r="HLP13" s="12"/>
      <c r="HLQ13" s="12"/>
      <c r="HLR13" s="12"/>
      <c r="HLS13" s="12"/>
      <c r="HLT13" s="12"/>
      <c r="HLU13" s="12"/>
      <c r="HLV13" s="12"/>
      <c r="HLW13" s="12"/>
      <c r="HLX13" s="12"/>
      <c r="HLY13" s="12"/>
      <c r="HLZ13" s="12"/>
      <c r="HMA13" s="12"/>
      <c r="HMB13" s="12"/>
      <c r="HMC13" s="12"/>
      <c r="HMD13" s="12"/>
      <c r="HME13" s="12"/>
      <c r="HMF13" s="12"/>
      <c r="HMG13" s="12"/>
      <c r="HMH13" s="12"/>
      <c r="HMI13" s="12"/>
      <c r="HMJ13" s="12"/>
      <c r="HMK13" s="12"/>
      <c r="HML13" s="12"/>
      <c r="HMM13" s="12"/>
      <c r="HMN13" s="12"/>
      <c r="HMO13" s="12"/>
      <c r="HMP13" s="12"/>
      <c r="HMQ13" s="12"/>
      <c r="HMR13" s="12"/>
      <c r="HMS13" s="12"/>
      <c r="HMT13" s="12"/>
      <c r="HMU13" s="12"/>
      <c r="HMV13" s="12"/>
      <c r="HMW13" s="12"/>
      <c r="HMX13" s="12"/>
      <c r="HMY13" s="12"/>
      <c r="HMZ13" s="12"/>
      <c r="HNA13" s="12"/>
      <c r="HNB13" s="12"/>
      <c r="HNC13" s="12"/>
      <c r="HND13" s="12"/>
      <c r="HNE13" s="12"/>
      <c r="HNF13" s="12"/>
      <c r="HNG13" s="12"/>
      <c r="HNH13" s="12"/>
      <c r="HNI13" s="12"/>
      <c r="HNJ13" s="12"/>
      <c r="HNK13" s="12"/>
      <c r="HNL13" s="12"/>
      <c r="HNM13" s="12"/>
      <c r="HNN13" s="12"/>
      <c r="HNO13" s="12"/>
      <c r="HNP13" s="12"/>
      <c r="HNQ13" s="12"/>
      <c r="HNR13" s="12"/>
      <c r="HNS13" s="12"/>
      <c r="HNT13" s="12"/>
      <c r="HNU13" s="12"/>
      <c r="HNV13" s="12"/>
      <c r="HNW13" s="12"/>
      <c r="HNX13" s="12"/>
      <c r="HNY13" s="12"/>
      <c r="HNZ13" s="12"/>
      <c r="HOA13" s="12"/>
      <c r="HOB13" s="12"/>
      <c r="HOC13" s="12"/>
      <c r="HOD13" s="12"/>
      <c r="HOE13" s="12"/>
      <c r="HOF13" s="12"/>
      <c r="HOG13" s="12"/>
      <c r="HOH13" s="12"/>
      <c r="HOI13" s="12"/>
      <c r="HOJ13" s="12"/>
      <c r="HOK13" s="12"/>
      <c r="HOL13" s="12"/>
      <c r="HOM13" s="12"/>
      <c r="HON13" s="12"/>
      <c r="HOO13" s="12"/>
      <c r="HOP13" s="12"/>
      <c r="HOQ13" s="12"/>
      <c r="HOR13" s="12"/>
      <c r="HOS13" s="12"/>
      <c r="HOT13" s="12"/>
      <c r="HOU13" s="12"/>
      <c r="HOV13" s="12"/>
      <c r="HOW13" s="12"/>
      <c r="HOX13" s="12"/>
      <c r="HOY13" s="12"/>
      <c r="HOZ13" s="12"/>
      <c r="HPA13" s="12"/>
      <c r="HPB13" s="12"/>
      <c r="HPC13" s="12"/>
      <c r="HPD13" s="12"/>
      <c r="HPE13" s="12"/>
      <c r="HPF13" s="12"/>
      <c r="HPG13" s="12"/>
      <c r="HPH13" s="12"/>
      <c r="HPI13" s="12"/>
      <c r="HPJ13" s="12"/>
      <c r="HPK13" s="12"/>
      <c r="HPL13" s="12"/>
      <c r="HPM13" s="12"/>
      <c r="HPN13" s="12"/>
      <c r="HPO13" s="12"/>
      <c r="HPP13" s="12"/>
      <c r="HPQ13" s="12"/>
      <c r="HPR13" s="12"/>
      <c r="HPS13" s="12"/>
      <c r="HPT13" s="12"/>
      <c r="HPU13" s="12"/>
      <c r="HPV13" s="12"/>
      <c r="HPW13" s="12"/>
      <c r="HPX13" s="12"/>
      <c r="HPY13" s="12"/>
      <c r="HPZ13" s="12"/>
      <c r="HQA13" s="12"/>
      <c r="HQB13" s="12"/>
      <c r="HQC13" s="12"/>
      <c r="HQD13" s="12"/>
      <c r="HQE13" s="12"/>
      <c r="HQF13" s="12"/>
      <c r="HQG13" s="12"/>
      <c r="HQH13" s="12"/>
      <c r="HQI13" s="12"/>
      <c r="HQJ13" s="12"/>
      <c r="HQK13" s="12"/>
      <c r="HQL13" s="12"/>
      <c r="HQM13" s="12"/>
      <c r="HQN13" s="12"/>
      <c r="HQO13" s="12"/>
      <c r="HQP13" s="12"/>
      <c r="HQQ13" s="12"/>
      <c r="HQR13" s="12"/>
      <c r="HQS13" s="12"/>
      <c r="HQT13" s="12"/>
      <c r="HQU13" s="12"/>
      <c r="HQV13" s="12"/>
      <c r="HQW13" s="12"/>
      <c r="HQX13" s="12"/>
      <c r="HQY13" s="12"/>
      <c r="HQZ13" s="12"/>
      <c r="HRA13" s="12"/>
      <c r="HRB13" s="12"/>
      <c r="HRC13" s="12"/>
      <c r="HRD13" s="12"/>
      <c r="HRE13" s="12"/>
      <c r="HRF13" s="12"/>
      <c r="HRG13" s="12"/>
      <c r="HRH13" s="12"/>
      <c r="HRI13" s="12"/>
      <c r="HRJ13" s="12"/>
      <c r="HRK13" s="12"/>
      <c r="HRL13" s="12"/>
      <c r="HRM13" s="12"/>
      <c r="HRN13" s="12"/>
      <c r="HRO13" s="12"/>
      <c r="HRP13" s="12"/>
      <c r="HRQ13" s="12"/>
      <c r="HRR13" s="12"/>
      <c r="HRS13" s="12"/>
      <c r="HRT13" s="12"/>
      <c r="HRU13" s="12"/>
      <c r="HRV13" s="12"/>
      <c r="HRW13" s="12"/>
      <c r="HRX13" s="12"/>
      <c r="HRY13" s="12"/>
      <c r="HRZ13" s="12"/>
      <c r="HSA13" s="12"/>
      <c r="HSB13" s="12"/>
      <c r="HSC13" s="12"/>
      <c r="HSD13" s="12"/>
      <c r="HSE13" s="12"/>
      <c r="HSF13" s="12"/>
      <c r="HSG13" s="12"/>
      <c r="HSH13" s="12"/>
      <c r="HSI13" s="12"/>
      <c r="HSJ13" s="12"/>
      <c r="HSK13" s="12"/>
      <c r="HSL13" s="12"/>
      <c r="HSM13" s="12"/>
      <c r="HSN13" s="12"/>
      <c r="HSO13" s="12"/>
      <c r="HSP13" s="12"/>
      <c r="HSQ13" s="12"/>
      <c r="HSR13" s="12"/>
      <c r="HSS13" s="12"/>
      <c r="HST13" s="12"/>
      <c r="HSU13" s="12"/>
      <c r="HSV13" s="12"/>
      <c r="HSW13" s="12"/>
      <c r="HSX13" s="12"/>
      <c r="HSY13" s="12"/>
      <c r="HSZ13" s="12"/>
      <c r="HTA13" s="12"/>
      <c r="HTB13" s="12"/>
      <c r="HTC13" s="12"/>
      <c r="HTD13" s="12"/>
      <c r="HTE13" s="12"/>
      <c r="HTF13" s="12"/>
      <c r="HTG13" s="12"/>
      <c r="HTH13" s="12"/>
      <c r="HTI13" s="12"/>
      <c r="HTJ13" s="12"/>
      <c r="HTK13" s="12"/>
      <c r="HTL13" s="12"/>
      <c r="HTM13" s="12"/>
      <c r="HTN13" s="12"/>
      <c r="HTO13" s="12"/>
      <c r="HTP13" s="12"/>
      <c r="HTQ13" s="12"/>
      <c r="HTR13" s="12"/>
      <c r="HTS13" s="12"/>
      <c r="HTT13" s="12"/>
      <c r="HTU13" s="12"/>
      <c r="HTV13" s="12"/>
      <c r="HTW13" s="12"/>
      <c r="HTX13" s="12"/>
      <c r="HTY13" s="12"/>
      <c r="HTZ13" s="12"/>
      <c r="HUA13" s="12"/>
      <c r="HUB13" s="12"/>
      <c r="HUC13" s="12"/>
      <c r="HUD13" s="12"/>
      <c r="HUE13" s="12"/>
      <c r="HUF13" s="12"/>
      <c r="HUG13" s="12"/>
      <c r="HUH13" s="12"/>
      <c r="HUI13" s="12"/>
      <c r="HUJ13" s="12"/>
      <c r="HUK13" s="12"/>
      <c r="HUL13" s="12"/>
      <c r="HUM13" s="12"/>
      <c r="HUN13" s="12"/>
      <c r="HUO13" s="12"/>
      <c r="HUP13" s="12"/>
      <c r="HUQ13" s="12"/>
      <c r="HUR13" s="12"/>
      <c r="HUS13" s="12"/>
      <c r="HUT13" s="12"/>
      <c r="HUU13" s="12"/>
      <c r="HUV13" s="12"/>
      <c r="HUW13" s="12"/>
      <c r="HUX13" s="12"/>
      <c r="HUY13" s="12"/>
      <c r="HUZ13" s="12"/>
      <c r="HVA13" s="12"/>
      <c r="HVB13" s="12"/>
      <c r="HVC13" s="12"/>
      <c r="HVD13" s="12"/>
      <c r="HVE13" s="12"/>
      <c r="HVF13" s="12"/>
      <c r="HVG13" s="12"/>
      <c r="HVH13" s="12"/>
      <c r="HVI13" s="12"/>
      <c r="HVJ13" s="12"/>
      <c r="HVK13" s="12"/>
      <c r="HVL13" s="12"/>
      <c r="HVM13" s="12"/>
      <c r="HVN13" s="12"/>
      <c r="HVO13" s="12"/>
      <c r="HVP13" s="12"/>
      <c r="HVQ13" s="12"/>
      <c r="HVR13" s="12"/>
      <c r="HVS13" s="12"/>
      <c r="HVT13" s="12"/>
      <c r="HVU13" s="12"/>
      <c r="HVV13" s="12"/>
      <c r="HVW13" s="12"/>
      <c r="HVX13" s="12"/>
      <c r="HVY13" s="12"/>
      <c r="HVZ13" s="12"/>
      <c r="HWA13" s="12"/>
      <c r="HWB13" s="12"/>
      <c r="HWC13" s="12"/>
      <c r="HWD13" s="12"/>
      <c r="HWE13" s="12"/>
      <c r="HWF13" s="12"/>
      <c r="HWG13" s="12"/>
      <c r="HWH13" s="12"/>
      <c r="HWI13" s="12"/>
      <c r="HWJ13" s="12"/>
      <c r="HWK13" s="12"/>
      <c r="HWL13" s="12"/>
      <c r="HWM13" s="12"/>
      <c r="HWN13" s="12"/>
      <c r="HWO13" s="12"/>
      <c r="HWP13" s="12"/>
      <c r="HWQ13" s="12"/>
      <c r="HWR13" s="12"/>
      <c r="HWS13" s="12"/>
      <c r="HWT13" s="12"/>
      <c r="HWU13" s="12"/>
      <c r="HWV13" s="12"/>
      <c r="HWW13" s="12"/>
      <c r="HWX13" s="12"/>
      <c r="HWY13" s="12"/>
      <c r="HWZ13" s="12"/>
      <c r="HXA13" s="12"/>
      <c r="HXB13" s="12"/>
      <c r="HXC13" s="12"/>
      <c r="HXD13" s="12"/>
      <c r="HXE13" s="12"/>
      <c r="HXF13" s="12"/>
      <c r="HXG13" s="12"/>
      <c r="HXH13" s="12"/>
      <c r="HXI13" s="12"/>
      <c r="HXJ13" s="12"/>
      <c r="HXK13" s="12"/>
      <c r="HXL13" s="12"/>
      <c r="HXM13" s="12"/>
      <c r="HXN13" s="12"/>
      <c r="HXO13" s="12"/>
      <c r="HXP13" s="12"/>
      <c r="HXQ13" s="12"/>
      <c r="HXR13" s="12"/>
      <c r="HXS13" s="12"/>
      <c r="HXT13" s="12"/>
      <c r="HXU13" s="12"/>
      <c r="HXV13" s="12"/>
      <c r="HXW13" s="12"/>
      <c r="HXX13" s="12"/>
      <c r="HXY13" s="12"/>
      <c r="HXZ13" s="12"/>
      <c r="HYA13" s="12"/>
      <c r="HYB13" s="12"/>
      <c r="HYC13" s="12"/>
      <c r="HYD13" s="12"/>
      <c r="HYE13" s="12"/>
      <c r="HYF13" s="12"/>
      <c r="HYG13" s="12"/>
      <c r="HYH13" s="12"/>
      <c r="HYI13" s="12"/>
      <c r="HYJ13" s="12"/>
      <c r="HYK13" s="12"/>
      <c r="HYL13" s="12"/>
      <c r="HYM13" s="12"/>
      <c r="HYN13" s="12"/>
      <c r="HYO13" s="12"/>
      <c r="HYP13" s="12"/>
      <c r="HYQ13" s="12"/>
      <c r="HYR13" s="12"/>
      <c r="HYS13" s="12"/>
      <c r="HYT13" s="12"/>
      <c r="HYU13" s="12"/>
      <c r="HYV13" s="12"/>
      <c r="HYW13" s="12"/>
      <c r="HYX13" s="12"/>
      <c r="HYY13" s="12"/>
      <c r="HYZ13" s="12"/>
      <c r="HZA13" s="12"/>
      <c r="HZB13" s="12"/>
      <c r="HZC13" s="12"/>
      <c r="HZD13" s="12"/>
      <c r="HZE13" s="12"/>
      <c r="HZF13" s="12"/>
      <c r="HZG13" s="12"/>
      <c r="HZH13" s="12"/>
      <c r="HZI13" s="12"/>
      <c r="HZJ13" s="12"/>
      <c r="HZK13" s="12"/>
      <c r="HZL13" s="12"/>
      <c r="HZM13" s="12"/>
      <c r="HZN13" s="12"/>
      <c r="HZO13" s="12"/>
      <c r="HZP13" s="12"/>
      <c r="HZQ13" s="12"/>
      <c r="HZR13" s="12"/>
      <c r="HZS13" s="12"/>
      <c r="HZT13" s="12"/>
      <c r="HZU13" s="12"/>
      <c r="HZV13" s="12"/>
      <c r="HZW13" s="12"/>
      <c r="HZX13" s="12"/>
      <c r="HZY13" s="12"/>
      <c r="HZZ13" s="12"/>
      <c r="IAA13" s="12"/>
      <c r="IAB13" s="12"/>
      <c r="IAC13" s="12"/>
      <c r="IAD13" s="12"/>
      <c r="IAE13" s="12"/>
      <c r="IAF13" s="12"/>
      <c r="IAG13" s="12"/>
      <c r="IAH13" s="12"/>
      <c r="IAI13" s="12"/>
      <c r="IAJ13" s="12"/>
      <c r="IAK13" s="12"/>
      <c r="IAL13" s="12"/>
      <c r="IAM13" s="12"/>
      <c r="IAN13" s="12"/>
      <c r="IAO13" s="12"/>
      <c r="IAP13" s="12"/>
      <c r="IAQ13" s="12"/>
      <c r="IAR13" s="12"/>
      <c r="IAS13" s="12"/>
      <c r="IAT13" s="12"/>
      <c r="IAU13" s="12"/>
      <c r="IAV13" s="12"/>
      <c r="IAW13" s="12"/>
      <c r="IAX13" s="12"/>
      <c r="IAY13" s="12"/>
      <c r="IAZ13" s="12"/>
      <c r="IBA13" s="12"/>
      <c r="IBB13" s="12"/>
      <c r="IBC13" s="12"/>
      <c r="IBD13" s="12"/>
      <c r="IBE13" s="12"/>
      <c r="IBF13" s="12"/>
      <c r="IBG13" s="12"/>
      <c r="IBH13" s="12"/>
      <c r="IBI13" s="12"/>
      <c r="IBJ13" s="12"/>
      <c r="IBK13" s="12"/>
      <c r="IBL13" s="12"/>
      <c r="IBM13" s="12"/>
      <c r="IBN13" s="12"/>
      <c r="IBO13" s="12"/>
      <c r="IBP13" s="12"/>
      <c r="IBQ13" s="12"/>
      <c r="IBR13" s="12"/>
      <c r="IBS13" s="12"/>
      <c r="IBT13" s="12"/>
      <c r="IBU13" s="12"/>
      <c r="IBV13" s="12"/>
      <c r="IBW13" s="12"/>
      <c r="IBX13" s="12"/>
      <c r="IBY13" s="12"/>
      <c r="IBZ13" s="12"/>
      <c r="ICA13" s="12"/>
      <c r="ICB13" s="12"/>
      <c r="ICC13" s="12"/>
      <c r="ICD13" s="12"/>
      <c r="ICE13" s="12"/>
      <c r="ICF13" s="12"/>
      <c r="ICG13" s="12"/>
      <c r="ICH13" s="12"/>
      <c r="ICI13" s="12"/>
      <c r="ICJ13" s="12"/>
      <c r="ICK13" s="12"/>
      <c r="ICL13" s="12"/>
      <c r="ICM13" s="12"/>
      <c r="ICN13" s="12"/>
      <c r="ICO13" s="12"/>
      <c r="ICP13" s="12"/>
      <c r="ICQ13" s="12"/>
      <c r="ICR13" s="12"/>
      <c r="ICS13" s="12"/>
      <c r="ICT13" s="12"/>
      <c r="ICU13" s="12"/>
      <c r="ICV13" s="12"/>
      <c r="ICW13" s="12"/>
      <c r="ICX13" s="12"/>
      <c r="ICY13" s="12"/>
      <c r="ICZ13" s="12"/>
      <c r="IDA13" s="12"/>
      <c r="IDB13" s="12"/>
      <c r="IDC13" s="12"/>
      <c r="IDD13" s="12"/>
      <c r="IDE13" s="12"/>
      <c r="IDF13" s="12"/>
      <c r="IDG13" s="12"/>
      <c r="IDH13" s="12"/>
      <c r="IDI13" s="12"/>
      <c r="IDJ13" s="12"/>
      <c r="IDK13" s="12"/>
      <c r="IDL13" s="12"/>
      <c r="IDM13" s="12"/>
      <c r="IDN13" s="12"/>
      <c r="IDO13" s="12"/>
      <c r="IDP13" s="12"/>
      <c r="IDQ13" s="12"/>
      <c r="IDR13" s="12"/>
      <c r="IDS13" s="12"/>
      <c r="IDT13" s="12"/>
      <c r="IDU13" s="12"/>
      <c r="IDV13" s="12"/>
      <c r="IDW13" s="12"/>
      <c r="IDX13" s="12"/>
      <c r="IDY13" s="12"/>
      <c r="IDZ13" s="12"/>
      <c r="IEA13" s="12"/>
      <c r="IEB13" s="12"/>
      <c r="IEC13" s="12"/>
      <c r="IED13" s="12"/>
      <c r="IEE13" s="12"/>
      <c r="IEF13" s="12"/>
      <c r="IEG13" s="12"/>
      <c r="IEH13" s="12"/>
      <c r="IEI13" s="12"/>
      <c r="IEJ13" s="12"/>
      <c r="IEK13" s="12"/>
      <c r="IEL13" s="12"/>
      <c r="IEM13" s="12"/>
      <c r="IEN13" s="12"/>
      <c r="IEO13" s="12"/>
      <c r="IEP13" s="12"/>
      <c r="IEQ13" s="12"/>
      <c r="IER13" s="12"/>
      <c r="IES13" s="12"/>
      <c r="IET13" s="12"/>
      <c r="IEU13" s="12"/>
      <c r="IEV13" s="12"/>
      <c r="IEW13" s="12"/>
      <c r="IEX13" s="12"/>
      <c r="IEY13" s="12"/>
      <c r="IEZ13" s="12"/>
      <c r="IFA13" s="12"/>
      <c r="IFB13" s="12"/>
      <c r="IFC13" s="12"/>
      <c r="IFD13" s="12"/>
      <c r="IFE13" s="12"/>
      <c r="IFF13" s="12"/>
      <c r="IFG13" s="12"/>
      <c r="IFH13" s="12"/>
      <c r="IFI13" s="12"/>
      <c r="IFJ13" s="12"/>
      <c r="IFK13" s="12"/>
      <c r="IFL13" s="12"/>
      <c r="IFM13" s="12"/>
      <c r="IFN13" s="12"/>
      <c r="IFO13" s="12"/>
      <c r="IFP13" s="12"/>
      <c r="IFQ13" s="12"/>
      <c r="IFR13" s="12"/>
      <c r="IFS13" s="12"/>
      <c r="IFT13" s="12"/>
      <c r="IFU13" s="12"/>
      <c r="IFV13" s="12"/>
      <c r="IFW13" s="12"/>
      <c r="IFX13" s="12"/>
      <c r="IFY13" s="12"/>
      <c r="IFZ13" s="12"/>
      <c r="IGA13" s="12"/>
      <c r="IGB13" s="12"/>
      <c r="IGC13" s="12"/>
      <c r="IGD13" s="12"/>
      <c r="IGE13" s="12"/>
      <c r="IGF13" s="12"/>
      <c r="IGG13" s="12"/>
      <c r="IGH13" s="12"/>
      <c r="IGI13" s="12"/>
      <c r="IGJ13" s="12"/>
      <c r="IGK13" s="12"/>
      <c r="IGL13" s="12"/>
      <c r="IGM13" s="12"/>
      <c r="IGN13" s="12"/>
      <c r="IGO13" s="12"/>
      <c r="IGP13" s="12"/>
      <c r="IGQ13" s="12"/>
      <c r="IGR13" s="12"/>
      <c r="IGS13" s="12"/>
      <c r="IGT13" s="12"/>
      <c r="IGU13" s="12"/>
      <c r="IGV13" s="12"/>
      <c r="IGW13" s="12"/>
      <c r="IGX13" s="12"/>
      <c r="IGY13" s="12"/>
      <c r="IGZ13" s="12"/>
      <c r="IHA13" s="12"/>
      <c r="IHB13" s="12"/>
      <c r="IHC13" s="12"/>
      <c r="IHD13" s="12"/>
      <c r="IHE13" s="12"/>
      <c r="IHF13" s="12"/>
      <c r="IHG13" s="12"/>
      <c r="IHH13" s="12"/>
      <c r="IHI13" s="12"/>
      <c r="IHJ13" s="12"/>
      <c r="IHK13" s="12"/>
      <c r="IHL13" s="12"/>
      <c r="IHM13" s="12"/>
      <c r="IHN13" s="12"/>
      <c r="IHO13" s="12"/>
      <c r="IHP13" s="12"/>
      <c r="IHQ13" s="12"/>
      <c r="IHR13" s="12"/>
      <c r="IHS13" s="12"/>
      <c r="IHT13" s="12"/>
      <c r="IHU13" s="12"/>
      <c r="IHV13" s="12"/>
      <c r="IHW13" s="12"/>
      <c r="IHX13" s="12"/>
      <c r="IHY13" s="12"/>
      <c r="IHZ13" s="12"/>
      <c r="IIA13" s="12"/>
      <c r="IIB13" s="12"/>
      <c r="IIC13" s="12"/>
      <c r="IID13" s="12"/>
      <c r="IIE13" s="12"/>
      <c r="IIF13" s="12"/>
      <c r="IIG13" s="12"/>
      <c r="IIH13" s="12"/>
      <c r="III13" s="12"/>
      <c r="IIJ13" s="12"/>
      <c r="IIK13" s="12"/>
      <c r="IIL13" s="12"/>
      <c r="IIM13" s="12"/>
      <c r="IIN13" s="12"/>
      <c r="IIO13" s="12"/>
      <c r="IIP13" s="12"/>
      <c r="IIQ13" s="12"/>
      <c r="IIR13" s="12"/>
      <c r="IIS13" s="12"/>
      <c r="IIT13" s="12"/>
      <c r="IIU13" s="12"/>
      <c r="IIV13" s="12"/>
      <c r="IIW13" s="12"/>
      <c r="IIX13" s="12"/>
      <c r="IIY13" s="12"/>
      <c r="IIZ13" s="12"/>
      <c r="IJA13" s="12"/>
      <c r="IJB13" s="12"/>
      <c r="IJC13" s="12"/>
      <c r="IJD13" s="12"/>
      <c r="IJE13" s="12"/>
      <c r="IJF13" s="12"/>
      <c r="IJG13" s="12"/>
      <c r="IJH13" s="12"/>
      <c r="IJI13" s="12"/>
      <c r="IJJ13" s="12"/>
      <c r="IJK13" s="12"/>
      <c r="IJL13" s="12"/>
      <c r="IJM13" s="12"/>
      <c r="IJN13" s="12"/>
      <c r="IJO13" s="12"/>
      <c r="IJP13" s="12"/>
      <c r="IJQ13" s="12"/>
      <c r="IJR13" s="12"/>
      <c r="IJS13" s="12"/>
      <c r="IJT13" s="12"/>
      <c r="IJU13" s="12"/>
      <c r="IJV13" s="12"/>
      <c r="IJW13" s="12"/>
      <c r="IJX13" s="12"/>
      <c r="IJY13" s="12"/>
      <c r="IJZ13" s="12"/>
      <c r="IKA13" s="12"/>
      <c r="IKB13" s="12"/>
      <c r="IKC13" s="12"/>
      <c r="IKD13" s="12"/>
      <c r="IKE13" s="12"/>
      <c r="IKF13" s="12"/>
      <c r="IKG13" s="12"/>
      <c r="IKH13" s="12"/>
      <c r="IKI13" s="12"/>
      <c r="IKJ13" s="12"/>
      <c r="IKK13" s="12"/>
      <c r="IKL13" s="12"/>
      <c r="IKM13" s="12"/>
      <c r="IKN13" s="12"/>
      <c r="IKO13" s="12"/>
      <c r="IKP13" s="12"/>
      <c r="IKQ13" s="12"/>
      <c r="IKR13" s="12"/>
      <c r="IKS13" s="12"/>
      <c r="IKT13" s="12"/>
      <c r="IKU13" s="12"/>
      <c r="IKV13" s="12"/>
      <c r="IKW13" s="12"/>
      <c r="IKX13" s="12"/>
      <c r="IKY13" s="12"/>
      <c r="IKZ13" s="12"/>
      <c r="ILA13" s="12"/>
      <c r="ILB13" s="12"/>
      <c r="ILC13" s="12"/>
      <c r="ILD13" s="12"/>
      <c r="ILE13" s="12"/>
      <c r="ILF13" s="12"/>
      <c r="ILG13" s="12"/>
      <c r="ILH13" s="12"/>
      <c r="ILI13" s="12"/>
      <c r="ILJ13" s="12"/>
      <c r="ILK13" s="12"/>
      <c r="ILL13" s="12"/>
      <c r="ILM13" s="12"/>
      <c r="ILN13" s="12"/>
      <c r="ILO13" s="12"/>
      <c r="ILP13" s="12"/>
      <c r="ILQ13" s="12"/>
      <c r="ILR13" s="12"/>
      <c r="ILS13" s="12"/>
      <c r="ILT13" s="12"/>
      <c r="ILU13" s="12"/>
      <c r="ILV13" s="12"/>
      <c r="ILW13" s="12"/>
      <c r="ILX13" s="12"/>
      <c r="ILY13" s="12"/>
      <c r="ILZ13" s="12"/>
      <c r="IMA13" s="12"/>
      <c r="IMB13" s="12"/>
      <c r="IMC13" s="12"/>
      <c r="IMD13" s="12"/>
      <c r="IME13" s="12"/>
      <c r="IMF13" s="12"/>
      <c r="IMG13" s="12"/>
      <c r="IMH13" s="12"/>
      <c r="IMI13" s="12"/>
      <c r="IMJ13" s="12"/>
      <c r="IMK13" s="12"/>
      <c r="IML13" s="12"/>
      <c r="IMM13" s="12"/>
      <c r="IMN13" s="12"/>
      <c r="IMO13" s="12"/>
      <c r="IMP13" s="12"/>
      <c r="IMQ13" s="12"/>
      <c r="IMR13" s="12"/>
      <c r="IMS13" s="12"/>
      <c r="IMT13" s="12"/>
      <c r="IMU13" s="12"/>
      <c r="IMV13" s="12"/>
      <c r="IMW13" s="12"/>
      <c r="IMX13" s="12"/>
      <c r="IMY13" s="12"/>
      <c r="IMZ13" s="12"/>
      <c r="INA13" s="12"/>
      <c r="INB13" s="12"/>
      <c r="INC13" s="12"/>
      <c r="IND13" s="12"/>
      <c r="INE13" s="12"/>
      <c r="INF13" s="12"/>
      <c r="ING13" s="12"/>
      <c r="INH13" s="12"/>
      <c r="INI13" s="12"/>
      <c r="INJ13" s="12"/>
      <c r="INK13" s="12"/>
      <c r="INL13" s="12"/>
      <c r="INM13" s="12"/>
      <c r="INN13" s="12"/>
      <c r="INO13" s="12"/>
      <c r="INP13" s="12"/>
      <c r="INQ13" s="12"/>
      <c r="INR13" s="12"/>
      <c r="INS13" s="12"/>
      <c r="INT13" s="12"/>
      <c r="INU13" s="12"/>
      <c r="INV13" s="12"/>
      <c r="INW13" s="12"/>
      <c r="INX13" s="12"/>
      <c r="INY13" s="12"/>
      <c r="INZ13" s="12"/>
      <c r="IOA13" s="12"/>
      <c r="IOB13" s="12"/>
      <c r="IOC13" s="12"/>
      <c r="IOD13" s="12"/>
      <c r="IOE13" s="12"/>
      <c r="IOF13" s="12"/>
      <c r="IOG13" s="12"/>
      <c r="IOH13" s="12"/>
      <c r="IOI13" s="12"/>
      <c r="IOJ13" s="12"/>
      <c r="IOK13" s="12"/>
      <c r="IOL13" s="12"/>
      <c r="IOM13" s="12"/>
      <c r="ION13" s="12"/>
      <c r="IOO13" s="12"/>
      <c r="IOP13" s="12"/>
      <c r="IOQ13" s="12"/>
      <c r="IOR13" s="12"/>
      <c r="IOS13" s="12"/>
      <c r="IOT13" s="12"/>
      <c r="IOU13" s="12"/>
      <c r="IOV13" s="12"/>
      <c r="IOW13" s="12"/>
      <c r="IOX13" s="12"/>
      <c r="IOY13" s="12"/>
      <c r="IOZ13" s="12"/>
      <c r="IPA13" s="12"/>
      <c r="IPB13" s="12"/>
      <c r="IPC13" s="12"/>
      <c r="IPD13" s="12"/>
      <c r="IPE13" s="12"/>
      <c r="IPF13" s="12"/>
      <c r="IPG13" s="12"/>
      <c r="IPH13" s="12"/>
      <c r="IPI13" s="12"/>
      <c r="IPJ13" s="12"/>
      <c r="IPK13" s="12"/>
      <c r="IPL13" s="12"/>
      <c r="IPM13" s="12"/>
      <c r="IPN13" s="12"/>
      <c r="IPO13" s="12"/>
      <c r="IPP13" s="12"/>
      <c r="IPQ13" s="12"/>
      <c r="IPR13" s="12"/>
      <c r="IPS13" s="12"/>
      <c r="IPT13" s="12"/>
      <c r="IPU13" s="12"/>
      <c r="IPV13" s="12"/>
      <c r="IPW13" s="12"/>
      <c r="IPX13" s="12"/>
      <c r="IPY13" s="12"/>
      <c r="IPZ13" s="12"/>
      <c r="IQA13" s="12"/>
      <c r="IQB13" s="12"/>
      <c r="IQC13" s="12"/>
      <c r="IQD13" s="12"/>
      <c r="IQE13" s="12"/>
      <c r="IQF13" s="12"/>
      <c r="IQG13" s="12"/>
      <c r="IQH13" s="12"/>
      <c r="IQI13" s="12"/>
      <c r="IQJ13" s="12"/>
      <c r="IQK13" s="12"/>
      <c r="IQL13" s="12"/>
      <c r="IQM13" s="12"/>
      <c r="IQN13" s="12"/>
      <c r="IQO13" s="12"/>
      <c r="IQP13" s="12"/>
      <c r="IQQ13" s="12"/>
      <c r="IQR13" s="12"/>
      <c r="IQS13" s="12"/>
      <c r="IQT13" s="12"/>
      <c r="IQU13" s="12"/>
      <c r="IQV13" s="12"/>
      <c r="IQW13" s="12"/>
      <c r="IQX13" s="12"/>
      <c r="IQY13" s="12"/>
      <c r="IQZ13" s="12"/>
      <c r="IRA13" s="12"/>
      <c r="IRB13" s="12"/>
      <c r="IRC13" s="12"/>
      <c r="IRD13" s="12"/>
      <c r="IRE13" s="12"/>
      <c r="IRF13" s="12"/>
      <c r="IRG13" s="12"/>
      <c r="IRH13" s="12"/>
      <c r="IRI13" s="12"/>
      <c r="IRJ13" s="12"/>
      <c r="IRK13" s="12"/>
      <c r="IRL13" s="12"/>
      <c r="IRM13" s="12"/>
      <c r="IRN13" s="12"/>
      <c r="IRO13" s="12"/>
      <c r="IRP13" s="12"/>
      <c r="IRQ13" s="12"/>
      <c r="IRR13" s="12"/>
      <c r="IRS13" s="12"/>
      <c r="IRT13" s="12"/>
      <c r="IRU13" s="12"/>
      <c r="IRV13" s="12"/>
      <c r="IRW13" s="12"/>
      <c r="IRX13" s="12"/>
      <c r="IRY13" s="12"/>
      <c r="IRZ13" s="12"/>
      <c r="ISA13" s="12"/>
      <c r="ISB13" s="12"/>
      <c r="ISC13" s="12"/>
      <c r="ISD13" s="12"/>
      <c r="ISE13" s="12"/>
      <c r="ISF13" s="12"/>
      <c r="ISG13" s="12"/>
      <c r="ISH13" s="12"/>
      <c r="ISI13" s="12"/>
      <c r="ISJ13" s="12"/>
      <c r="ISK13" s="12"/>
      <c r="ISL13" s="12"/>
      <c r="ISM13" s="12"/>
      <c r="ISN13" s="12"/>
      <c r="ISO13" s="12"/>
      <c r="ISP13" s="12"/>
      <c r="ISQ13" s="12"/>
      <c r="ISR13" s="12"/>
      <c r="ISS13" s="12"/>
      <c r="IST13" s="12"/>
      <c r="ISU13" s="12"/>
      <c r="ISV13" s="12"/>
      <c r="ISW13" s="12"/>
      <c r="ISX13" s="12"/>
      <c r="ISY13" s="12"/>
      <c r="ISZ13" s="12"/>
      <c r="ITA13" s="12"/>
      <c r="ITB13" s="12"/>
      <c r="ITC13" s="12"/>
      <c r="ITD13" s="12"/>
      <c r="ITE13" s="12"/>
      <c r="ITF13" s="12"/>
      <c r="ITG13" s="12"/>
      <c r="ITH13" s="12"/>
      <c r="ITI13" s="12"/>
      <c r="ITJ13" s="12"/>
      <c r="ITK13" s="12"/>
      <c r="ITL13" s="12"/>
      <c r="ITM13" s="12"/>
      <c r="ITN13" s="12"/>
      <c r="ITO13" s="12"/>
      <c r="ITP13" s="12"/>
      <c r="ITQ13" s="12"/>
      <c r="ITR13" s="12"/>
      <c r="ITS13" s="12"/>
      <c r="ITT13" s="12"/>
      <c r="ITU13" s="12"/>
      <c r="ITV13" s="12"/>
      <c r="ITW13" s="12"/>
      <c r="ITX13" s="12"/>
      <c r="ITY13" s="12"/>
      <c r="ITZ13" s="12"/>
      <c r="IUA13" s="12"/>
      <c r="IUB13" s="12"/>
      <c r="IUC13" s="12"/>
      <c r="IUD13" s="12"/>
      <c r="IUE13" s="12"/>
      <c r="IUF13" s="12"/>
      <c r="IUG13" s="12"/>
      <c r="IUH13" s="12"/>
      <c r="IUI13" s="12"/>
      <c r="IUJ13" s="12"/>
      <c r="IUK13" s="12"/>
      <c r="IUL13" s="12"/>
      <c r="IUM13" s="12"/>
      <c r="IUN13" s="12"/>
      <c r="IUO13" s="12"/>
      <c r="IUP13" s="12"/>
      <c r="IUQ13" s="12"/>
      <c r="IUR13" s="12"/>
      <c r="IUS13" s="12"/>
      <c r="IUT13" s="12"/>
      <c r="IUU13" s="12"/>
      <c r="IUV13" s="12"/>
      <c r="IUW13" s="12"/>
      <c r="IUX13" s="12"/>
      <c r="IUY13" s="12"/>
      <c r="IUZ13" s="12"/>
      <c r="IVA13" s="12"/>
      <c r="IVB13" s="12"/>
      <c r="IVC13" s="12"/>
      <c r="IVD13" s="12"/>
      <c r="IVE13" s="12"/>
      <c r="IVF13" s="12"/>
      <c r="IVG13" s="12"/>
      <c r="IVH13" s="12"/>
      <c r="IVI13" s="12"/>
      <c r="IVJ13" s="12"/>
      <c r="IVK13" s="12"/>
      <c r="IVL13" s="12"/>
      <c r="IVM13" s="12"/>
      <c r="IVN13" s="12"/>
      <c r="IVO13" s="12"/>
      <c r="IVP13" s="12"/>
      <c r="IVQ13" s="12"/>
      <c r="IVR13" s="12"/>
      <c r="IVS13" s="12"/>
      <c r="IVT13" s="12"/>
      <c r="IVU13" s="12"/>
      <c r="IVV13" s="12"/>
      <c r="IVW13" s="12"/>
      <c r="IVX13" s="12"/>
      <c r="IVY13" s="12"/>
      <c r="IVZ13" s="12"/>
      <c r="IWA13" s="12"/>
      <c r="IWB13" s="12"/>
      <c r="IWC13" s="12"/>
      <c r="IWD13" s="12"/>
      <c r="IWE13" s="12"/>
      <c r="IWF13" s="12"/>
      <c r="IWG13" s="12"/>
      <c r="IWH13" s="12"/>
      <c r="IWI13" s="12"/>
      <c r="IWJ13" s="12"/>
      <c r="IWK13" s="12"/>
      <c r="IWL13" s="12"/>
      <c r="IWM13" s="12"/>
      <c r="IWN13" s="12"/>
      <c r="IWO13" s="12"/>
      <c r="IWP13" s="12"/>
      <c r="IWQ13" s="12"/>
      <c r="IWR13" s="12"/>
      <c r="IWS13" s="12"/>
      <c r="IWT13" s="12"/>
      <c r="IWU13" s="12"/>
      <c r="IWV13" s="12"/>
      <c r="IWW13" s="12"/>
      <c r="IWX13" s="12"/>
      <c r="IWY13" s="12"/>
      <c r="IWZ13" s="12"/>
      <c r="IXA13" s="12"/>
      <c r="IXB13" s="12"/>
      <c r="IXC13" s="12"/>
      <c r="IXD13" s="12"/>
      <c r="IXE13" s="12"/>
      <c r="IXF13" s="12"/>
      <c r="IXG13" s="12"/>
      <c r="IXH13" s="12"/>
      <c r="IXI13" s="12"/>
      <c r="IXJ13" s="12"/>
      <c r="IXK13" s="12"/>
      <c r="IXL13" s="12"/>
      <c r="IXM13" s="12"/>
      <c r="IXN13" s="12"/>
      <c r="IXO13" s="12"/>
      <c r="IXP13" s="12"/>
      <c r="IXQ13" s="12"/>
      <c r="IXR13" s="12"/>
      <c r="IXS13" s="12"/>
      <c r="IXT13" s="12"/>
      <c r="IXU13" s="12"/>
      <c r="IXV13" s="12"/>
      <c r="IXW13" s="12"/>
      <c r="IXX13" s="12"/>
      <c r="IXY13" s="12"/>
      <c r="IXZ13" s="12"/>
      <c r="IYA13" s="12"/>
      <c r="IYB13" s="12"/>
      <c r="IYC13" s="12"/>
      <c r="IYD13" s="12"/>
      <c r="IYE13" s="12"/>
      <c r="IYF13" s="12"/>
      <c r="IYG13" s="12"/>
      <c r="IYH13" s="12"/>
      <c r="IYI13" s="12"/>
      <c r="IYJ13" s="12"/>
      <c r="IYK13" s="12"/>
      <c r="IYL13" s="12"/>
      <c r="IYM13" s="12"/>
      <c r="IYN13" s="12"/>
      <c r="IYO13" s="12"/>
      <c r="IYP13" s="12"/>
      <c r="IYQ13" s="12"/>
      <c r="IYR13" s="12"/>
      <c r="IYS13" s="12"/>
      <c r="IYT13" s="12"/>
      <c r="IYU13" s="12"/>
      <c r="IYV13" s="12"/>
      <c r="IYW13" s="12"/>
      <c r="IYX13" s="12"/>
      <c r="IYY13" s="12"/>
      <c r="IYZ13" s="12"/>
      <c r="IZA13" s="12"/>
      <c r="IZB13" s="12"/>
      <c r="IZC13" s="12"/>
      <c r="IZD13" s="12"/>
      <c r="IZE13" s="12"/>
      <c r="IZF13" s="12"/>
      <c r="IZG13" s="12"/>
      <c r="IZH13" s="12"/>
      <c r="IZI13" s="12"/>
      <c r="IZJ13" s="12"/>
      <c r="IZK13" s="12"/>
      <c r="IZL13" s="12"/>
      <c r="IZM13" s="12"/>
      <c r="IZN13" s="12"/>
      <c r="IZO13" s="12"/>
      <c r="IZP13" s="12"/>
      <c r="IZQ13" s="12"/>
      <c r="IZR13" s="12"/>
      <c r="IZS13" s="12"/>
      <c r="IZT13" s="12"/>
      <c r="IZU13" s="12"/>
      <c r="IZV13" s="12"/>
      <c r="IZW13" s="12"/>
      <c r="IZX13" s="12"/>
      <c r="IZY13" s="12"/>
      <c r="IZZ13" s="12"/>
      <c r="JAA13" s="12"/>
      <c r="JAB13" s="12"/>
      <c r="JAC13" s="12"/>
      <c r="JAD13" s="12"/>
      <c r="JAE13" s="12"/>
      <c r="JAF13" s="12"/>
      <c r="JAG13" s="12"/>
      <c r="JAH13" s="12"/>
      <c r="JAI13" s="12"/>
      <c r="JAJ13" s="12"/>
      <c r="JAK13" s="12"/>
      <c r="JAL13" s="12"/>
      <c r="JAM13" s="12"/>
      <c r="JAN13" s="12"/>
      <c r="JAO13" s="12"/>
      <c r="JAP13" s="12"/>
      <c r="JAQ13" s="12"/>
      <c r="JAR13" s="12"/>
      <c r="JAS13" s="12"/>
      <c r="JAT13" s="12"/>
      <c r="JAU13" s="12"/>
      <c r="JAV13" s="12"/>
      <c r="JAW13" s="12"/>
      <c r="JAX13" s="12"/>
      <c r="JAY13" s="12"/>
      <c r="JAZ13" s="12"/>
      <c r="JBA13" s="12"/>
      <c r="JBB13" s="12"/>
      <c r="JBC13" s="12"/>
      <c r="JBD13" s="12"/>
      <c r="JBE13" s="12"/>
      <c r="JBF13" s="12"/>
      <c r="JBG13" s="12"/>
      <c r="JBH13" s="12"/>
      <c r="JBI13" s="12"/>
      <c r="JBJ13" s="12"/>
      <c r="JBK13" s="12"/>
      <c r="JBL13" s="12"/>
      <c r="JBM13" s="12"/>
      <c r="JBN13" s="12"/>
      <c r="JBO13" s="12"/>
      <c r="JBP13" s="12"/>
      <c r="JBQ13" s="12"/>
      <c r="JBR13" s="12"/>
      <c r="JBS13" s="12"/>
      <c r="JBT13" s="12"/>
      <c r="JBU13" s="12"/>
      <c r="JBV13" s="12"/>
      <c r="JBW13" s="12"/>
      <c r="JBX13" s="12"/>
      <c r="JBY13" s="12"/>
      <c r="JBZ13" s="12"/>
      <c r="JCA13" s="12"/>
      <c r="JCB13" s="12"/>
      <c r="JCC13" s="12"/>
      <c r="JCD13" s="12"/>
      <c r="JCE13" s="12"/>
      <c r="JCF13" s="12"/>
      <c r="JCG13" s="12"/>
      <c r="JCH13" s="12"/>
      <c r="JCI13" s="12"/>
      <c r="JCJ13" s="12"/>
      <c r="JCK13" s="12"/>
      <c r="JCL13" s="12"/>
      <c r="JCM13" s="12"/>
      <c r="JCN13" s="12"/>
      <c r="JCO13" s="12"/>
      <c r="JCP13" s="12"/>
      <c r="JCQ13" s="12"/>
      <c r="JCR13" s="12"/>
      <c r="JCS13" s="12"/>
      <c r="JCT13" s="12"/>
      <c r="JCU13" s="12"/>
      <c r="JCV13" s="12"/>
      <c r="JCW13" s="12"/>
      <c r="JCX13" s="12"/>
      <c r="JCY13" s="12"/>
      <c r="JCZ13" s="12"/>
      <c r="JDA13" s="12"/>
      <c r="JDB13" s="12"/>
      <c r="JDC13" s="12"/>
      <c r="JDD13" s="12"/>
      <c r="JDE13" s="12"/>
      <c r="JDF13" s="12"/>
      <c r="JDG13" s="12"/>
      <c r="JDH13" s="12"/>
      <c r="JDI13" s="12"/>
      <c r="JDJ13" s="12"/>
      <c r="JDK13" s="12"/>
      <c r="JDL13" s="12"/>
      <c r="JDM13" s="12"/>
      <c r="JDN13" s="12"/>
      <c r="JDO13" s="12"/>
      <c r="JDP13" s="12"/>
      <c r="JDQ13" s="12"/>
      <c r="JDR13" s="12"/>
      <c r="JDS13" s="12"/>
      <c r="JDT13" s="12"/>
      <c r="JDU13" s="12"/>
      <c r="JDV13" s="12"/>
      <c r="JDW13" s="12"/>
      <c r="JDX13" s="12"/>
      <c r="JDY13" s="12"/>
      <c r="JDZ13" s="12"/>
      <c r="JEA13" s="12"/>
      <c r="JEB13" s="12"/>
      <c r="JEC13" s="12"/>
      <c r="JED13" s="12"/>
      <c r="JEE13" s="12"/>
      <c r="JEF13" s="12"/>
      <c r="JEG13" s="12"/>
      <c r="JEH13" s="12"/>
      <c r="JEI13" s="12"/>
      <c r="JEJ13" s="12"/>
      <c r="JEK13" s="12"/>
      <c r="JEL13" s="12"/>
      <c r="JEM13" s="12"/>
      <c r="JEN13" s="12"/>
      <c r="JEO13" s="12"/>
      <c r="JEP13" s="12"/>
      <c r="JEQ13" s="12"/>
      <c r="JER13" s="12"/>
      <c r="JES13" s="12"/>
      <c r="JET13" s="12"/>
      <c r="JEU13" s="12"/>
      <c r="JEV13" s="12"/>
      <c r="JEW13" s="12"/>
      <c r="JEX13" s="12"/>
      <c r="JEY13" s="12"/>
      <c r="JEZ13" s="12"/>
      <c r="JFA13" s="12"/>
      <c r="JFB13" s="12"/>
      <c r="JFC13" s="12"/>
      <c r="JFD13" s="12"/>
      <c r="JFE13" s="12"/>
      <c r="JFF13" s="12"/>
      <c r="JFG13" s="12"/>
      <c r="JFH13" s="12"/>
      <c r="JFI13" s="12"/>
      <c r="JFJ13" s="12"/>
      <c r="JFK13" s="12"/>
      <c r="JFL13" s="12"/>
      <c r="JFM13" s="12"/>
      <c r="JFN13" s="12"/>
      <c r="JFO13" s="12"/>
      <c r="JFP13" s="12"/>
      <c r="JFQ13" s="12"/>
      <c r="JFR13" s="12"/>
      <c r="JFS13" s="12"/>
      <c r="JFT13" s="12"/>
      <c r="JFU13" s="12"/>
      <c r="JFV13" s="12"/>
      <c r="JFW13" s="12"/>
      <c r="JFX13" s="12"/>
      <c r="JFY13" s="12"/>
      <c r="JFZ13" s="12"/>
      <c r="JGA13" s="12"/>
      <c r="JGB13" s="12"/>
      <c r="JGC13" s="12"/>
      <c r="JGD13" s="12"/>
      <c r="JGE13" s="12"/>
      <c r="JGF13" s="12"/>
      <c r="JGG13" s="12"/>
      <c r="JGH13" s="12"/>
      <c r="JGI13" s="12"/>
      <c r="JGJ13" s="12"/>
      <c r="JGK13" s="12"/>
      <c r="JGL13" s="12"/>
      <c r="JGM13" s="12"/>
      <c r="JGN13" s="12"/>
      <c r="JGO13" s="12"/>
      <c r="JGP13" s="12"/>
      <c r="JGQ13" s="12"/>
      <c r="JGR13" s="12"/>
      <c r="JGS13" s="12"/>
      <c r="JGT13" s="12"/>
      <c r="JGU13" s="12"/>
      <c r="JGV13" s="12"/>
      <c r="JGW13" s="12"/>
      <c r="JGX13" s="12"/>
      <c r="JGY13" s="12"/>
      <c r="JGZ13" s="12"/>
      <c r="JHA13" s="12"/>
      <c r="JHB13" s="12"/>
      <c r="JHC13" s="12"/>
      <c r="JHD13" s="12"/>
      <c r="JHE13" s="12"/>
      <c r="JHF13" s="12"/>
      <c r="JHG13" s="12"/>
      <c r="JHH13" s="12"/>
      <c r="JHI13" s="12"/>
      <c r="JHJ13" s="12"/>
      <c r="JHK13" s="12"/>
      <c r="JHL13" s="12"/>
      <c r="JHM13" s="12"/>
      <c r="JHN13" s="12"/>
      <c r="JHO13" s="12"/>
      <c r="JHP13" s="12"/>
      <c r="JHQ13" s="12"/>
      <c r="JHR13" s="12"/>
      <c r="JHS13" s="12"/>
      <c r="JHT13" s="12"/>
      <c r="JHU13" s="12"/>
      <c r="JHV13" s="12"/>
      <c r="JHW13" s="12"/>
      <c r="JHX13" s="12"/>
      <c r="JHY13" s="12"/>
      <c r="JHZ13" s="12"/>
      <c r="JIA13" s="12"/>
      <c r="JIB13" s="12"/>
      <c r="JIC13" s="12"/>
      <c r="JID13" s="12"/>
      <c r="JIE13" s="12"/>
      <c r="JIF13" s="12"/>
      <c r="JIG13" s="12"/>
      <c r="JIH13" s="12"/>
      <c r="JII13" s="12"/>
      <c r="JIJ13" s="12"/>
      <c r="JIK13" s="12"/>
      <c r="JIL13" s="12"/>
      <c r="JIM13" s="12"/>
      <c r="JIN13" s="12"/>
      <c r="JIO13" s="12"/>
      <c r="JIP13" s="12"/>
      <c r="JIQ13" s="12"/>
      <c r="JIR13" s="12"/>
      <c r="JIS13" s="12"/>
      <c r="JIT13" s="12"/>
      <c r="JIU13" s="12"/>
      <c r="JIV13" s="12"/>
      <c r="JIW13" s="12"/>
      <c r="JIX13" s="12"/>
      <c r="JIY13" s="12"/>
      <c r="JIZ13" s="12"/>
      <c r="JJA13" s="12"/>
      <c r="JJB13" s="12"/>
      <c r="JJC13" s="12"/>
      <c r="JJD13" s="12"/>
      <c r="JJE13" s="12"/>
      <c r="JJF13" s="12"/>
      <c r="JJG13" s="12"/>
      <c r="JJH13" s="12"/>
      <c r="JJI13" s="12"/>
      <c r="JJJ13" s="12"/>
      <c r="JJK13" s="12"/>
      <c r="JJL13" s="12"/>
      <c r="JJM13" s="12"/>
      <c r="JJN13" s="12"/>
      <c r="JJO13" s="12"/>
      <c r="JJP13" s="12"/>
      <c r="JJQ13" s="12"/>
      <c r="JJR13" s="12"/>
      <c r="JJS13" s="12"/>
      <c r="JJT13" s="12"/>
      <c r="JJU13" s="12"/>
      <c r="JJV13" s="12"/>
      <c r="JJW13" s="12"/>
      <c r="JJX13" s="12"/>
      <c r="JJY13" s="12"/>
      <c r="JJZ13" s="12"/>
      <c r="JKA13" s="12"/>
      <c r="JKB13" s="12"/>
      <c r="JKC13" s="12"/>
      <c r="JKD13" s="12"/>
      <c r="JKE13" s="12"/>
      <c r="JKF13" s="12"/>
      <c r="JKG13" s="12"/>
      <c r="JKH13" s="12"/>
      <c r="JKI13" s="12"/>
      <c r="JKJ13" s="12"/>
      <c r="JKK13" s="12"/>
      <c r="JKL13" s="12"/>
      <c r="JKM13" s="12"/>
      <c r="JKN13" s="12"/>
      <c r="JKO13" s="12"/>
      <c r="JKP13" s="12"/>
      <c r="JKQ13" s="12"/>
      <c r="JKR13" s="12"/>
      <c r="JKS13" s="12"/>
      <c r="JKT13" s="12"/>
      <c r="JKU13" s="12"/>
      <c r="JKV13" s="12"/>
      <c r="JKW13" s="12"/>
      <c r="JKX13" s="12"/>
      <c r="JKY13" s="12"/>
      <c r="JKZ13" s="12"/>
      <c r="JLA13" s="12"/>
      <c r="JLB13" s="12"/>
      <c r="JLC13" s="12"/>
      <c r="JLD13" s="12"/>
      <c r="JLE13" s="12"/>
      <c r="JLF13" s="12"/>
      <c r="JLG13" s="12"/>
      <c r="JLH13" s="12"/>
      <c r="JLI13" s="12"/>
      <c r="JLJ13" s="12"/>
      <c r="JLK13" s="12"/>
      <c r="JLL13" s="12"/>
      <c r="JLM13" s="12"/>
      <c r="JLN13" s="12"/>
      <c r="JLO13" s="12"/>
      <c r="JLP13" s="12"/>
      <c r="JLQ13" s="12"/>
      <c r="JLR13" s="12"/>
      <c r="JLS13" s="12"/>
      <c r="JLT13" s="12"/>
      <c r="JLU13" s="12"/>
      <c r="JLV13" s="12"/>
      <c r="JLW13" s="12"/>
      <c r="JLX13" s="12"/>
      <c r="JLY13" s="12"/>
      <c r="JLZ13" s="12"/>
      <c r="JMA13" s="12"/>
      <c r="JMB13" s="12"/>
      <c r="JMC13" s="12"/>
      <c r="JMD13" s="12"/>
      <c r="JME13" s="12"/>
      <c r="JMF13" s="12"/>
      <c r="JMG13" s="12"/>
      <c r="JMH13" s="12"/>
      <c r="JMI13" s="12"/>
      <c r="JMJ13" s="12"/>
      <c r="JMK13" s="12"/>
      <c r="JML13" s="12"/>
      <c r="JMM13" s="12"/>
      <c r="JMN13" s="12"/>
      <c r="JMO13" s="12"/>
      <c r="JMP13" s="12"/>
      <c r="JMQ13" s="12"/>
      <c r="JMR13" s="12"/>
      <c r="JMS13" s="12"/>
      <c r="JMT13" s="12"/>
      <c r="JMU13" s="12"/>
      <c r="JMV13" s="12"/>
      <c r="JMW13" s="12"/>
      <c r="JMX13" s="12"/>
      <c r="JMY13" s="12"/>
      <c r="JMZ13" s="12"/>
      <c r="JNA13" s="12"/>
      <c r="JNB13" s="12"/>
      <c r="JNC13" s="12"/>
      <c r="JND13" s="12"/>
      <c r="JNE13" s="12"/>
      <c r="JNF13" s="12"/>
      <c r="JNG13" s="12"/>
      <c r="JNH13" s="12"/>
      <c r="JNI13" s="12"/>
      <c r="JNJ13" s="12"/>
      <c r="JNK13" s="12"/>
      <c r="JNL13" s="12"/>
      <c r="JNM13" s="12"/>
      <c r="JNN13" s="12"/>
      <c r="JNO13" s="12"/>
      <c r="JNP13" s="12"/>
      <c r="JNQ13" s="12"/>
      <c r="JNR13" s="12"/>
      <c r="JNS13" s="12"/>
      <c r="JNT13" s="12"/>
      <c r="JNU13" s="12"/>
      <c r="JNV13" s="12"/>
      <c r="JNW13" s="12"/>
      <c r="JNX13" s="12"/>
      <c r="JNY13" s="12"/>
      <c r="JNZ13" s="12"/>
      <c r="JOA13" s="12"/>
      <c r="JOB13" s="12"/>
      <c r="JOC13" s="12"/>
      <c r="JOD13" s="12"/>
      <c r="JOE13" s="12"/>
      <c r="JOF13" s="12"/>
      <c r="JOG13" s="12"/>
      <c r="JOH13" s="12"/>
      <c r="JOI13" s="12"/>
      <c r="JOJ13" s="12"/>
      <c r="JOK13" s="12"/>
      <c r="JOL13" s="12"/>
      <c r="JOM13" s="12"/>
      <c r="JON13" s="12"/>
      <c r="JOO13" s="12"/>
      <c r="JOP13" s="12"/>
      <c r="JOQ13" s="12"/>
      <c r="JOR13" s="12"/>
      <c r="JOS13" s="12"/>
      <c r="JOT13" s="12"/>
      <c r="JOU13" s="12"/>
      <c r="JOV13" s="12"/>
      <c r="JOW13" s="12"/>
      <c r="JOX13" s="12"/>
      <c r="JOY13" s="12"/>
      <c r="JOZ13" s="12"/>
      <c r="JPA13" s="12"/>
      <c r="JPB13" s="12"/>
      <c r="JPC13" s="12"/>
      <c r="JPD13" s="12"/>
      <c r="JPE13" s="12"/>
      <c r="JPF13" s="12"/>
      <c r="JPG13" s="12"/>
      <c r="JPH13" s="12"/>
      <c r="JPI13" s="12"/>
      <c r="JPJ13" s="12"/>
      <c r="JPK13" s="12"/>
      <c r="JPL13" s="12"/>
      <c r="JPM13" s="12"/>
      <c r="JPN13" s="12"/>
      <c r="JPO13" s="12"/>
      <c r="JPP13" s="12"/>
      <c r="JPQ13" s="12"/>
      <c r="JPR13" s="12"/>
      <c r="JPS13" s="12"/>
      <c r="JPT13" s="12"/>
      <c r="JPU13" s="12"/>
      <c r="JPV13" s="12"/>
      <c r="JPW13" s="12"/>
      <c r="JPX13" s="12"/>
      <c r="JPY13" s="12"/>
      <c r="JPZ13" s="12"/>
      <c r="JQA13" s="12"/>
      <c r="JQB13" s="12"/>
      <c r="JQC13" s="12"/>
      <c r="JQD13" s="12"/>
      <c r="JQE13" s="12"/>
      <c r="JQF13" s="12"/>
      <c r="JQG13" s="12"/>
      <c r="JQH13" s="12"/>
      <c r="JQI13" s="12"/>
      <c r="JQJ13" s="12"/>
      <c r="JQK13" s="12"/>
      <c r="JQL13" s="12"/>
      <c r="JQM13" s="12"/>
      <c r="JQN13" s="12"/>
      <c r="JQO13" s="12"/>
      <c r="JQP13" s="12"/>
      <c r="JQQ13" s="12"/>
      <c r="JQR13" s="12"/>
      <c r="JQS13" s="12"/>
      <c r="JQT13" s="12"/>
      <c r="JQU13" s="12"/>
      <c r="JQV13" s="12"/>
      <c r="JQW13" s="12"/>
      <c r="JQX13" s="12"/>
      <c r="JQY13" s="12"/>
      <c r="JQZ13" s="12"/>
      <c r="JRA13" s="12"/>
      <c r="JRB13" s="12"/>
      <c r="JRC13" s="12"/>
      <c r="JRD13" s="12"/>
      <c r="JRE13" s="12"/>
      <c r="JRF13" s="12"/>
      <c r="JRG13" s="12"/>
      <c r="JRH13" s="12"/>
      <c r="JRI13" s="12"/>
      <c r="JRJ13" s="12"/>
      <c r="JRK13" s="12"/>
      <c r="JRL13" s="12"/>
      <c r="JRM13" s="12"/>
      <c r="JRN13" s="12"/>
      <c r="JRO13" s="12"/>
      <c r="JRP13" s="12"/>
      <c r="JRQ13" s="12"/>
      <c r="JRR13" s="12"/>
      <c r="JRS13" s="12"/>
      <c r="JRT13" s="12"/>
      <c r="JRU13" s="12"/>
      <c r="JRV13" s="12"/>
      <c r="JRW13" s="12"/>
      <c r="JRX13" s="12"/>
      <c r="JRY13" s="12"/>
      <c r="JRZ13" s="12"/>
      <c r="JSA13" s="12"/>
      <c r="JSB13" s="12"/>
      <c r="JSC13" s="12"/>
      <c r="JSD13" s="12"/>
      <c r="JSE13" s="12"/>
      <c r="JSF13" s="12"/>
      <c r="JSG13" s="12"/>
      <c r="JSH13" s="12"/>
      <c r="JSI13" s="12"/>
      <c r="JSJ13" s="12"/>
      <c r="JSK13" s="12"/>
      <c r="JSL13" s="12"/>
      <c r="JSM13" s="12"/>
      <c r="JSN13" s="12"/>
      <c r="JSO13" s="12"/>
      <c r="JSP13" s="12"/>
      <c r="JSQ13" s="12"/>
      <c r="JSR13" s="12"/>
      <c r="JSS13" s="12"/>
      <c r="JST13" s="12"/>
      <c r="JSU13" s="12"/>
      <c r="JSV13" s="12"/>
      <c r="JSW13" s="12"/>
      <c r="JSX13" s="12"/>
      <c r="JSY13" s="12"/>
      <c r="JSZ13" s="12"/>
      <c r="JTA13" s="12"/>
      <c r="JTB13" s="12"/>
      <c r="JTC13" s="12"/>
      <c r="JTD13" s="12"/>
      <c r="JTE13" s="12"/>
      <c r="JTF13" s="12"/>
      <c r="JTG13" s="12"/>
      <c r="JTH13" s="12"/>
      <c r="JTI13" s="12"/>
      <c r="JTJ13" s="12"/>
      <c r="JTK13" s="12"/>
      <c r="JTL13" s="12"/>
      <c r="JTM13" s="12"/>
      <c r="JTN13" s="12"/>
      <c r="JTO13" s="12"/>
      <c r="JTP13" s="12"/>
      <c r="JTQ13" s="12"/>
      <c r="JTR13" s="12"/>
      <c r="JTS13" s="12"/>
      <c r="JTT13" s="12"/>
      <c r="JTU13" s="12"/>
      <c r="JTV13" s="12"/>
      <c r="JTW13" s="12"/>
      <c r="JTX13" s="12"/>
      <c r="JTY13" s="12"/>
      <c r="JTZ13" s="12"/>
      <c r="JUA13" s="12"/>
      <c r="JUB13" s="12"/>
      <c r="JUC13" s="12"/>
      <c r="JUD13" s="12"/>
      <c r="JUE13" s="12"/>
      <c r="JUF13" s="12"/>
      <c r="JUG13" s="12"/>
      <c r="JUH13" s="12"/>
      <c r="JUI13" s="12"/>
      <c r="JUJ13" s="12"/>
      <c r="JUK13" s="12"/>
      <c r="JUL13" s="12"/>
      <c r="JUM13" s="12"/>
      <c r="JUN13" s="12"/>
      <c r="JUO13" s="12"/>
      <c r="JUP13" s="12"/>
      <c r="JUQ13" s="12"/>
      <c r="JUR13" s="12"/>
      <c r="JUS13" s="12"/>
      <c r="JUT13" s="12"/>
      <c r="JUU13" s="12"/>
      <c r="JUV13" s="12"/>
      <c r="JUW13" s="12"/>
      <c r="JUX13" s="12"/>
      <c r="JUY13" s="12"/>
      <c r="JUZ13" s="12"/>
      <c r="JVA13" s="12"/>
      <c r="JVB13" s="12"/>
      <c r="JVC13" s="12"/>
      <c r="JVD13" s="12"/>
      <c r="JVE13" s="12"/>
      <c r="JVF13" s="12"/>
      <c r="JVG13" s="12"/>
      <c r="JVH13" s="12"/>
      <c r="JVI13" s="12"/>
      <c r="JVJ13" s="12"/>
      <c r="JVK13" s="12"/>
      <c r="JVL13" s="12"/>
      <c r="JVM13" s="12"/>
      <c r="JVN13" s="12"/>
      <c r="JVO13" s="12"/>
      <c r="JVP13" s="12"/>
      <c r="JVQ13" s="12"/>
      <c r="JVR13" s="12"/>
      <c r="JVS13" s="12"/>
      <c r="JVT13" s="12"/>
      <c r="JVU13" s="12"/>
      <c r="JVV13" s="12"/>
      <c r="JVW13" s="12"/>
      <c r="JVX13" s="12"/>
      <c r="JVY13" s="12"/>
      <c r="JVZ13" s="12"/>
      <c r="JWA13" s="12"/>
      <c r="JWB13" s="12"/>
      <c r="JWC13" s="12"/>
      <c r="JWD13" s="12"/>
      <c r="JWE13" s="12"/>
      <c r="JWF13" s="12"/>
      <c r="JWG13" s="12"/>
      <c r="JWH13" s="12"/>
      <c r="JWI13" s="12"/>
      <c r="JWJ13" s="12"/>
      <c r="JWK13" s="12"/>
      <c r="JWL13" s="12"/>
      <c r="JWM13" s="12"/>
      <c r="JWN13" s="12"/>
      <c r="JWO13" s="12"/>
      <c r="JWP13" s="12"/>
      <c r="JWQ13" s="12"/>
      <c r="JWR13" s="12"/>
      <c r="JWS13" s="12"/>
      <c r="JWT13" s="12"/>
      <c r="JWU13" s="12"/>
      <c r="JWV13" s="12"/>
      <c r="JWW13" s="12"/>
      <c r="JWX13" s="12"/>
      <c r="JWY13" s="12"/>
      <c r="JWZ13" s="12"/>
      <c r="JXA13" s="12"/>
      <c r="JXB13" s="12"/>
      <c r="JXC13" s="12"/>
      <c r="JXD13" s="12"/>
      <c r="JXE13" s="12"/>
      <c r="JXF13" s="12"/>
      <c r="JXG13" s="12"/>
      <c r="JXH13" s="12"/>
      <c r="JXI13" s="12"/>
      <c r="JXJ13" s="12"/>
      <c r="JXK13" s="12"/>
      <c r="JXL13" s="12"/>
      <c r="JXM13" s="12"/>
      <c r="JXN13" s="12"/>
      <c r="JXO13" s="12"/>
      <c r="JXP13" s="12"/>
      <c r="JXQ13" s="12"/>
      <c r="JXR13" s="12"/>
      <c r="JXS13" s="12"/>
      <c r="JXT13" s="12"/>
      <c r="JXU13" s="12"/>
      <c r="JXV13" s="12"/>
      <c r="JXW13" s="12"/>
      <c r="JXX13" s="12"/>
      <c r="JXY13" s="12"/>
      <c r="JXZ13" s="12"/>
      <c r="JYA13" s="12"/>
      <c r="JYB13" s="12"/>
      <c r="JYC13" s="12"/>
      <c r="JYD13" s="12"/>
      <c r="JYE13" s="12"/>
      <c r="JYF13" s="12"/>
      <c r="JYG13" s="12"/>
      <c r="JYH13" s="12"/>
      <c r="JYI13" s="12"/>
      <c r="JYJ13" s="12"/>
      <c r="JYK13" s="12"/>
      <c r="JYL13" s="12"/>
      <c r="JYM13" s="12"/>
      <c r="JYN13" s="12"/>
      <c r="JYO13" s="12"/>
      <c r="JYP13" s="12"/>
      <c r="JYQ13" s="12"/>
      <c r="JYR13" s="12"/>
      <c r="JYS13" s="12"/>
      <c r="JYT13" s="12"/>
      <c r="JYU13" s="12"/>
      <c r="JYV13" s="12"/>
      <c r="JYW13" s="12"/>
      <c r="JYX13" s="12"/>
      <c r="JYY13" s="12"/>
      <c r="JYZ13" s="12"/>
      <c r="JZA13" s="12"/>
      <c r="JZB13" s="12"/>
      <c r="JZC13" s="12"/>
      <c r="JZD13" s="12"/>
      <c r="JZE13" s="12"/>
      <c r="JZF13" s="12"/>
      <c r="JZG13" s="12"/>
      <c r="JZH13" s="12"/>
      <c r="JZI13" s="12"/>
      <c r="JZJ13" s="12"/>
      <c r="JZK13" s="12"/>
      <c r="JZL13" s="12"/>
      <c r="JZM13" s="12"/>
      <c r="JZN13" s="12"/>
      <c r="JZO13" s="12"/>
      <c r="JZP13" s="12"/>
      <c r="JZQ13" s="12"/>
      <c r="JZR13" s="12"/>
      <c r="JZS13" s="12"/>
      <c r="JZT13" s="12"/>
      <c r="JZU13" s="12"/>
      <c r="JZV13" s="12"/>
      <c r="JZW13" s="12"/>
      <c r="JZX13" s="12"/>
      <c r="JZY13" s="12"/>
      <c r="JZZ13" s="12"/>
      <c r="KAA13" s="12"/>
      <c r="KAB13" s="12"/>
      <c r="KAC13" s="12"/>
      <c r="KAD13" s="12"/>
      <c r="KAE13" s="12"/>
      <c r="KAF13" s="12"/>
      <c r="KAG13" s="12"/>
      <c r="KAH13" s="12"/>
      <c r="KAI13" s="12"/>
      <c r="KAJ13" s="12"/>
      <c r="KAK13" s="12"/>
      <c r="KAL13" s="12"/>
      <c r="KAM13" s="12"/>
      <c r="KAN13" s="12"/>
      <c r="KAO13" s="12"/>
      <c r="KAP13" s="12"/>
      <c r="KAQ13" s="12"/>
      <c r="KAR13" s="12"/>
      <c r="KAS13" s="12"/>
      <c r="KAT13" s="12"/>
      <c r="KAU13" s="12"/>
      <c r="KAV13" s="12"/>
      <c r="KAW13" s="12"/>
      <c r="KAX13" s="12"/>
      <c r="KAY13" s="12"/>
      <c r="KAZ13" s="12"/>
      <c r="KBA13" s="12"/>
      <c r="KBB13" s="12"/>
      <c r="KBC13" s="12"/>
      <c r="KBD13" s="12"/>
      <c r="KBE13" s="12"/>
      <c r="KBF13" s="12"/>
      <c r="KBG13" s="12"/>
      <c r="KBH13" s="12"/>
      <c r="KBI13" s="12"/>
      <c r="KBJ13" s="12"/>
      <c r="KBK13" s="12"/>
      <c r="KBL13" s="12"/>
      <c r="KBM13" s="12"/>
      <c r="KBN13" s="12"/>
      <c r="KBO13" s="12"/>
      <c r="KBP13" s="12"/>
      <c r="KBQ13" s="12"/>
      <c r="KBR13" s="12"/>
      <c r="KBS13" s="12"/>
      <c r="KBT13" s="12"/>
      <c r="KBU13" s="12"/>
      <c r="KBV13" s="12"/>
      <c r="KBW13" s="12"/>
      <c r="KBX13" s="12"/>
      <c r="KBY13" s="12"/>
      <c r="KBZ13" s="12"/>
      <c r="KCA13" s="12"/>
      <c r="KCB13" s="12"/>
      <c r="KCC13" s="12"/>
      <c r="KCD13" s="12"/>
      <c r="KCE13" s="12"/>
      <c r="KCF13" s="12"/>
      <c r="KCG13" s="12"/>
      <c r="KCH13" s="12"/>
      <c r="KCI13" s="12"/>
      <c r="KCJ13" s="12"/>
      <c r="KCK13" s="12"/>
      <c r="KCL13" s="12"/>
      <c r="KCM13" s="12"/>
      <c r="KCN13" s="12"/>
      <c r="KCO13" s="12"/>
      <c r="KCP13" s="12"/>
      <c r="KCQ13" s="12"/>
      <c r="KCR13" s="12"/>
      <c r="KCS13" s="12"/>
      <c r="KCT13" s="12"/>
      <c r="KCU13" s="12"/>
      <c r="KCV13" s="12"/>
      <c r="KCW13" s="12"/>
      <c r="KCX13" s="12"/>
      <c r="KCY13" s="12"/>
      <c r="KCZ13" s="12"/>
      <c r="KDA13" s="12"/>
      <c r="KDB13" s="12"/>
      <c r="KDC13" s="12"/>
      <c r="KDD13" s="12"/>
      <c r="KDE13" s="12"/>
      <c r="KDF13" s="12"/>
      <c r="KDG13" s="12"/>
      <c r="KDH13" s="12"/>
      <c r="KDI13" s="12"/>
      <c r="KDJ13" s="12"/>
      <c r="KDK13" s="12"/>
      <c r="KDL13" s="12"/>
      <c r="KDM13" s="12"/>
      <c r="KDN13" s="12"/>
      <c r="KDO13" s="12"/>
      <c r="KDP13" s="12"/>
      <c r="KDQ13" s="12"/>
      <c r="KDR13" s="12"/>
      <c r="KDS13" s="12"/>
      <c r="KDT13" s="12"/>
      <c r="KDU13" s="12"/>
      <c r="KDV13" s="12"/>
      <c r="KDW13" s="12"/>
      <c r="KDX13" s="12"/>
      <c r="KDY13" s="12"/>
      <c r="KDZ13" s="12"/>
      <c r="KEA13" s="12"/>
      <c r="KEB13" s="12"/>
      <c r="KEC13" s="12"/>
      <c r="KED13" s="12"/>
      <c r="KEE13" s="12"/>
      <c r="KEF13" s="12"/>
      <c r="KEG13" s="12"/>
      <c r="KEH13" s="12"/>
      <c r="KEI13" s="12"/>
      <c r="KEJ13" s="12"/>
      <c r="KEK13" s="12"/>
      <c r="KEL13" s="12"/>
      <c r="KEM13" s="12"/>
      <c r="KEN13" s="12"/>
      <c r="KEO13" s="12"/>
      <c r="KEP13" s="12"/>
      <c r="KEQ13" s="12"/>
      <c r="KER13" s="12"/>
      <c r="KES13" s="12"/>
      <c r="KET13" s="12"/>
      <c r="KEU13" s="12"/>
      <c r="KEV13" s="12"/>
      <c r="KEW13" s="12"/>
      <c r="KEX13" s="12"/>
      <c r="KEY13" s="12"/>
      <c r="KEZ13" s="12"/>
      <c r="KFA13" s="12"/>
      <c r="KFB13" s="12"/>
      <c r="KFC13" s="12"/>
      <c r="KFD13" s="12"/>
      <c r="KFE13" s="12"/>
      <c r="KFF13" s="12"/>
      <c r="KFG13" s="12"/>
      <c r="KFH13" s="12"/>
      <c r="KFI13" s="12"/>
      <c r="KFJ13" s="12"/>
      <c r="KFK13" s="12"/>
      <c r="KFL13" s="12"/>
      <c r="KFM13" s="12"/>
      <c r="KFN13" s="12"/>
      <c r="KFO13" s="12"/>
      <c r="KFP13" s="12"/>
      <c r="KFQ13" s="12"/>
      <c r="KFR13" s="12"/>
      <c r="KFS13" s="12"/>
      <c r="KFT13" s="12"/>
      <c r="KFU13" s="12"/>
      <c r="KFV13" s="12"/>
      <c r="KFW13" s="12"/>
      <c r="KFX13" s="12"/>
      <c r="KFY13" s="12"/>
      <c r="KFZ13" s="12"/>
      <c r="KGA13" s="12"/>
      <c r="KGB13" s="12"/>
      <c r="KGC13" s="12"/>
      <c r="KGD13" s="12"/>
      <c r="KGE13" s="12"/>
      <c r="KGF13" s="12"/>
      <c r="KGG13" s="12"/>
      <c r="KGH13" s="12"/>
      <c r="KGI13" s="12"/>
      <c r="KGJ13" s="12"/>
      <c r="KGK13" s="12"/>
      <c r="KGL13" s="12"/>
      <c r="KGM13" s="12"/>
      <c r="KGN13" s="12"/>
      <c r="KGO13" s="12"/>
      <c r="KGP13" s="12"/>
      <c r="KGQ13" s="12"/>
      <c r="KGR13" s="12"/>
      <c r="KGS13" s="12"/>
      <c r="KGT13" s="12"/>
      <c r="KGU13" s="12"/>
      <c r="KGV13" s="12"/>
      <c r="KGW13" s="12"/>
      <c r="KGX13" s="12"/>
      <c r="KGY13" s="12"/>
      <c r="KGZ13" s="12"/>
      <c r="KHA13" s="12"/>
      <c r="KHB13" s="12"/>
      <c r="KHC13" s="12"/>
      <c r="KHD13" s="12"/>
      <c r="KHE13" s="12"/>
      <c r="KHF13" s="12"/>
      <c r="KHG13" s="12"/>
      <c r="KHH13" s="12"/>
      <c r="KHI13" s="12"/>
      <c r="KHJ13" s="12"/>
      <c r="KHK13" s="12"/>
      <c r="KHL13" s="12"/>
      <c r="KHM13" s="12"/>
      <c r="KHN13" s="12"/>
      <c r="KHO13" s="12"/>
      <c r="KHP13" s="12"/>
      <c r="KHQ13" s="12"/>
      <c r="KHR13" s="12"/>
      <c r="KHS13" s="12"/>
      <c r="KHT13" s="12"/>
      <c r="KHU13" s="12"/>
      <c r="KHV13" s="12"/>
      <c r="KHW13" s="12"/>
      <c r="KHX13" s="12"/>
      <c r="KHY13" s="12"/>
      <c r="KHZ13" s="12"/>
      <c r="KIA13" s="12"/>
      <c r="KIB13" s="12"/>
      <c r="KIC13" s="12"/>
      <c r="KID13" s="12"/>
      <c r="KIE13" s="12"/>
      <c r="KIF13" s="12"/>
      <c r="KIG13" s="12"/>
      <c r="KIH13" s="12"/>
      <c r="KII13" s="12"/>
      <c r="KIJ13" s="12"/>
      <c r="KIK13" s="12"/>
      <c r="KIL13" s="12"/>
      <c r="KIM13" s="12"/>
      <c r="KIN13" s="12"/>
      <c r="KIO13" s="12"/>
      <c r="KIP13" s="12"/>
      <c r="KIQ13" s="12"/>
      <c r="KIR13" s="12"/>
      <c r="KIS13" s="12"/>
      <c r="KIT13" s="12"/>
      <c r="KIU13" s="12"/>
      <c r="KIV13" s="12"/>
      <c r="KIW13" s="12"/>
      <c r="KIX13" s="12"/>
      <c r="KIY13" s="12"/>
      <c r="KIZ13" s="12"/>
      <c r="KJA13" s="12"/>
      <c r="KJB13" s="12"/>
      <c r="KJC13" s="12"/>
      <c r="KJD13" s="12"/>
      <c r="KJE13" s="12"/>
      <c r="KJF13" s="12"/>
      <c r="KJG13" s="12"/>
      <c r="KJH13" s="12"/>
      <c r="KJI13" s="12"/>
      <c r="KJJ13" s="12"/>
      <c r="KJK13" s="12"/>
      <c r="KJL13" s="12"/>
      <c r="KJM13" s="12"/>
      <c r="KJN13" s="12"/>
      <c r="KJO13" s="12"/>
      <c r="KJP13" s="12"/>
      <c r="KJQ13" s="12"/>
      <c r="KJR13" s="12"/>
      <c r="KJS13" s="12"/>
      <c r="KJT13" s="12"/>
      <c r="KJU13" s="12"/>
      <c r="KJV13" s="12"/>
      <c r="KJW13" s="12"/>
      <c r="KJX13" s="12"/>
      <c r="KJY13" s="12"/>
      <c r="KJZ13" s="12"/>
      <c r="KKA13" s="12"/>
      <c r="KKB13" s="12"/>
      <c r="KKC13" s="12"/>
      <c r="KKD13" s="12"/>
      <c r="KKE13" s="12"/>
      <c r="KKF13" s="12"/>
      <c r="KKG13" s="12"/>
      <c r="KKH13" s="12"/>
      <c r="KKI13" s="12"/>
      <c r="KKJ13" s="12"/>
      <c r="KKK13" s="12"/>
      <c r="KKL13" s="12"/>
      <c r="KKM13" s="12"/>
      <c r="KKN13" s="12"/>
      <c r="KKO13" s="12"/>
      <c r="KKP13" s="12"/>
      <c r="KKQ13" s="12"/>
      <c r="KKR13" s="12"/>
      <c r="KKS13" s="12"/>
      <c r="KKT13" s="12"/>
      <c r="KKU13" s="12"/>
      <c r="KKV13" s="12"/>
      <c r="KKW13" s="12"/>
      <c r="KKX13" s="12"/>
      <c r="KKY13" s="12"/>
      <c r="KKZ13" s="12"/>
      <c r="KLA13" s="12"/>
      <c r="KLB13" s="12"/>
      <c r="KLC13" s="12"/>
      <c r="KLD13" s="12"/>
      <c r="KLE13" s="12"/>
      <c r="KLF13" s="12"/>
      <c r="KLG13" s="12"/>
      <c r="KLH13" s="12"/>
      <c r="KLI13" s="12"/>
      <c r="KLJ13" s="12"/>
      <c r="KLK13" s="12"/>
      <c r="KLL13" s="12"/>
      <c r="KLM13" s="12"/>
      <c r="KLN13" s="12"/>
      <c r="KLO13" s="12"/>
      <c r="KLP13" s="12"/>
      <c r="KLQ13" s="12"/>
      <c r="KLR13" s="12"/>
      <c r="KLS13" s="12"/>
      <c r="KLT13" s="12"/>
      <c r="KLU13" s="12"/>
      <c r="KLV13" s="12"/>
      <c r="KLW13" s="12"/>
      <c r="KLX13" s="12"/>
      <c r="KLY13" s="12"/>
      <c r="KLZ13" s="12"/>
      <c r="KMA13" s="12"/>
      <c r="KMB13" s="12"/>
      <c r="KMC13" s="12"/>
      <c r="KMD13" s="12"/>
      <c r="KME13" s="12"/>
      <c r="KMF13" s="12"/>
      <c r="KMG13" s="12"/>
      <c r="KMH13" s="12"/>
      <c r="KMI13" s="12"/>
      <c r="KMJ13" s="12"/>
      <c r="KMK13" s="12"/>
      <c r="KML13" s="12"/>
      <c r="KMM13" s="12"/>
      <c r="KMN13" s="12"/>
      <c r="KMO13" s="12"/>
      <c r="KMP13" s="12"/>
      <c r="KMQ13" s="12"/>
      <c r="KMR13" s="12"/>
      <c r="KMS13" s="12"/>
      <c r="KMT13" s="12"/>
      <c r="KMU13" s="12"/>
      <c r="KMV13" s="12"/>
      <c r="KMW13" s="12"/>
      <c r="KMX13" s="12"/>
      <c r="KMY13" s="12"/>
      <c r="KMZ13" s="12"/>
      <c r="KNA13" s="12"/>
      <c r="KNB13" s="12"/>
      <c r="KNC13" s="12"/>
      <c r="KND13" s="12"/>
      <c r="KNE13" s="12"/>
      <c r="KNF13" s="12"/>
      <c r="KNG13" s="12"/>
      <c r="KNH13" s="12"/>
      <c r="KNI13" s="12"/>
      <c r="KNJ13" s="12"/>
      <c r="KNK13" s="12"/>
      <c r="KNL13" s="12"/>
      <c r="KNM13" s="12"/>
      <c r="KNN13" s="12"/>
      <c r="KNO13" s="12"/>
      <c r="KNP13" s="12"/>
      <c r="KNQ13" s="12"/>
      <c r="KNR13" s="12"/>
      <c r="KNS13" s="12"/>
      <c r="KNT13" s="12"/>
      <c r="KNU13" s="12"/>
      <c r="KNV13" s="12"/>
      <c r="KNW13" s="12"/>
      <c r="KNX13" s="12"/>
      <c r="KNY13" s="12"/>
      <c r="KNZ13" s="12"/>
      <c r="KOA13" s="12"/>
      <c r="KOB13" s="12"/>
      <c r="KOC13" s="12"/>
      <c r="KOD13" s="12"/>
      <c r="KOE13" s="12"/>
      <c r="KOF13" s="12"/>
      <c r="KOG13" s="12"/>
      <c r="KOH13" s="12"/>
      <c r="KOI13" s="12"/>
      <c r="KOJ13" s="12"/>
      <c r="KOK13" s="12"/>
      <c r="KOL13" s="12"/>
      <c r="KOM13" s="12"/>
      <c r="KON13" s="12"/>
      <c r="KOO13" s="12"/>
      <c r="KOP13" s="12"/>
      <c r="KOQ13" s="12"/>
      <c r="KOR13" s="12"/>
      <c r="KOS13" s="12"/>
      <c r="KOT13" s="12"/>
      <c r="KOU13" s="12"/>
      <c r="KOV13" s="12"/>
      <c r="KOW13" s="12"/>
      <c r="KOX13" s="12"/>
      <c r="KOY13" s="12"/>
      <c r="KOZ13" s="12"/>
      <c r="KPA13" s="12"/>
      <c r="KPB13" s="12"/>
      <c r="KPC13" s="12"/>
      <c r="KPD13" s="12"/>
      <c r="KPE13" s="12"/>
      <c r="KPF13" s="12"/>
      <c r="KPG13" s="12"/>
      <c r="KPH13" s="12"/>
      <c r="KPI13" s="12"/>
      <c r="KPJ13" s="12"/>
      <c r="KPK13" s="12"/>
      <c r="KPL13" s="12"/>
      <c r="KPM13" s="12"/>
      <c r="KPN13" s="12"/>
      <c r="KPO13" s="12"/>
      <c r="KPP13" s="12"/>
      <c r="KPQ13" s="12"/>
      <c r="KPR13" s="12"/>
      <c r="KPS13" s="12"/>
      <c r="KPT13" s="12"/>
      <c r="KPU13" s="12"/>
      <c r="KPV13" s="12"/>
      <c r="KPW13" s="12"/>
      <c r="KPX13" s="12"/>
      <c r="KPY13" s="12"/>
      <c r="KPZ13" s="12"/>
      <c r="KQA13" s="12"/>
      <c r="KQB13" s="12"/>
      <c r="KQC13" s="12"/>
      <c r="KQD13" s="12"/>
      <c r="KQE13" s="12"/>
      <c r="KQF13" s="12"/>
      <c r="KQG13" s="12"/>
      <c r="KQH13" s="12"/>
      <c r="KQI13" s="12"/>
      <c r="KQJ13" s="12"/>
      <c r="KQK13" s="12"/>
      <c r="KQL13" s="12"/>
      <c r="KQM13" s="12"/>
      <c r="KQN13" s="12"/>
      <c r="KQO13" s="12"/>
      <c r="KQP13" s="12"/>
      <c r="KQQ13" s="12"/>
      <c r="KQR13" s="12"/>
      <c r="KQS13" s="12"/>
      <c r="KQT13" s="12"/>
      <c r="KQU13" s="12"/>
      <c r="KQV13" s="12"/>
      <c r="KQW13" s="12"/>
      <c r="KQX13" s="12"/>
      <c r="KQY13" s="12"/>
      <c r="KQZ13" s="12"/>
      <c r="KRA13" s="12"/>
      <c r="KRB13" s="12"/>
      <c r="KRC13" s="12"/>
      <c r="KRD13" s="12"/>
      <c r="KRE13" s="12"/>
      <c r="KRF13" s="12"/>
      <c r="KRG13" s="12"/>
      <c r="KRH13" s="12"/>
      <c r="KRI13" s="12"/>
      <c r="KRJ13" s="12"/>
      <c r="KRK13" s="12"/>
      <c r="KRL13" s="12"/>
      <c r="KRM13" s="12"/>
      <c r="KRN13" s="12"/>
      <c r="KRO13" s="12"/>
      <c r="KRP13" s="12"/>
      <c r="KRQ13" s="12"/>
      <c r="KRR13" s="12"/>
      <c r="KRS13" s="12"/>
      <c r="KRT13" s="12"/>
      <c r="KRU13" s="12"/>
      <c r="KRV13" s="12"/>
      <c r="KRW13" s="12"/>
      <c r="KRX13" s="12"/>
      <c r="KRY13" s="12"/>
      <c r="KRZ13" s="12"/>
      <c r="KSA13" s="12"/>
      <c r="KSB13" s="12"/>
      <c r="KSC13" s="12"/>
      <c r="KSD13" s="12"/>
      <c r="KSE13" s="12"/>
      <c r="KSF13" s="12"/>
      <c r="KSG13" s="12"/>
      <c r="KSH13" s="12"/>
      <c r="KSI13" s="12"/>
      <c r="KSJ13" s="12"/>
      <c r="KSK13" s="12"/>
      <c r="KSL13" s="12"/>
      <c r="KSM13" s="12"/>
      <c r="KSN13" s="12"/>
      <c r="KSO13" s="12"/>
      <c r="KSP13" s="12"/>
      <c r="KSQ13" s="12"/>
      <c r="KSR13" s="12"/>
      <c r="KSS13" s="12"/>
      <c r="KST13" s="12"/>
      <c r="KSU13" s="12"/>
      <c r="KSV13" s="12"/>
      <c r="KSW13" s="12"/>
      <c r="KSX13" s="12"/>
      <c r="KSY13" s="12"/>
      <c r="KSZ13" s="12"/>
      <c r="KTA13" s="12"/>
      <c r="KTB13" s="12"/>
      <c r="KTC13" s="12"/>
      <c r="KTD13" s="12"/>
      <c r="KTE13" s="12"/>
      <c r="KTF13" s="12"/>
      <c r="KTG13" s="12"/>
      <c r="KTH13" s="12"/>
      <c r="KTI13" s="12"/>
      <c r="KTJ13" s="12"/>
      <c r="KTK13" s="12"/>
      <c r="KTL13" s="12"/>
      <c r="KTM13" s="12"/>
      <c r="KTN13" s="12"/>
      <c r="KTO13" s="12"/>
      <c r="KTP13" s="12"/>
      <c r="KTQ13" s="12"/>
      <c r="KTR13" s="12"/>
      <c r="KTS13" s="12"/>
      <c r="KTT13" s="12"/>
      <c r="KTU13" s="12"/>
      <c r="KTV13" s="12"/>
      <c r="KTW13" s="12"/>
      <c r="KTX13" s="12"/>
      <c r="KTY13" s="12"/>
      <c r="KTZ13" s="12"/>
      <c r="KUA13" s="12"/>
      <c r="KUB13" s="12"/>
      <c r="KUC13" s="12"/>
      <c r="KUD13" s="12"/>
      <c r="KUE13" s="12"/>
      <c r="KUF13" s="12"/>
      <c r="KUG13" s="12"/>
      <c r="KUH13" s="12"/>
      <c r="KUI13" s="12"/>
      <c r="KUJ13" s="12"/>
      <c r="KUK13" s="12"/>
      <c r="KUL13" s="12"/>
      <c r="KUM13" s="12"/>
      <c r="KUN13" s="12"/>
      <c r="KUO13" s="12"/>
      <c r="KUP13" s="12"/>
      <c r="KUQ13" s="12"/>
      <c r="KUR13" s="12"/>
      <c r="KUS13" s="12"/>
      <c r="KUT13" s="12"/>
      <c r="KUU13" s="12"/>
      <c r="KUV13" s="12"/>
      <c r="KUW13" s="12"/>
      <c r="KUX13" s="12"/>
      <c r="KUY13" s="12"/>
      <c r="KUZ13" s="12"/>
      <c r="KVA13" s="12"/>
      <c r="KVB13" s="12"/>
      <c r="KVC13" s="12"/>
      <c r="KVD13" s="12"/>
      <c r="KVE13" s="12"/>
      <c r="KVF13" s="12"/>
      <c r="KVG13" s="12"/>
      <c r="KVH13" s="12"/>
      <c r="KVI13" s="12"/>
      <c r="KVJ13" s="12"/>
      <c r="KVK13" s="12"/>
      <c r="KVL13" s="12"/>
      <c r="KVM13" s="12"/>
      <c r="KVN13" s="12"/>
      <c r="KVO13" s="12"/>
      <c r="KVP13" s="12"/>
      <c r="KVQ13" s="12"/>
      <c r="KVR13" s="12"/>
      <c r="KVS13" s="12"/>
      <c r="KVT13" s="12"/>
      <c r="KVU13" s="12"/>
      <c r="KVV13" s="12"/>
      <c r="KVW13" s="12"/>
      <c r="KVX13" s="12"/>
      <c r="KVY13" s="12"/>
      <c r="KVZ13" s="12"/>
      <c r="KWA13" s="12"/>
      <c r="KWB13" s="12"/>
      <c r="KWC13" s="12"/>
      <c r="KWD13" s="12"/>
      <c r="KWE13" s="12"/>
      <c r="KWF13" s="12"/>
      <c r="KWG13" s="12"/>
      <c r="KWH13" s="12"/>
      <c r="KWI13" s="12"/>
      <c r="KWJ13" s="12"/>
      <c r="KWK13" s="12"/>
      <c r="KWL13" s="12"/>
      <c r="KWM13" s="12"/>
      <c r="KWN13" s="12"/>
      <c r="KWO13" s="12"/>
      <c r="KWP13" s="12"/>
      <c r="KWQ13" s="12"/>
      <c r="KWR13" s="12"/>
      <c r="KWS13" s="12"/>
      <c r="KWT13" s="12"/>
      <c r="KWU13" s="12"/>
      <c r="KWV13" s="12"/>
      <c r="KWW13" s="12"/>
      <c r="KWX13" s="12"/>
      <c r="KWY13" s="12"/>
      <c r="KWZ13" s="12"/>
      <c r="KXA13" s="12"/>
      <c r="KXB13" s="12"/>
      <c r="KXC13" s="12"/>
      <c r="KXD13" s="12"/>
      <c r="KXE13" s="12"/>
      <c r="KXF13" s="12"/>
      <c r="KXG13" s="12"/>
      <c r="KXH13" s="12"/>
      <c r="KXI13" s="12"/>
      <c r="KXJ13" s="12"/>
      <c r="KXK13" s="12"/>
      <c r="KXL13" s="12"/>
      <c r="KXM13" s="12"/>
      <c r="KXN13" s="12"/>
      <c r="KXO13" s="12"/>
      <c r="KXP13" s="12"/>
      <c r="KXQ13" s="12"/>
      <c r="KXR13" s="12"/>
      <c r="KXS13" s="12"/>
      <c r="KXT13" s="12"/>
      <c r="KXU13" s="12"/>
      <c r="KXV13" s="12"/>
      <c r="KXW13" s="12"/>
      <c r="KXX13" s="12"/>
      <c r="KXY13" s="12"/>
      <c r="KXZ13" s="12"/>
      <c r="KYA13" s="12"/>
      <c r="KYB13" s="12"/>
      <c r="KYC13" s="12"/>
      <c r="KYD13" s="12"/>
      <c r="KYE13" s="12"/>
      <c r="KYF13" s="12"/>
      <c r="KYG13" s="12"/>
      <c r="KYH13" s="12"/>
      <c r="KYI13" s="12"/>
      <c r="KYJ13" s="12"/>
      <c r="KYK13" s="12"/>
      <c r="KYL13" s="12"/>
      <c r="KYM13" s="12"/>
      <c r="KYN13" s="12"/>
      <c r="KYO13" s="12"/>
      <c r="KYP13" s="12"/>
      <c r="KYQ13" s="12"/>
      <c r="KYR13" s="12"/>
      <c r="KYS13" s="12"/>
      <c r="KYT13" s="12"/>
      <c r="KYU13" s="12"/>
      <c r="KYV13" s="12"/>
      <c r="KYW13" s="12"/>
      <c r="KYX13" s="12"/>
      <c r="KYY13" s="12"/>
      <c r="KYZ13" s="12"/>
      <c r="KZA13" s="12"/>
      <c r="KZB13" s="12"/>
      <c r="KZC13" s="12"/>
      <c r="KZD13" s="12"/>
      <c r="KZE13" s="12"/>
      <c r="KZF13" s="12"/>
      <c r="KZG13" s="12"/>
      <c r="KZH13" s="12"/>
      <c r="KZI13" s="12"/>
      <c r="KZJ13" s="12"/>
      <c r="KZK13" s="12"/>
      <c r="KZL13" s="12"/>
      <c r="KZM13" s="12"/>
      <c r="KZN13" s="12"/>
      <c r="KZO13" s="12"/>
      <c r="KZP13" s="12"/>
      <c r="KZQ13" s="12"/>
      <c r="KZR13" s="12"/>
      <c r="KZS13" s="12"/>
      <c r="KZT13" s="12"/>
      <c r="KZU13" s="12"/>
      <c r="KZV13" s="12"/>
      <c r="KZW13" s="12"/>
      <c r="KZX13" s="12"/>
      <c r="KZY13" s="12"/>
      <c r="KZZ13" s="12"/>
      <c r="LAA13" s="12"/>
      <c r="LAB13" s="12"/>
      <c r="LAC13" s="12"/>
      <c r="LAD13" s="12"/>
      <c r="LAE13" s="12"/>
      <c r="LAF13" s="12"/>
      <c r="LAG13" s="12"/>
      <c r="LAH13" s="12"/>
      <c r="LAI13" s="12"/>
      <c r="LAJ13" s="12"/>
      <c r="LAK13" s="12"/>
      <c r="LAL13" s="12"/>
      <c r="LAM13" s="12"/>
      <c r="LAN13" s="12"/>
      <c r="LAO13" s="12"/>
      <c r="LAP13" s="12"/>
      <c r="LAQ13" s="12"/>
      <c r="LAR13" s="12"/>
      <c r="LAS13" s="12"/>
      <c r="LAT13" s="12"/>
      <c r="LAU13" s="12"/>
      <c r="LAV13" s="12"/>
      <c r="LAW13" s="12"/>
      <c r="LAX13" s="12"/>
      <c r="LAY13" s="12"/>
      <c r="LAZ13" s="12"/>
      <c r="LBA13" s="12"/>
      <c r="LBB13" s="12"/>
      <c r="LBC13" s="12"/>
      <c r="LBD13" s="12"/>
      <c r="LBE13" s="12"/>
      <c r="LBF13" s="12"/>
      <c r="LBG13" s="12"/>
      <c r="LBH13" s="12"/>
      <c r="LBI13" s="12"/>
      <c r="LBJ13" s="12"/>
      <c r="LBK13" s="12"/>
      <c r="LBL13" s="12"/>
      <c r="LBM13" s="12"/>
      <c r="LBN13" s="12"/>
      <c r="LBO13" s="12"/>
      <c r="LBP13" s="12"/>
      <c r="LBQ13" s="12"/>
      <c r="LBR13" s="12"/>
      <c r="LBS13" s="12"/>
      <c r="LBT13" s="12"/>
      <c r="LBU13" s="12"/>
      <c r="LBV13" s="12"/>
      <c r="LBW13" s="12"/>
      <c r="LBX13" s="12"/>
      <c r="LBY13" s="12"/>
      <c r="LBZ13" s="12"/>
      <c r="LCA13" s="12"/>
      <c r="LCB13" s="12"/>
      <c r="LCC13" s="12"/>
      <c r="LCD13" s="12"/>
      <c r="LCE13" s="12"/>
      <c r="LCF13" s="12"/>
      <c r="LCG13" s="12"/>
      <c r="LCH13" s="12"/>
      <c r="LCI13" s="12"/>
      <c r="LCJ13" s="12"/>
      <c r="LCK13" s="12"/>
      <c r="LCL13" s="12"/>
      <c r="LCM13" s="12"/>
      <c r="LCN13" s="12"/>
      <c r="LCO13" s="12"/>
      <c r="LCP13" s="12"/>
      <c r="LCQ13" s="12"/>
      <c r="LCR13" s="12"/>
      <c r="LCS13" s="12"/>
      <c r="LCT13" s="12"/>
      <c r="LCU13" s="12"/>
      <c r="LCV13" s="12"/>
      <c r="LCW13" s="12"/>
      <c r="LCX13" s="12"/>
      <c r="LCY13" s="12"/>
      <c r="LCZ13" s="12"/>
      <c r="LDA13" s="12"/>
      <c r="LDB13" s="12"/>
      <c r="LDC13" s="12"/>
      <c r="LDD13" s="12"/>
      <c r="LDE13" s="12"/>
      <c r="LDF13" s="12"/>
      <c r="LDG13" s="12"/>
      <c r="LDH13" s="12"/>
      <c r="LDI13" s="12"/>
      <c r="LDJ13" s="12"/>
      <c r="LDK13" s="12"/>
      <c r="LDL13" s="12"/>
      <c r="LDM13" s="12"/>
      <c r="LDN13" s="12"/>
      <c r="LDO13" s="12"/>
      <c r="LDP13" s="12"/>
      <c r="LDQ13" s="12"/>
      <c r="LDR13" s="12"/>
      <c r="LDS13" s="12"/>
      <c r="LDT13" s="12"/>
      <c r="LDU13" s="12"/>
      <c r="LDV13" s="12"/>
      <c r="LDW13" s="12"/>
      <c r="LDX13" s="12"/>
      <c r="LDY13" s="12"/>
      <c r="LDZ13" s="12"/>
      <c r="LEA13" s="12"/>
      <c r="LEB13" s="12"/>
      <c r="LEC13" s="12"/>
      <c r="LED13" s="12"/>
      <c r="LEE13" s="12"/>
      <c r="LEF13" s="12"/>
      <c r="LEG13" s="12"/>
      <c r="LEH13" s="12"/>
      <c r="LEI13" s="12"/>
      <c r="LEJ13" s="12"/>
      <c r="LEK13" s="12"/>
      <c r="LEL13" s="12"/>
      <c r="LEM13" s="12"/>
      <c r="LEN13" s="12"/>
      <c r="LEO13" s="12"/>
      <c r="LEP13" s="12"/>
      <c r="LEQ13" s="12"/>
      <c r="LER13" s="12"/>
      <c r="LES13" s="12"/>
      <c r="LET13" s="12"/>
      <c r="LEU13" s="12"/>
      <c r="LEV13" s="12"/>
      <c r="LEW13" s="12"/>
      <c r="LEX13" s="12"/>
      <c r="LEY13" s="12"/>
      <c r="LEZ13" s="12"/>
      <c r="LFA13" s="12"/>
      <c r="LFB13" s="12"/>
      <c r="LFC13" s="12"/>
      <c r="LFD13" s="12"/>
      <c r="LFE13" s="12"/>
      <c r="LFF13" s="12"/>
      <c r="LFG13" s="12"/>
      <c r="LFH13" s="12"/>
      <c r="LFI13" s="12"/>
      <c r="LFJ13" s="12"/>
      <c r="LFK13" s="12"/>
      <c r="LFL13" s="12"/>
      <c r="LFM13" s="12"/>
      <c r="LFN13" s="12"/>
      <c r="LFO13" s="12"/>
      <c r="LFP13" s="12"/>
      <c r="LFQ13" s="12"/>
      <c r="LFR13" s="12"/>
      <c r="LFS13" s="12"/>
      <c r="LFT13" s="12"/>
      <c r="LFU13" s="12"/>
      <c r="LFV13" s="12"/>
      <c r="LFW13" s="12"/>
      <c r="LFX13" s="12"/>
      <c r="LFY13" s="12"/>
      <c r="LFZ13" s="12"/>
      <c r="LGA13" s="12"/>
      <c r="LGB13" s="12"/>
      <c r="LGC13" s="12"/>
      <c r="LGD13" s="12"/>
      <c r="LGE13" s="12"/>
      <c r="LGF13" s="12"/>
      <c r="LGG13" s="12"/>
      <c r="LGH13" s="12"/>
      <c r="LGI13" s="12"/>
      <c r="LGJ13" s="12"/>
      <c r="LGK13" s="12"/>
      <c r="LGL13" s="12"/>
      <c r="LGM13" s="12"/>
      <c r="LGN13" s="12"/>
      <c r="LGO13" s="12"/>
      <c r="LGP13" s="12"/>
      <c r="LGQ13" s="12"/>
      <c r="LGR13" s="12"/>
      <c r="LGS13" s="12"/>
      <c r="LGT13" s="12"/>
      <c r="LGU13" s="12"/>
      <c r="LGV13" s="12"/>
      <c r="LGW13" s="12"/>
      <c r="LGX13" s="12"/>
      <c r="LGY13" s="12"/>
      <c r="LGZ13" s="12"/>
      <c r="LHA13" s="12"/>
      <c r="LHB13" s="12"/>
      <c r="LHC13" s="12"/>
      <c r="LHD13" s="12"/>
      <c r="LHE13" s="12"/>
      <c r="LHF13" s="12"/>
      <c r="LHG13" s="12"/>
      <c r="LHH13" s="12"/>
      <c r="LHI13" s="12"/>
      <c r="LHJ13" s="12"/>
      <c r="LHK13" s="12"/>
      <c r="LHL13" s="12"/>
      <c r="LHM13" s="12"/>
      <c r="LHN13" s="12"/>
      <c r="LHO13" s="12"/>
      <c r="LHP13" s="12"/>
      <c r="LHQ13" s="12"/>
      <c r="LHR13" s="12"/>
      <c r="LHS13" s="12"/>
      <c r="LHT13" s="12"/>
      <c r="LHU13" s="12"/>
      <c r="LHV13" s="12"/>
      <c r="LHW13" s="12"/>
      <c r="LHX13" s="12"/>
      <c r="LHY13" s="12"/>
      <c r="LHZ13" s="12"/>
      <c r="LIA13" s="12"/>
      <c r="LIB13" s="12"/>
      <c r="LIC13" s="12"/>
      <c r="LID13" s="12"/>
      <c r="LIE13" s="12"/>
      <c r="LIF13" s="12"/>
      <c r="LIG13" s="12"/>
      <c r="LIH13" s="12"/>
      <c r="LII13" s="12"/>
      <c r="LIJ13" s="12"/>
      <c r="LIK13" s="12"/>
      <c r="LIL13" s="12"/>
      <c r="LIM13" s="12"/>
      <c r="LIN13" s="12"/>
      <c r="LIO13" s="12"/>
      <c r="LIP13" s="12"/>
      <c r="LIQ13" s="12"/>
      <c r="LIR13" s="12"/>
      <c r="LIS13" s="12"/>
      <c r="LIT13" s="12"/>
      <c r="LIU13" s="12"/>
      <c r="LIV13" s="12"/>
      <c r="LIW13" s="12"/>
      <c r="LIX13" s="12"/>
      <c r="LIY13" s="12"/>
      <c r="LIZ13" s="12"/>
      <c r="LJA13" s="12"/>
      <c r="LJB13" s="12"/>
      <c r="LJC13" s="12"/>
      <c r="LJD13" s="12"/>
      <c r="LJE13" s="12"/>
      <c r="LJF13" s="12"/>
      <c r="LJG13" s="12"/>
      <c r="LJH13" s="12"/>
      <c r="LJI13" s="12"/>
      <c r="LJJ13" s="12"/>
      <c r="LJK13" s="12"/>
      <c r="LJL13" s="12"/>
      <c r="LJM13" s="12"/>
      <c r="LJN13" s="12"/>
      <c r="LJO13" s="12"/>
      <c r="LJP13" s="12"/>
      <c r="LJQ13" s="12"/>
      <c r="LJR13" s="12"/>
      <c r="LJS13" s="12"/>
      <c r="LJT13" s="12"/>
      <c r="LJU13" s="12"/>
      <c r="LJV13" s="12"/>
      <c r="LJW13" s="12"/>
      <c r="LJX13" s="12"/>
      <c r="LJY13" s="12"/>
      <c r="LJZ13" s="12"/>
      <c r="LKA13" s="12"/>
      <c r="LKB13" s="12"/>
      <c r="LKC13" s="12"/>
      <c r="LKD13" s="12"/>
      <c r="LKE13" s="12"/>
      <c r="LKF13" s="12"/>
      <c r="LKG13" s="12"/>
      <c r="LKH13" s="12"/>
      <c r="LKI13" s="12"/>
      <c r="LKJ13" s="12"/>
      <c r="LKK13" s="12"/>
      <c r="LKL13" s="12"/>
      <c r="LKM13" s="12"/>
      <c r="LKN13" s="12"/>
      <c r="LKO13" s="12"/>
      <c r="LKP13" s="12"/>
      <c r="LKQ13" s="12"/>
      <c r="LKR13" s="12"/>
      <c r="LKS13" s="12"/>
      <c r="LKT13" s="12"/>
      <c r="LKU13" s="12"/>
      <c r="LKV13" s="12"/>
      <c r="LKW13" s="12"/>
      <c r="LKX13" s="12"/>
      <c r="LKY13" s="12"/>
      <c r="LKZ13" s="12"/>
      <c r="LLA13" s="12"/>
      <c r="LLB13" s="12"/>
      <c r="LLC13" s="12"/>
      <c r="LLD13" s="12"/>
      <c r="LLE13" s="12"/>
      <c r="LLF13" s="12"/>
      <c r="LLG13" s="12"/>
      <c r="LLH13" s="12"/>
      <c r="LLI13" s="12"/>
      <c r="LLJ13" s="12"/>
      <c r="LLK13" s="12"/>
      <c r="LLL13" s="12"/>
      <c r="LLM13" s="12"/>
      <c r="LLN13" s="12"/>
      <c r="LLO13" s="12"/>
      <c r="LLP13" s="12"/>
      <c r="LLQ13" s="12"/>
      <c r="LLR13" s="12"/>
      <c r="LLS13" s="12"/>
      <c r="LLT13" s="12"/>
      <c r="LLU13" s="12"/>
      <c r="LLV13" s="12"/>
      <c r="LLW13" s="12"/>
      <c r="LLX13" s="12"/>
      <c r="LLY13" s="12"/>
      <c r="LLZ13" s="12"/>
      <c r="LMA13" s="12"/>
      <c r="LMB13" s="12"/>
      <c r="LMC13" s="12"/>
      <c r="LMD13" s="12"/>
      <c r="LME13" s="12"/>
      <c r="LMF13" s="12"/>
      <c r="LMG13" s="12"/>
      <c r="LMH13" s="12"/>
      <c r="LMI13" s="12"/>
      <c r="LMJ13" s="12"/>
      <c r="LMK13" s="12"/>
      <c r="LML13" s="12"/>
      <c r="LMM13" s="12"/>
      <c r="LMN13" s="12"/>
      <c r="LMO13" s="12"/>
      <c r="LMP13" s="12"/>
      <c r="LMQ13" s="12"/>
      <c r="LMR13" s="12"/>
      <c r="LMS13" s="12"/>
      <c r="LMT13" s="12"/>
      <c r="LMU13" s="12"/>
      <c r="LMV13" s="12"/>
      <c r="LMW13" s="12"/>
      <c r="LMX13" s="12"/>
      <c r="LMY13" s="12"/>
      <c r="LMZ13" s="12"/>
      <c r="LNA13" s="12"/>
      <c r="LNB13" s="12"/>
      <c r="LNC13" s="12"/>
      <c r="LND13" s="12"/>
      <c r="LNE13" s="12"/>
      <c r="LNF13" s="12"/>
      <c r="LNG13" s="12"/>
      <c r="LNH13" s="12"/>
      <c r="LNI13" s="12"/>
      <c r="LNJ13" s="12"/>
      <c r="LNK13" s="12"/>
      <c r="LNL13" s="12"/>
      <c r="LNM13" s="12"/>
      <c r="LNN13" s="12"/>
      <c r="LNO13" s="12"/>
      <c r="LNP13" s="12"/>
      <c r="LNQ13" s="12"/>
      <c r="LNR13" s="12"/>
      <c r="LNS13" s="12"/>
      <c r="LNT13" s="12"/>
      <c r="LNU13" s="12"/>
      <c r="LNV13" s="12"/>
      <c r="LNW13" s="12"/>
      <c r="LNX13" s="12"/>
      <c r="LNY13" s="12"/>
      <c r="LNZ13" s="12"/>
      <c r="LOA13" s="12"/>
      <c r="LOB13" s="12"/>
      <c r="LOC13" s="12"/>
      <c r="LOD13" s="12"/>
      <c r="LOE13" s="12"/>
      <c r="LOF13" s="12"/>
      <c r="LOG13" s="12"/>
      <c r="LOH13" s="12"/>
      <c r="LOI13" s="12"/>
      <c r="LOJ13" s="12"/>
      <c r="LOK13" s="12"/>
      <c r="LOL13" s="12"/>
      <c r="LOM13" s="12"/>
      <c r="LON13" s="12"/>
      <c r="LOO13" s="12"/>
      <c r="LOP13" s="12"/>
      <c r="LOQ13" s="12"/>
      <c r="LOR13" s="12"/>
      <c r="LOS13" s="12"/>
      <c r="LOT13" s="12"/>
      <c r="LOU13" s="12"/>
      <c r="LOV13" s="12"/>
      <c r="LOW13" s="12"/>
      <c r="LOX13" s="12"/>
      <c r="LOY13" s="12"/>
      <c r="LOZ13" s="12"/>
      <c r="LPA13" s="12"/>
      <c r="LPB13" s="12"/>
      <c r="LPC13" s="12"/>
      <c r="LPD13" s="12"/>
      <c r="LPE13" s="12"/>
      <c r="LPF13" s="12"/>
      <c r="LPG13" s="12"/>
      <c r="LPH13" s="12"/>
      <c r="LPI13" s="12"/>
      <c r="LPJ13" s="12"/>
      <c r="LPK13" s="12"/>
      <c r="LPL13" s="12"/>
      <c r="LPM13" s="12"/>
      <c r="LPN13" s="12"/>
      <c r="LPO13" s="12"/>
      <c r="LPP13" s="12"/>
      <c r="LPQ13" s="12"/>
      <c r="LPR13" s="12"/>
      <c r="LPS13" s="12"/>
      <c r="LPT13" s="12"/>
      <c r="LPU13" s="12"/>
      <c r="LPV13" s="12"/>
      <c r="LPW13" s="12"/>
      <c r="LPX13" s="12"/>
      <c r="LPY13" s="12"/>
      <c r="LPZ13" s="12"/>
      <c r="LQA13" s="12"/>
      <c r="LQB13" s="12"/>
      <c r="LQC13" s="12"/>
      <c r="LQD13" s="12"/>
      <c r="LQE13" s="12"/>
      <c r="LQF13" s="12"/>
      <c r="LQG13" s="12"/>
      <c r="LQH13" s="12"/>
      <c r="LQI13" s="12"/>
      <c r="LQJ13" s="12"/>
      <c r="LQK13" s="12"/>
      <c r="LQL13" s="12"/>
      <c r="LQM13" s="12"/>
      <c r="LQN13" s="12"/>
      <c r="LQO13" s="12"/>
      <c r="LQP13" s="12"/>
      <c r="LQQ13" s="12"/>
      <c r="LQR13" s="12"/>
      <c r="LQS13" s="12"/>
      <c r="LQT13" s="12"/>
      <c r="LQU13" s="12"/>
      <c r="LQV13" s="12"/>
      <c r="LQW13" s="12"/>
      <c r="LQX13" s="12"/>
      <c r="LQY13" s="12"/>
      <c r="LQZ13" s="12"/>
      <c r="LRA13" s="12"/>
      <c r="LRB13" s="12"/>
      <c r="LRC13" s="12"/>
      <c r="LRD13" s="12"/>
      <c r="LRE13" s="12"/>
      <c r="LRF13" s="12"/>
      <c r="LRG13" s="12"/>
      <c r="LRH13" s="12"/>
      <c r="LRI13" s="12"/>
      <c r="LRJ13" s="12"/>
      <c r="LRK13" s="12"/>
      <c r="LRL13" s="12"/>
      <c r="LRM13" s="12"/>
      <c r="LRN13" s="12"/>
      <c r="LRO13" s="12"/>
      <c r="LRP13" s="12"/>
      <c r="LRQ13" s="12"/>
      <c r="LRR13" s="12"/>
      <c r="LRS13" s="12"/>
      <c r="LRT13" s="12"/>
      <c r="LRU13" s="12"/>
      <c r="LRV13" s="12"/>
      <c r="LRW13" s="12"/>
      <c r="LRX13" s="12"/>
      <c r="LRY13" s="12"/>
      <c r="LRZ13" s="12"/>
      <c r="LSA13" s="12"/>
      <c r="LSB13" s="12"/>
      <c r="LSC13" s="12"/>
      <c r="LSD13" s="12"/>
      <c r="LSE13" s="12"/>
      <c r="LSF13" s="12"/>
      <c r="LSG13" s="12"/>
      <c r="LSH13" s="12"/>
      <c r="LSI13" s="12"/>
      <c r="LSJ13" s="12"/>
      <c r="LSK13" s="12"/>
      <c r="LSL13" s="12"/>
      <c r="LSM13" s="12"/>
      <c r="LSN13" s="12"/>
      <c r="LSO13" s="12"/>
      <c r="LSP13" s="12"/>
      <c r="LSQ13" s="12"/>
      <c r="LSR13" s="12"/>
      <c r="LSS13" s="12"/>
      <c r="LST13" s="12"/>
      <c r="LSU13" s="12"/>
      <c r="LSV13" s="12"/>
      <c r="LSW13" s="12"/>
      <c r="LSX13" s="12"/>
      <c r="LSY13" s="12"/>
      <c r="LSZ13" s="12"/>
      <c r="LTA13" s="12"/>
      <c r="LTB13" s="12"/>
      <c r="LTC13" s="12"/>
      <c r="LTD13" s="12"/>
      <c r="LTE13" s="12"/>
      <c r="LTF13" s="12"/>
      <c r="LTG13" s="12"/>
      <c r="LTH13" s="12"/>
      <c r="LTI13" s="12"/>
      <c r="LTJ13" s="12"/>
      <c r="LTK13" s="12"/>
      <c r="LTL13" s="12"/>
      <c r="LTM13" s="12"/>
      <c r="LTN13" s="12"/>
      <c r="LTO13" s="12"/>
      <c r="LTP13" s="12"/>
      <c r="LTQ13" s="12"/>
      <c r="LTR13" s="12"/>
      <c r="LTS13" s="12"/>
      <c r="LTT13" s="12"/>
      <c r="LTU13" s="12"/>
      <c r="LTV13" s="12"/>
      <c r="LTW13" s="12"/>
      <c r="LTX13" s="12"/>
      <c r="LTY13" s="12"/>
      <c r="LTZ13" s="12"/>
      <c r="LUA13" s="12"/>
      <c r="LUB13" s="12"/>
      <c r="LUC13" s="12"/>
      <c r="LUD13" s="12"/>
      <c r="LUE13" s="12"/>
      <c r="LUF13" s="12"/>
      <c r="LUG13" s="12"/>
      <c r="LUH13" s="12"/>
      <c r="LUI13" s="12"/>
      <c r="LUJ13" s="12"/>
      <c r="LUK13" s="12"/>
      <c r="LUL13" s="12"/>
      <c r="LUM13" s="12"/>
      <c r="LUN13" s="12"/>
      <c r="LUO13" s="12"/>
      <c r="LUP13" s="12"/>
      <c r="LUQ13" s="12"/>
      <c r="LUR13" s="12"/>
      <c r="LUS13" s="12"/>
      <c r="LUT13" s="12"/>
      <c r="LUU13" s="12"/>
      <c r="LUV13" s="12"/>
      <c r="LUW13" s="12"/>
      <c r="LUX13" s="12"/>
      <c r="LUY13" s="12"/>
      <c r="LUZ13" s="12"/>
      <c r="LVA13" s="12"/>
      <c r="LVB13" s="12"/>
      <c r="LVC13" s="12"/>
      <c r="LVD13" s="12"/>
      <c r="LVE13" s="12"/>
      <c r="LVF13" s="12"/>
      <c r="LVG13" s="12"/>
      <c r="LVH13" s="12"/>
      <c r="LVI13" s="12"/>
      <c r="LVJ13" s="12"/>
      <c r="LVK13" s="12"/>
      <c r="LVL13" s="12"/>
      <c r="LVM13" s="12"/>
      <c r="LVN13" s="12"/>
      <c r="LVO13" s="12"/>
      <c r="LVP13" s="12"/>
      <c r="LVQ13" s="12"/>
      <c r="LVR13" s="12"/>
      <c r="LVS13" s="12"/>
      <c r="LVT13" s="12"/>
      <c r="LVU13" s="12"/>
      <c r="LVV13" s="12"/>
      <c r="LVW13" s="12"/>
      <c r="LVX13" s="12"/>
      <c r="LVY13" s="12"/>
      <c r="LVZ13" s="12"/>
      <c r="LWA13" s="12"/>
      <c r="LWB13" s="12"/>
      <c r="LWC13" s="12"/>
      <c r="LWD13" s="12"/>
      <c r="LWE13" s="12"/>
      <c r="LWF13" s="12"/>
      <c r="LWG13" s="12"/>
      <c r="LWH13" s="12"/>
      <c r="LWI13" s="12"/>
      <c r="LWJ13" s="12"/>
      <c r="LWK13" s="12"/>
      <c r="LWL13" s="12"/>
      <c r="LWM13" s="12"/>
      <c r="LWN13" s="12"/>
      <c r="LWO13" s="12"/>
      <c r="LWP13" s="12"/>
      <c r="LWQ13" s="12"/>
      <c r="LWR13" s="12"/>
      <c r="LWS13" s="12"/>
      <c r="LWT13" s="12"/>
      <c r="LWU13" s="12"/>
      <c r="LWV13" s="12"/>
      <c r="LWW13" s="12"/>
      <c r="LWX13" s="12"/>
      <c r="LWY13" s="12"/>
      <c r="LWZ13" s="12"/>
      <c r="LXA13" s="12"/>
      <c r="LXB13" s="12"/>
      <c r="LXC13" s="12"/>
      <c r="LXD13" s="12"/>
      <c r="LXE13" s="12"/>
      <c r="LXF13" s="12"/>
      <c r="LXG13" s="12"/>
      <c r="LXH13" s="12"/>
      <c r="LXI13" s="12"/>
      <c r="LXJ13" s="12"/>
      <c r="LXK13" s="12"/>
      <c r="LXL13" s="12"/>
      <c r="LXM13" s="12"/>
      <c r="LXN13" s="12"/>
      <c r="LXO13" s="12"/>
      <c r="LXP13" s="12"/>
      <c r="LXQ13" s="12"/>
      <c r="LXR13" s="12"/>
      <c r="LXS13" s="12"/>
      <c r="LXT13" s="12"/>
      <c r="LXU13" s="12"/>
      <c r="LXV13" s="12"/>
      <c r="LXW13" s="12"/>
      <c r="LXX13" s="12"/>
      <c r="LXY13" s="12"/>
      <c r="LXZ13" s="12"/>
      <c r="LYA13" s="12"/>
      <c r="LYB13" s="12"/>
      <c r="LYC13" s="12"/>
      <c r="LYD13" s="12"/>
      <c r="LYE13" s="12"/>
      <c r="LYF13" s="12"/>
      <c r="LYG13" s="12"/>
      <c r="LYH13" s="12"/>
      <c r="LYI13" s="12"/>
      <c r="LYJ13" s="12"/>
      <c r="LYK13" s="12"/>
      <c r="LYL13" s="12"/>
      <c r="LYM13" s="12"/>
      <c r="LYN13" s="12"/>
      <c r="LYO13" s="12"/>
      <c r="LYP13" s="12"/>
      <c r="LYQ13" s="12"/>
      <c r="LYR13" s="12"/>
      <c r="LYS13" s="12"/>
      <c r="LYT13" s="12"/>
      <c r="LYU13" s="12"/>
      <c r="LYV13" s="12"/>
      <c r="LYW13" s="12"/>
      <c r="LYX13" s="12"/>
      <c r="LYY13" s="12"/>
      <c r="LYZ13" s="12"/>
      <c r="LZA13" s="12"/>
      <c r="LZB13" s="12"/>
      <c r="LZC13" s="12"/>
      <c r="LZD13" s="12"/>
      <c r="LZE13" s="12"/>
      <c r="LZF13" s="12"/>
      <c r="LZG13" s="12"/>
      <c r="LZH13" s="12"/>
      <c r="LZI13" s="12"/>
      <c r="LZJ13" s="12"/>
      <c r="LZK13" s="12"/>
      <c r="LZL13" s="12"/>
      <c r="LZM13" s="12"/>
      <c r="LZN13" s="12"/>
      <c r="LZO13" s="12"/>
      <c r="LZP13" s="12"/>
      <c r="LZQ13" s="12"/>
      <c r="LZR13" s="12"/>
      <c r="LZS13" s="12"/>
      <c r="LZT13" s="12"/>
      <c r="LZU13" s="12"/>
      <c r="LZV13" s="12"/>
      <c r="LZW13" s="12"/>
      <c r="LZX13" s="12"/>
      <c r="LZY13" s="12"/>
      <c r="LZZ13" s="12"/>
      <c r="MAA13" s="12"/>
      <c r="MAB13" s="12"/>
      <c r="MAC13" s="12"/>
      <c r="MAD13" s="12"/>
      <c r="MAE13" s="12"/>
      <c r="MAF13" s="12"/>
      <c r="MAG13" s="12"/>
      <c r="MAH13" s="12"/>
      <c r="MAI13" s="12"/>
      <c r="MAJ13" s="12"/>
      <c r="MAK13" s="12"/>
      <c r="MAL13" s="12"/>
      <c r="MAM13" s="12"/>
      <c r="MAN13" s="12"/>
      <c r="MAO13" s="12"/>
      <c r="MAP13" s="12"/>
      <c r="MAQ13" s="12"/>
      <c r="MAR13" s="12"/>
      <c r="MAS13" s="12"/>
      <c r="MAT13" s="12"/>
      <c r="MAU13" s="12"/>
      <c r="MAV13" s="12"/>
      <c r="MAW13" s="12"/>
      <c r="MAX13" s="12"/>
      <c r="MAY13" s="12"/>
      <c r="MAZ13" s="12"/>
      <c r="MBA13" s="12"/>
      <c r="MBB13" s="12"/>
      <c r="MBC13" s="12"/>
      <c r="MBD13" s="12"/>
      <c r="MBE13" s="12"/>
      <c r="MBF13" s="12"/>
      <c r="MBG13" s="12"/>
      <c r="MBH13" s="12"/>
      <c r="MBI13" s="12"/>
      <c r="MBJ13" s="12"/>
      <c r="MBK13" s="12"/>
      <c r="MBL13" s="12"/>
      <c r="MBM13" s="12"/>
      <c r="MBN13" s="12"/>
      <c r="MBO13" s="12"/>
      <c r="MBP13" s="12"/>
      <c r="MBQ13" s="12"/>
      <c r="MBR13" s="12"/>
      <c r="MBS13" s="12"/>
      <c r="MBT13" s="12"/>
      <c r="MBU13" s="12"/>
      <c r="MBV13" s="12"/>
      <c r="MBW13" s="12"/>
      <c r="MBX13" s="12"/>
      <c r="MBY13" s="12"/>
      <c r="MBZ13" s="12"/>
      <c r="MCA13" s="12"/>
      <c r="MCB13" s="12"/>
      <c r="MCC13" s="12"/>
      <c r="MCD13" s="12"/>
      <c r="MCE13" s="12"/>
      <c r="MCF13" s="12"/>
      <c r="MCG13" s="12"/>
      <c r="MCH13" s="12"/>
      <c r="MCI13" s="12"/>
      <c r="MCJ13" s="12"/>
      <c r="MCK13" s="12"/>
      <c r="MCL13" s="12"/>
      <c r="MCM13" s="12"/>
      <c r="MCN13" s="12"/>
      <c r="MCO13" s="12"/>
      <c r="MCP13" s="12"/>
      <c r="MCQ13" s="12"/>
      <c r="MCR13" s="12"/>
      <c r="MCS13" s="12"/>
      <c r="MCT13" s="12"/>
      <c r="MCU13" s="12"/>
      <c r="MCV13" s="12"/>
      <c r="MCW13" s="12"/>
      <c r="MCX13" s="12"/>
      <c r="MCY13" s="12"/>
      <c r="MCZ13" s="12"/>
      <c r="MDA13" s="12"/>
      <c r="MDB13" s="12"/>
      <c r="MDC13" s="12"/>
      <c r="MDD13" s="12"/>
      <c r="MDE13" s="12"/>
      <c r="MDF13" s="12"/>
      <c r="MDG13" s="12"/>
      <c r="MDH13" s="12"/>
      <c r="MDI13" s="12"/>
      <c r="MDJ13" s="12"/>
      <c r="MDK13" s="12"/>
      <c r="MDL13" s="12"/>
      <c r="MDM13" s="12"/>
      <c r="MDN13" s="12"/>
      <c r="MDO13" s="12"/>
      <c r="MDP13" s="12"/>
      <c r="MDQ13" s="12"/>
      <c r="MDR13" s="12"/>
      <c r="MDS13" s="12"/>
      <c r="MDT13" s="12"/>
      <c r="MDU13" s="12"/>
      <c r="MDV13" s="12"/>
      <c r="MDW13" s="12"/>
      <c r="MDX13" s="12"/>
      <c r="MDY13" s="12"/>
      <c r="MDZ13" s="12"/>
      <c r="MEA13" s="12"/>
      <c r="MEB13" s="12"/>
      <c r="MEC13" s="12"/>
      <c r="MED13" s="12"/>
      <c r="MEE13" s="12"/>
      <c r="MEF13" s="12"/>
      <c r="MEG13" s="12"/>
      <c r="MEH13" s="12"/>
      <c r="MEI13" s="12"/>
      <c r="MEJ13" s="12"/>
      <c r="MEK13" s="12"/>
      <c r="MEL13" s="12"/>
      <c r="MEM13" s="12"/>
      <c r="MEN13" s="12"/>
      <c r="MEO13" s="12"/>
      <c r="MEP13" s="12"/>
      <c r="MEQ13" s="12"/>
      <c r="MER13" s="12"/>
      <c r="MES13" s="12"/>
      <c r="MET13" s="12"/>
      <c r="MEU13" s="12"/>
      <c r="MEV13" s="12"/>
      <c r="MEW13" s="12"/>
      <c r="MEX13" s="12"/>
      <c r="MEY13" s="12"/>
      <c r="MEZ13" s="12"/>
      <c r="MFA13" s="12"/>
      <c r="MFB13" s="12"/>
      <c r="MFC13" s="12"/>
      <c r="MFD13" s="12"/>
      <c r="MFE13" s="12"/>
      <c r="MFF13" s="12"/>
      <c r="MFG13" s="12"/>
      <c r="MFH13" s="12"/>
      <c r="MFI13" s="12"/>
      <c r="MFJ13" s="12"/>
      <c r="MFK13" s="12"/>
      <c r="MFL13" s="12"/>
      <c r="MFM13" s="12"/>
      <c r="MFN13" s="12"/>
      <c r="MFO13" s="12"/>
      <c r="MFP13" s="12"/>
      <c r="MFQ13" s="12"/>
      <c r="MFR13" s="12"/>
      <c r="MFS13" s="12"/>
      <c r="MFT13" s="12"/>
      <c r="MFU13" s="12"/>
      <c r="MFV13" s="12"/>
      <c r="MFW13" s="12"/>
      <c r="MFX13" s="12"/>
      <c r="MFY13" s="12"/>
      <c r="MFZ13" s="12"/>
      <c r="MGA13" s="12"/>
      <c r="MGB13" s="12"/>
      <c r="MGC13" s="12"/>
      <c r="MGD13" s="12"/>
      <c r="MGE13" s="12"/>
      <c r="MGF13" s="12"/>
      <c r="MGG13" s="12"/>
      <c r="MGH13" s="12"/>
      <c r="MGI13" s="12"/>
      <c r="MGJ13" s="12"/>
      <c r="MGK13" s="12"/>
      <c r="MGL13" s="12"/>
      <c r="MGM13" s="12"/>
      <c r="MGN13" s="12"/>
      <c r="MGO13" s="12"/>
      <c r="MGP13" s="12"/>
      <c r="MGQ13" s="12"/>
      <c r="MGR13" s="12"/>
      <c r="MGS13" s="12"/>
      <c r="MGT13" s="12"/>
      <c r="MGU13" s="12"/>
      <c r="MGV13" s="12"/>
      <c r="MGW13" s="12"/>
      <c r="MGX13" s="12"/>
      <c r="MGY13" s="12"/>
      <c r="MGZ13" s="12"/>
      <c r="MHA13" s="12"/>
      <c r="MHB13" s="12"/>
      <c r="MHC13" s="12"/>
      <c r="MHD13" s="12"/>
      <c r="MHE13" s="12"/>
      <c r="MHF13" s="12"/>
      <c r="MHG13" s="12"/>
      <c r="MHH13" s="12"/>
      <c r="MHI13" s="12"/>
      <c r="MHJ13" s="12"/>
      <c r="MHK13" s="12"/>
      <c r="MHL13" s="12"/>
      <c r="MHM13" s="12"/>
      <c r="MHN13" s="12"/>
      <c r="MHO13" s="12"/>
      <c r="MHP13" s="12"/>
      <c r="MHQ13" s="12"/>
      <c r="MHR13" s="12"/>
      <c r="MHS13" s="12"/>
      <c r="MHT13" s="12"/>
      <c r="MHU13" s="12"/>
      <c r="MHV13" s="12"/>
      <c r="MHW13" s="12"/>
      <c r="MHX13" s="12"/>
      <c r="MHY13" s="12"/>
      <c r="MHZ13" s="12"/>
      <c r="MIA13" s="12"/>
      <c r="MIB13" s="12"/>
      <c r="MIC13" s="12"/>
      <c r="MID13" s="12"/>
      <c r="MIE13" s="12"/>
      <c r="MIF13" s="12"/>
      <c r="MIG13" s="12"/>
      <c r="MIH13" s="12"/>
      <c r="MII13" s="12"/>
      <c r="MIJ13" s="12"/>
      <c r="MIK13" s="12"/>
      <c r="MIL13" s="12"/>
      <c r="MIM13" s="12"/>
      <c r="MIN13" s="12"/>
      <c r="MIO13" s="12"/>
      <c r="MIP13" s="12"/>
      <c r="MIQ13" s="12"/>
      <c r="MIR13" s="12"/>
      <c r="MIS13" s="12"/>
      <c r="MIT13" s="12"/>
      <c r="MIU13" s="12"/>
      <c r="MIV13" s="12"/>
      <c r="MIW13" s="12"/>
      <c r="MIX13" s="12"/>
      <c r="MIY13" s="12"/>
      <c r="MIZ13" s="12"/>
      <c r="MJA13" s="12"/>
      <c r="MJB13" s="12"/>
      <c r="MJC13" s="12"/>
      <c r="MJD13" s="12"/>
      <c r="MJE13" s="12"/>
      <c r="MJF13" s="12"/>
      <c r="MJG13" s="12"/>
      <c r="MJH13" s="12"/>
      <c r="MJI13" s="12"/>
      <c r="MJJ13" s="12"/>
      <c r="MJK13" s="12"/>
      <c r="MJL13" s="12"/>
      <c r="MJM13" s="12"/>
      <c r="MJN13" s="12"/>
      <c r="MJO13" s="12"/>
      <c r="MJP13" s="12"/>
      <c r="MJQ13" s="12"/>
      <c r="MJR13" s="12"/>
      <c r="MJS13" s="12"/>
      <c r="MJT13" s="12"/>
      <c r="MJU13" s="12"/>
      <c r="MJV13" s="12"/>
      <c r="MJW13" s="12"/>
      <c r="MJX13" s="12"/>
      <c r="MJY13" s="12"/>
      <c r="MJZ13" s="12"/>
      <c r="MKA13" s="12"/>
      <c r="MKB13" s="12"/>
      <c r="MKC13" s="12"/>
      <c r="MKD13" s="12"/>
      <c r="MKE13" s="12"/>
      <c r="MKF13" s="12"/>
      <c r="MKG13" s="12"/>
      <c r="MKH13" s="12"/>
      <c r="MKI13" s="12"/>
      <c r="MKJ13" s="12"/>
      <c r="MKK13" s="12"/>
      <c r="MKL13" s="12"/>
      <c r="MKM13" s="12"/>
      <c r="MKN13" s="12"/>
      <c r="MKO13" s="12"/>
      <c r="MKP13" s="12"/>
      <c r="MKQ13" s="12"/>
      <c r="MKR13" s="12"/>
      <c r="MKS13" s="12"/>
      <c r="MKT13" s="12"/>
      <c r="MKU13" s="12"/>
      <c r="MKV13" s="12"/>
      <c r="MKW13" s="12"/>
      <c r="MKX13" s="12"/>
      <c r="MKY13" s="12"/>
      <c r="MKZ13" s="12"/>
      <c r="MLA13" s="12"/>
      <c r="MLB13" s="12"/>
      <c r="MLC13" s="12"/>
      <c r="MLD13" s="12"/>
      <c r="MLE13" s="12"/>
      <c r="MLF13" s="12"/>
      <c r="MLG13" s="12"/>
      <c r="MLH13" s="12"/>
      <c r="MLI13" s="12"/>
      <c r="MLJ13" s="12"/>
      <c r="MLK13" s="12"/>
      <c r="MLL13" s="12"/>
      <c r="MLM13" s="12"/>
      <c r="MLN13" s="12"/>
      <c r="MLO13" s="12"/>
      <c r="MLP13" s="12"/>
      <c r="MLQ13" s="12"/>
      <c r="MLR13" s="12"/>
      <c r="MLS13" s="12"/>
      <c r="MLT13" s="12"/>
      <c r="MLU13" s="12"/>
      <c r="MLV13" s="12"/>
      <c r="MLW13" s="12"/>
      <c r="MLX13" s="12"/>
      <c r="MLY13" s="12"/>
      <c r="MLZ13" s="12"/>
      <c r="MMA13" s="12"/>
      <c r="MMB13" s="12"/>
      <c r="MMC13" s="12"/>
      <c r="MMD13" s="12"/>
      <c r="MME13" s="12"/>
      <c r="MMF13" s="12"/>
      <c r="MMG13" s="12"/>
      <c r="MMH13" s="12"/>
      <c r="MMI13" s="12"/>
      <c r="MMJ13" s="12"/>
      <c r="MMK13" s="12"/>
      <c r="MML13" s="12"/>
      <c r="MMM13" s="12"/>
      <c r="MMN13" s="12"/>
      <c r="MMO13" s="12"/>
      <c r="MMP13" s="12"/>
      <c r="MMQ13" s="12"/>
      <c r="MMR13" s="12"/>
      <c r="MMS13" s="12"/>
      <c r="MMT13" s="12"/>
      <c r="MMU13" s="12"/>
      <c r="MMV13" s="12"/>
      <c r="MMW13" s="12"/>
      <c r="MMX13" s="12"/>
      <c r="MMY13" s="12"/>
      <c r="MMZ13" s="12"/>
      <c r="MNA13" s="12"/>
      <c r="MNB13" s="12"/>
      <c r="MNC13" s="12"/>
      <c r="MND13" s="12"/>
      <c r="MNE13" s="12"/>
      <c r="MNF13" s="12"/>
      <c r="MNG13" s="12"/>
      <c r="MNH13" s="12"/>
      <c r="MNI13" s="12"/>
      <c r="MNJ13" s="12"/>
      <c r="MNK13" s="12"/>
      <c r="MNL13" s="12"/>
      <c r="MNM13" s="12"/>
      <c r="MNN13" s="12"/>
      <c r="MNO13" s="12"/>
      <c r="MNP13" s="12"/>
      <c r="MNQ13" s="12"/>
      <c r="MNR13" s="12"/>
      <c r="MNS13" s="12"/>
      <c r="MNT13" s="12"/>
      <c r="MNU13" s="12"/>
      <c r="MNV13" s="12"/>
      <c r="MNW13" s="12"/>
      <c r="MNX13" s="12"/>
      <c r="MNY13" s="12"/>
      <c r="MNZ13" s="12"/>
      <c r="MOA13" s="12"/>
      <c r="MOB13" s="12"/>
      <c r="MOC13" s="12"/>
      <c r="MOD13" s="12"/>
      <c r="MOE13" s="12"/>
      <c r="MOF13" s="12"/>
      <c r="MOG13" s="12"/>
      <c r="MOH13" s="12"/>
      <c r="MOI13" s="12"/>
      <c r="MOJ13" s="12"/>
      <c r="MOK13" s="12"/>
      <c r="MOL13" s="12"/>
      <c r="MOM13" s="12"/>
      <c r="MON13" s="12"/>
      <c r="MOO13" s="12"/>
      <c r="MOP13" s="12"/>
      <c r="MOQ13" s="12"/>
      <c r="MOR13" s="12"/>
      <c r="MOS13" s="12"/>
      <c r="MOT13" s="12"/>
      <c r="MOU13" s="12"/>
      <c r="MOV13" s="12"/>
      <c r="MOW13" s="12"/>
      <c r="MOX13" s="12"/>
      <c r="MOY13" s="12"/>
      <c r="MOZ13" s="12"/>
      <c r="MPA13" s="12"/>
      <c r="MPB13" s="12"/>
      <c r="MPC13" s="12"/>
      <c r="MPD13" s="12"/>
      <c r="MPE13" s="12"/>
      <c r="MPF13" s="12"/>
      <c r="MPG13" s="12"/>
      <c r="MPH13" s="12"/>
      <c r="MPI13" s="12"/>
      <c r="MPJ13" s="12"/>
      <c r="MPK13" s="12"/>
      <c r="MPL13" s="12"/>
      <c r="MPM13" s="12"/>
      <c r="MPN13" s="12"/>
      <c r="MPO13" s="12"/>
      <c r="MPP13" s="12"/>
      <c r="MPQ13" s="12"/>
      <c r="MPR13" s="12"/>
      <c r="MPS13" s="12"/>
      <c r="MPT13" s="12"/>
      <c r="MPU13" s="12"/>
      <c r="MPV13" s="12"/>
      <c r="MPW13" s="12"/>
      <c r="MPX13" s="12"/>
      <c r="MPY13" s="12"/>
      <c r="MPZ13" s="12"/>
      <c r="MQA13" s="12"/>
      <c r="MQB13" s="12"/>
      <c r="MQC13" s="12"/>
      <c r="MQD13" s="12"/>
      <c r="MQE13" s="12"/>
      <c r="MQF13" s="12"/>
      <c r="MQG13" s="12"/>
      <c r="MQH13" s="12"/>
      <c r="MQI13" s="12"/>
      <c r="MQJ13" s="12"/>
      <c r="MQK13" s="12"/>
      <c r="MQL13" s="12"/>
      <c r="MQM13" s="12"/>
      <c r="MQN13" s="12"/>
      <c r="MQO13" s="12"/>
      <c r="MQP13" s="12"/>
      <c r="MQQ13" s="12"/>
      <c r="MQR13" s="12"/>
      <c r="MQS13" s="12"/>
      <c r="MQT13" s="12"/>
      <c r="MQU13" s="12"/>
      <c r="MQV13" s="12"/>
      <c r="MQW13" s="12"/>
      <c r="MQX13" s="12"/>
      <c r="MQY13" s="12"/>
      <c r="MQZ13" s="12"/>
      <c r="MRA13" s="12"/>
      <c r="MRB13" s="12"/>
      <c r="MRC13" s="12"/>
      <c r="MRD13" s="12"/>
      <c r="MRE13" s="12"/>
      <c r="MRF13" s="12"/>
      <c r="MRG13" s="12"/>
      <c r="MRH13" s="12"/>
      <c r="MRI13" s="12"/>
      <c r="MRJ13" s="12"/>
      <c r="MRK13" s="12"/>
      <c r="MRL13" s="12"/>
      <c r="MRM13" s="12"/>
      <c r="MRN13" s="12"/>
      <c r="MRO13" s="12"/>
      <c r="MRP13" s="12"/>
      <c r="MRQ13" s="12"/>
      <c r="MRR13" s="12"/>
      <c r="MRS13" s="12"/>
      <c r="MRT13" s="12"/>
      <c r="MRU13" s="12"/>
      <c r="MRV13" s="12"/>
      <c r="MRW13" s="12"/>
      <c r="MRX13" s="12"/>
      <c r="MRY13" s="12"/>
      <c r="MRZ13" s="12"/>
      <c r="MSA13" s="12"/>
      <c r="MSB13" s="12"/>
      <c r="MSC13" s="12"/>
      <c r="MSD13" s="12"/>
      <c r="MSE13" s="12"/>
      <c r="MSF13" s="12"/>
      <c r="MSG13" s="12"/>
      <c r="MSH13" s="12"/>
      <c r="MSI13" s="12"/>
      <c r="MSJ13" s="12"/>
      <c r="MSK13" s="12"/>
      <c r="MSL13" s="12"/>
      <c r="MSM13" s="12"/>
      <c r="MSN13" s="12"/>
      <c r="MSO13" s="12"/>
      <c r="MSP13" s="12"/>
      <c r="MSQ13" s="12"/>
      <c r="MSR13" s="12"/>
      <c r="MSS13" s="12"/>
      <c r="MST13" s="12"/>
      <c r="MSU13" s="12"/>
      <c r="MSV13" s="12"/>
      <c r="MSW13" s="12"/>
      <c r="MSX13" s="12"/>
      <c r="MSY13" s="12"/>
      <c r="MSZ13" s="12"/>
      <c r="MTA13" s="12"/>
      <c r="MTB13" s="12"/>
      <c r="MTC13" s="12"/>
      <c r="MTD13" s="12"/>
      <c r="MTE13" s="12"/>
      <c r="MTF13" s="12"/>
      <c r="MTG13" s="12"/>
      <c r="MTH13" s="12"/>
      <c r="MTI13" s="12"/>
      <c r="MTJ13" s="12"/>
      <c r="MTK13" s="12"/>
      <c r="MTL13" s="12"/>
      <c r="MTM13" s="12"/>
      <c r="MTN13" s="12"/>
      <c r="MTO13" s="12"/>
      <c r="MTP13" s="12"/>
      <c r="MTQ13" s="12"/>
      <c r="MTR13" s="12"/>
      <c r="MTS13" s="12"/>
      <c r="MTT13" s="12"/>
      <c r="MTU13" s="12"/>
      <c r="MTV13" s="12"/>
      <c r="MTW13" s="12"/>
      <c r="MTX13" s="12"/>
      <c r="MTY13" s="12"/>
      <c r="MTZ13" s="12"/>
      <c r="MUA13" s="12"/>
      <c r="MUB13" s="12"/>
      <c r="MUC13" s="12"/>
      <c r="MUD13" s="12"/>
      <c r="MUE13" s="12"/>
      <c r="MUF13" s="12"/>
      <c r="MUG13" s="12"/>
      <c r="MUH13" s="12"/>
      <c r="MUI13" s="12"/>
      <c r="MUJ13" s="12"/>
      <c r="MUK13" s="12"/>
      <c r="MUL13" s="12"/>
      <c r="MUM13" s="12"/>
      <c r="MUN13" s="12"/>
      <c r="MUO13" s="12"/>
      <c r="MUP13" s="12"/>
      <c r="MUQ13" s="12"/>
      <c r="MUR13" s="12"/>
      <c r="MUS13" s="12"/>
      <c r="MUT13" s="12"/>
      <c r="MUU13" s="12"/>
      <c r="MUV13" s="12"/>
      <c r="MUW13" s="12"/>
      <c r="MUX13" s="12"/>
      <c r="MUY13" s="12"/>
      <c r="MUZ13" s="12"/>
      <c r="MVA13" s="12"/>
      <c r="MVB13" s="12"/>
      <c r="MVC13" s="12"/>
      <c r="MVD13" s="12"/>
      <c r="MVE13" s="12"/>
      <c r="MVF13" s="12"/>
      <c r="MVG13" s="12"/>
      <c r="MVH13" s="12"/>
      <c r="MVI13" s="12"/>
      <c r="MVJ13" s="12"/>
      <c r="MVK13" s="12"/>
      <c r="MVL13" s="12"/>
      <c r="MVM13" s="12"/>
      <c r="MVN13" s="12"/>
      <c r="MVO13" s="12"/>
      <c r="MVP13" s="12"/>
      <c r="MVQ13" s="12"/>
      <c r="MVR13" s="12"/>
      <c r="MVS13" s="12"/>
      <c r="MVT13" s="12"/>
      <c r="MVU13" s="12"/>
      <c r="MVV13" s="12"/>
      <c r="MVW13" s="12"/>
      <c r="MVX13" s="12"/>
      <c r="MVY13" s="12"/>
      <c r="MVZ13" s="12"/>
      <c r="MWA13" s="12"/>
      <c r="MWB13" s="12"/>
      <c r="MWC13" s="12"/>
      <c r="MWD13" s="12"/>
      <c r="MWE13" s="12"/>
      <c r="MWF13" s="12"/>
      <c r="MWG13" s="12"/>
      <c r="MWH13" s="12"/>
      <c r="MWI13" s="12"/>
      <c r="MWJ13" s="12"/>
      <c r="MWK13" s="12"/>
      <c r="MWL13" s="12"/>
      <c r="MWM13" s="12"/>
      <c r="MWN13" s="12"/>
      <c r="MWO13" s="12"/>
      <c r="MWP13" s="12"/>
      <c r="MWQ13" s="12"/>
      <c r="MWR13" s="12"/>
      <c r="MWS13" s="12"/>
      <c r="MWT13" s="12"/>
      <c r="MWU13" s="12"/>
      <c r="MWV13" s="12"/>
      <c r="MWW13" s="12"/>
      <c r="MWX13" s="12"/>
      <c r="MWY13" s="12"/>
      <c r="MWZ13" s="12"/>
      <c r="MXA13" s="12"/>
      <c r="MXB13" s="12"/>
      <c r="MXC13" s="12"/>
      <c r="MXD13" s="12"/>
      <c r="MXE13" s="12"/>
      <c r="MXF13" s="12"/>
      <c r="MXG13" s="12"/>
      <c r="MXH13" s="12"/>
      <c r="MXI13" s="12"/>
      <c r="MXJ13" s="12"/>
      <c r="MXK13" s="12"/>
      <c r="MXL13" s="12"/>
      <c r="MXM13" s="12"/>
      <c r="MXN13" s="12"/>
      <c r="MXO13" s="12"/>
      <c r="MXP13" s="12"/>
      <c r="MXQ13" s="12"/>
      <c r="MXR13" s="12"/>
      <c r="MXS13" s="12"/>
      <c r="MXT13" s="12"/>
      <c r="MXU13" s="12"/>
      <c r="MXV13" s="12"/>
      <c r="MXW13" s="12"/>
      <c r="MXX13" s="12"/>
      <c r="MXY13" s="12"/>
      <c r="MXZ13" s="12"/>
      <c r="MYA13" s="12"/>
      <c r="MYB13" s="12"/>
      <c r="MYC13" s="12"/>
      <c r="MYD13" s="12"/>
      <c r="MYE13" s="12"/>
      <c r="MYF13" s="12"/>
      <c r="MYG13" s="12"/>
      <c r="MYH13" s="12"/>
      <c r="MYI13" s="12"/>
      <c r="MYJ13" s="12"/>
      <c r="MYK13" s="12"/>
      <c r="MYL13" s="12"/>
      <c r="MYM13" s="12"/>
      <c r="MYN13" s="12"/>
      <c r="MYO13" s="12"/>
      <c r="MYP13" s="12"/>
      <c r="MYQ13" s="12"/>
      <c r="MYR13" s="12"/>
      <c r="MYS13" s="12"/>
      <c r="MYT13" s="12"/>
      <c r="MYU13" s="12"/>
      <c r="MYV13" s="12"/>
      <c r="MYW13" s="12"/>
      <c r="MYX13" s="12"/>
      <c r="MYY13" s="12"/>
      <c r="MYZ13" s="12"/>
      <c r="MZA13" s="12"/>
      <c r="MZB13" s="12"/>
      <c r="MZC13" s="12"/>
      <c r="MZD13" s="12"/>
      <c r="MZE13" s="12"/>
      <c r="MZF13" s="12"/>
      <c r="MZG13" s="12"/>
      <c r="MZH13" s="12"/>
      <c r="MZI13" s="12"/>
      <c r="MZJ13" s="12"/>
      <c r="MZK13" s="12"/>
      <c r="MZL13" s="12"/>
      <c r="MZM13" s="12"/>
      <c r="MZN13" s="12"/>
      <c r="MZO13" s="12"/>
      <c r="MZP13" s="12"/>
      <c r="MZQ13" s="12"/>
      <c r="MZR13" s="12"/>
      <c r="MZS13" s="12"/>
      <c r="MZT13" s="12"/>
      <c r="MZU13" s="12"/>
      <c r="MZV13" s="12"/>
      <c r="MZW13" s="12"/>
      <c r="MZX13" s="12"/>
      <c r="MZY13" s="12"/>
      <c r="MZZ13" s="12"/>
      <c r="NAA13" s="12"/>
      <c r="NAB13" s="12"/>
      <c r="NAC13" s="12"/>
      <c r="NAD13" s="12"/>
      <c r="NAE13" s="12"/>
      <c r="NAF13" s="12"/>
      <c r="NAG13" s="12"/>
      <c r="NAH13" s="12"/>
      <c r="NAI13" s="12"/>
      <c r="NAJ13" s="12"/>
      <c r="NAK13" s="12"/>
      <c r="NAL13" s="12"/>
      <c r="NAM13" s="12"/>
      <c r="NAN13" s="12"/>
      <c r="NAO13" s="12"/>
      <c r="NAP13" s="12"/>
      <c r="NAQ13" s="12"/>
      <c r="NAR13" s="12"/>
      <c r="NAS13" s="12"/>
      <c r="NAT13" s="12"/>
      <c r="NAU13" s="12"/>
      <c r="NAV13" s="12"/>
      <c r="NAW13" s="12"/>
      <c r="NAX13" s="12"/>
      <c r="NAY13" s="12"/>
      <c r="NAZ13" s="12"/>
      <c r="NBA13" s="12"/>
      <c r="NBB13" s="12"/>
      <c r="NBC13" s="12"/>
      <c r="NBD13" s="12"/>
      <c r="NBE13" s="12"/>
      <c r="NBF13" s="12"/>
      <c r="NBG13" s="12"/>
      <c r="NBH13" s="12"/>
      <c r="NBI13" s="12"/>
      <c r="NBJ13" s="12"/>
      <c r="NBK13" s="12"/>
      <c r="NBL13" s="12"/>
      <c r="NBM13" s="12"/>
      <c r="NBN13" s="12"/>
      <c r="NBO13" s="12"/>
      <c r="NBP13" s="12"/>
      <c r="NBQ13" s="12"/>
      <c r="NBR13" s="12"/>
      <c r="NBS13" s="12"/>
      <c r="NBT13" s="12"/>
      <c r="NBU13" s="12"/>
      <c r="NBV13" s="12"/>
      <c r="NBW13" s="12"/>
      <c r="NBX13" s="12"/>
      <c r="NBY13" s="12"/>
      <c r="NBZ13" s="12"/>
      <c r="NCA13" s="12"/>
      <c r="NCB13" s="12"/>
      <c r="NCC13" s="12"/>
      <c r="NCD13" s="12"/>
      <c r="NCE13" s="12"/>
      <c r="NCF13" s="12"/>
      <c r="NCG13" s="12"/>
      <c r="NCH13" s="12"/>
      <c r="NCI13" s="12"/>
      <c r="NCJ13" s="12"/>
      <c r="NCK13" s="12"/>
      <c r="NCL13" s="12"/>
      <c r="NCM13" s="12"/>
      <c r="NCN13" s="12"/>
      <c r="NCO13" s="12"/>
      <c r="NCP13" s="12"/>
      <c r="NCQ13" s="12"/>
      <c r="NCR13" s="12"/>
      <c r="NCS13" s="12"/>
      <c r="NCT13" s="12"/>
      <c r="NCU13" s="12"/>
      <c r="NCV13" s="12"/>
      <c r="NCW13" s="12"/>
      <c r="NCX13" s="12"/>
      <c r="NCY13" s="12"/>
      <c r="NCZ13" s="12"/>
      <c r="NDA13" s="12"/>
      <c r="NDB13" s="12"/>
      <c r="NDC13" s="12"/>
      <c r="NDD13" s="12"/>
      <c r="NDE13" s="12"/>
      <c r="NDF13" s="12"/>
      <c r="NDG13" s="12"/>
      <c r="NDH13" s="12"/>
      <c r="NDI13" s="12"/>
      <c r="NDJ13" s="12"/>
      <c r="NDK13" s="12"/>
      <c r="NDL13" s="12"/>
      <c r="NDM13" s="12"/>
      <c r="NDN13" s="12"/>
      <c r="NDO13" s="12"/>
      <c r="NDP13" s="12"/>
      <c r="NDQ13" s="12"/>
      <c r="NDR13" s="12"/>
      <c r="NDS13" s="12"/>
      <c r="NDT13" s="12"/>
      <c r="NDU13" s="12"/>
      <c r="NDV13" s="12"/>
      <c r="NDW13" s="12"/>
      <c r="NDX13" s="12"/>
      <c r="NDY13" s="12"/>
      <c r="NDZ13" s="12"/>
      <c r="NEA13" s="12"/>
      <c r="NEB13" s="12"/>
      <c r="NEC13" s="12"/>
      <c r="NED13" s="12"/>
      <c r="NEE13" s="12"/>
      <c r="NEF13" s="12"/>
      <c r="NEG13" s="12"/>
      <c r="NEH13" s="12"/>
      <c r="NEI13" s="12"/>
      <c r="NEJ13" s="12"/>
      <c r="NEK13" s="12"/>
      <c r="NEL13" s="12"/>
      <c r="NEM13" s="12"/>
      <c r="NEN13" s="12"/>
      <c r="NEO13" s="12"/>
      <c r="NEP13" s="12"/>
      <c r="NEQ13" s="12"/>
      <c r="NER13" s="12"/>
      <c r="NES13" s="12"/>
      <c r="NET13" s="12"/>
      <c r="NEU13" s="12"/>
      <c r="NEV13" s="12"/>
      <c r="NEW13" s="12"/>
      <c r="NEX13" s="12"/>
      <c r="NEY13" s="12"/>
      <c r="NEZ13" s="12"/>
      <c r="NFA13" s="12"/>
      <c r="NFB13" s="12"/>
      <c r="NFC13" s="12"/>
      <c r="NFD13" s="12"/>
      <c r="NFE13" s="12"/>
      <c r="NFF13" s="12"/>
      <c r="NFG13" s="12"/>
      <c r="NFH13" s="12"/>
      <c r="NFI13" s="12"/>
      <c r="NFJ13" s="12"/>
      <c r="NFK13" s="12"/>
      <c r="NFL13" s="12"/>
      <c r="NFM13" s="12"/>
      <c r="NFN13" s="12"/>
      <c r="NFO13" s="12"/>
      <c r="NFP13" s="12"/>
      <c r="NFQ13" s="12"/>
      <c r="NFR13" s="12"/>
      <c r="NFS13" s="12"/>
      <c r="NFT13" s="12"/>
      <c r="NFU13" s="12"/>
      <c r="NFV13" s="12"/>
      <c r="NFW13" s="12"/>
      <c r="NFX13" s="12"/>
      <c r="NFY13" s="12"/>
      <c r="NFZ13" s="12"/>
      <c r="NGA13" s="12"/>
      <c r="NGB13" s="12"/>
      <c r="NGC13" s="12"/>
      <c r="NGD13" s="12"/>
      <c r="NGE13" s="12"/>
      <c r="NGF13" s="12"/>
      <c r="NGG13" s="12"/>
      <c r="NGH13" s="12"/>
      <c r="NGI13" s="12"/>
      <c r="NGJ13" s="12"/>
      <c r="NGK13" s="12"/>
      <c r="NGL13" s="12"/>
      <c r="NGM13" s="12"/>
      <c r="NGN13" s="12"/>
      <c r="NGO13" s="12"/>
      <c r="NGP13" s="12"/>
      <c r="NGQ13" s="12"/>
      <c r="NGR13" s="12"/>
      <c r="NGS13" s="12"/>
      <c r="NGT13" s="12"/>
      <c r="NGU13" s="12"/>
      <c r="NGV13" s="12"/>
      <c r="NGW13" s="12"/>
      <c r="NGX13" s="12"/>
      <c r="NGY13" s="12"/>
      <c r="NGZ13" s="12"/>
      <c r="NHA13" s="12"/>
      <c r="NHB13" s="12"/>
      <c r="NHC13" s="12"/>
      <c r="NHD13" s="12"/>
      <c r="NHE13" s="12"/>
      <c r="NHF13" s="12"/>
      <c r="NHG13" s="12"/>
      <c r="NHH13" s="12"/>
      <c r="NHI13" s="12"/>
      <c r="NHJ13" s="12"/>
      <c r="NHK13" s="12"/>
      <c r="NHL13" s="12"/>
      <c r="NHM13" s="12"/>
      <c r="NHN13" s="12"/>
      <c r="NHO13" s="12"/>
      <c r="NHP13" s="12"/>
      <c r="NHQ13" s="12"/>
      <c r="NHR13" s="12"/>
      <c r="NHS13" s="12"/>
      <c r="NHT13" s="12"/>
      <c r="NHU13" s="12"/>
      <c r="NHV13" s="12"/>
      <c r="NHW13" s="12"/>
      <c r="NHX13" s="12"/>
      <c r="NHY13" s="12"/>
      <c r="NHZ13" s="12"/>
      <c r="NIA13" s="12"/>
      <c r="NIB13" s="12"/>
      <c r="NIC13" s="12"/>
      <c r="NID13" s="12"/>
      <c r="NIE13" s="12"/>
      <c r="NIF13" s="12"/>
      <c r="NIG13" s="12"/>
      <c r="NIH13" s="12"/>
      <c r="NII13" s="12"/>
      <c r="NIJ13" s="12"/>
      <c r="NIK13" s="12"/>
      <c r="NIL13" s="12"/>
      <c r="NIM13" s="12"/>
      <c r="NIN13" s="12"/>
      <c r="NIO13" s="12"/>
      <c r="NIP13" s="12"/>
      <c r="NIQ13" s="12"/>
      <c r="NIR13" s="12"/>
      <c r="NIS13" s="12"/>
      <c r="NIT13" s="12"/>
      <c r="NIU13" s="12"/>
      <c r="NIV13" s="12"/>
      <c r="NIW13" s="12"/>
      <c r="NIX13" s="12"/>
      <c r="NIY13" s="12"/>
      <c r="NIZ13" s="12"/>
      <c r="NJA13" s="12"/>
      <c r="NJB13" s="12"/>
      <c r="NJC13" s="12"/>
      <c r="NJD13" s="12"/>
      <c r="NJE13" s="12"/>
      <c r="NJF13" s="12"/>
      <c r="NJG13" s="12"/>
      <c r="NJH13" s="12"/>
      <c r="NJI13" s="12"/>
      <c r="NJJ13" s="12"/>
      <c r="NJK13" s="12"/>
      <c r="NJL13" s="12"/>
      <c r="NJM13" s="12"/>
      <c r="NJN13" s="12"/>
      <c r="NJO13" s="12"/>
      <c r="NJP13" s="12"/>
      <c r="NJQ13" s="12"/>
      <c r="NJR13" s="12"/>
      <c r="NJS13" s="12"/>
      <c r="NJT13" s="12"/>
      <c r="NJU13" s="12"/>
      <c r="NJV13" s="12"/>
      <c r="NJW13" s="12"/>
      <c r="NJX13" s="12"/>
      <c r="NJY13" s="12"/>
      <c r="NJZ13" s="12"/>
      <c r="NKA13" s="12"/>
      <c r="NKB13" s="12"/>
      <c r="NKC13" s="12"/>
      <c r="NKD13" s="12"/>
      <c r="NKE13" s="12"/>
      <c r="NKF13" s="12"/>
      <c r="NKG13" s="12"/>
      <c r="NKH13" s="12"/>
      <c r="NKI13" s="12"/>
      <c r="NKJ13" s="12"/>
      <c r="NKK13" s="12"/>
      <c r="NKL13" s="12"/>
      <c r="NKM13" s="12"/>
      <c r="NKN13" s="12"/>
      <c r="NKO13" s="12"/>
      <c r="NKP13" s="12"/>
      <c r="NKQ13" s="12"/>
      <c r="NKR13" s="12"/>
      <c r="NKS13" s="12"/>
      <c r="NKT13" s="12"/>
      <c r="NKU13" s="12"/>
      <c r="NKV13" s="12"/>
      <c r="NKW13" s="12"/>
      <c r="NKX13" s="12"/>
      <c r="NKY13" s="12"/>
      <c r="NKZ13" s="12"/>
      <c r="NLA13" s="12"/>
      <c r="NLB13" s="12"/>
      <c r="NLC13" s="12"/>
      <c r="NLD13" s="12"/>
      <c r="NLE13" s="12"/>
      <c r="NLF13" s="12"/>
      <c r="NLG13" s="12"/>
      <c r="NLH13" s="12"/>
      <c r="NLI13" s="12"/>
      <c r="NLJ13" s="12"/>
      <c r="NLK13" s="12"/>
      <c r="NLL13" s="12"/>
      <c r="NLM13" s="12"/>
      <c r="NLN13" s="12"/>
      <c r="NLO13" s="12"/>
      <c r="NLP13" s="12"/>
      <c r="NLQ13" s="12"/>
      <c r="NLR13" s="12"/>
      <c r="NLS13" s="12"/>
      <c r="NLT13" s="12"/>
      <c r="NLU13" s="12"/>
      <c r="NLV13" s="12"/>
      <c r="NLW13" s="12"/>
      <c r="NLX13" s="12"/>
      <c r="NLY13" s="12"/>
      <c r="NLZ13" s="12"/>
      <c r="NMA13" s="12"/>
      <c r="NMB13" s="12"/>
      <c r="NMC13" s="12"/>
      <c r="NMD13" s="12"/>
      <c r="NME13" s="12"/>
      <c r="NMF13" s="12"/>
      <c r="NMG13" s="12"/>
      <c r="NMH13" s="12"/>
      <c r="NMI13" s="12"/>
      <c r="NMJ13" s="12"/>
      <c r="NMK13" s="12"/>
      <c r="NML13" s="12"/>
      <c r="NMM13" s="12"/>
      <c r="NMN13" s="12"/>
      <c r="NMO13" s="12"/>
      <c r="NMP13" s="12"/>
      <c r="NMQ13" s="12"/>
      <c r="NMR13" s="12"/>
      <c r="NMS13" s="12"/>
      <c r="NMT13" s="12"/>
      <c r="NMU13" s="12"/>
      <c r="NMV13" s="12"/>
      <c r="NMW13" s="12"/>
      <c r="NMX13" s="12"/>
      <c r="NMY13" s="12"/>
      <c r="NMZ13" s="12"/>
      <c r="NNA13" s="12"/>
      <c r="NNB13" s="12"/>
      <c r="NNC13" s="12"/>
      <c r="NND13" s="12"/>
      <c r="NNE13" s="12"/>
      <c r="NNF13" s="12"/>
      <c r="NNG13" s="12"/>
      <c r="NNH13" s="12"/>
      <c r="NNI13" s="12"/>
      <c r="NNJ13" s="12"/>
      <c r="NNK13" s="12"/>
      <c r="NNL13" s="12"/>
      <c r="NNM13" s="12"/>
      <c r="NNN13" s="12"/>
      <c r="NNO13" s="12"/>
      <c r="NNP13" s="12"/>
      <c r="NNQ13" s="12"/>
      <c r="NNR13" s="12"/>
      <c r="NNS13" s="12"/>
      <c r="NNT13" s="12"/>
      <c r="NNU13" s="12"/>
      <c r="NNV13" s="12"/>
      <c r="NNW13" s="12"/>
      <c r="NNX13" s="12"/>
      <c r="NNY13" s="12"/>
      <c r="NNZ13" s="12"/>
      <c r="NOA13" s="12"/>
      <c r="NOB13" s="12"/>
      <c r="NOC13" s="12"/>
      <c r="NOD13" s="12"/>
      <c r="NOE13" s="12"/>
      <c r="NOF13" s="12"/>
      <c r="NOG13" s="12"/>
      <c r="NOH13" s="12"/>
      <c r="NOI13" s="12"/>
      <c r="NOJ13" s="12"/>
      <c r="NOK13" s="12"/>
      <c r="NOL13" s="12"/>
      <c r="NOM13" s="12"/>
      <c r="NON13" s="12"/>
      <c r="NOO13" s="12"/>
      <c r="NOP13" s="12"/>
      <c r="NOQ13" s="12"/>
      <c r="NOR13" s="12"/>
      <c r="NOS13" s="12"/>
      <c r="NOT13" s="12"/>
      <c r="NOU13" s="12"/>
      <c r="NOV13" s="12"/>
      <c r="NOW13" s="12"/>
      <c r="NOX13" s="12"/>
      <c r="NOY13" s="12"/>
      <c r="NOZ13" s="12"/>
      <c r="NPA13" s="12"/>
      <c r="NPB13" s="12"/>
      <c r="NPC13" s="12"/>
      <c r="NPD13" s="12"/>
      <c r="NPE13" s="12"/>
      <c r="NPF13" s="12"/>
      <c r="NPG13" s="12"/>
      <c r="NPH13" s="12"/>
      <c r="NPI13" s="12"/>
      <c r="NPJ13" s="12"/>
      <c r="NPK13" s="12"/>
      <c r="NPL13" s="12"/>
      <c r="NPM13" s="12"/>
      <c r="NPN13" s="12"/>
      <c r="NPO13" s="12"/>
      <c r="NPP13" s="12"/>
      <c r="NPQ13" s="12"/>
      <c r="NPR13" s="12"/>
      <c r="NPS13" s="12"/>
      <c r="NPT13" s="12"/>
      <c r="NPU13" s="12"/>
      <c r="NPV13" s="12"/>
      <c r="NPW13" s="12"/>
      <c r="NPX13" s="12"/>
      <c r="NPY13" s="12"/>
      <c r="NPZ13" s="12"/>
      <c r="NQA13" s="12"/>
      <c r="NQB13" s="12"/>
      <c r="NQC13" s="12"/>
      <c r="NQD13" s="12"/>
      <c r="NQE13" s="12"/>
      <c r="NQF13" s="12"/>
      <c r="NQG13" s="12"/>
      <c r="NQH13" s="12"/>
      <c r="NQI13" s="12"/>
      <c r="NQJ13" s="12"/>
      <c r="NQK13" s="12"/>
      <c r="NQL13" s="12"/>
      <c r="NQM13" s="12"/>
      <c r="NQN13" s="12"/>
      <c r="NQO13" s="12"/>
      <c r="NQP13" s="12"/>
      <c r="NQQ13" s="12"/>
      <c r="NQR13" s="12"/>
      <c r="NQS13" s="12"/>
      <c r="NQT13" s="12"/>
      <c r="NQU13" s="12"/>
      <c r="NQV13" s="12"/>
      <c r="NQW13" s="12"/>
      <c r="NQX13" s="12"/>
      <c r="NQY13" s="12"/>
      <c r="NQZ13" s="12"/>
      <c r="NRA13" s="12"/>
      <c r="NRB13" s="12"/>
      <c r="NRC13" s="12"/>
      <c r="NRD13" s="12"/>
      <c r="NRE13" s="12"/>
      <c r="NRF13" s="12"/>
      <c r="NRG13" s="12"/>
      <c r="NRH13" s="12"/>
      <c r="NRI13" s="12"/>
      <c r="NRJ13" s="12"/>
      <c r="NRK13" s="12"/>
      <c r="NRL13" s="12"/>
      <c r="NRM13" s="12"/>
      <c r="NRN13" s="12"/>
      <c r="NRO13" s="12"/>
      <c r="NRP13" s="12"/>
      <c r="NRQ13" s="12"/>
      <c r="NRR13" s="12"/>
      <c r="NRS13" s="12"/>
      <c r="NRT13" s="12"/>
      <c r="NRU13" s="12"/>
      <c r="NRV13" s="12"/>
      <c r="NRW13" s="12"/>
      <c r="NRX13" s="12"/>
      <c r="NRY13" s="12"/>
      <c r="NRZ13" s="12"/>
      <c r="NSA13" s="12"/>
      <c r="NSB13" s="12"/>
      <c r="NSC13" s="12"/>
      <c r="NSD13" s="12"/>
      <c r="NSE13" s="12"/>
      <c r="NSF13" s="12"/>
      <c r="NSG13" s="12"/>
      <c r="NSH13" s="12"/>
      <c r="NSI13" s="12"/>
      <c r="NSJ13" s="12"/>
      <c r="NSK13" s="12"/>
      <c r="NSL13" s="12"/>
      <c r="NSM13" s="12"/>
      <c r="NSN13" s="12"/>
      <c r="NSO13" s="12"/>
      <c r="NSP13" s="12"/>
      <c r="NSQ13" s="12"/>
      <c r="NSR13" s="12"/>
      <c r="NSS13" s="12"/>
      <c r="NST13" s="12"/>
      <c r="NSU13" s="12"/>
      <c r="NSV13" s="12"/>
      <c r="NSW13" s="12"/>
      <c r="NSX13" s="12"/>
      <c r="NSY13" s="12"/>
      <c r="NSZ13" s="12"/>
      <c r="NTA13" s="12"/>
      <c r="NTB13" s="12"/>
      <c r="NTC13" s="12"/>
      <c r="NTD13" s="12"/>
      <c r="NTE13" s="12"/>
      <c r="NTF13" s="12"/>
      <c r="NTG13" s="12"/>
      <c r="NTH13" s="12"/>
      <c r="NTI13" s="12"/>
      <c r="NTJ13" s="12"/>
      <c r="NTK13" s="12"/>
      <c r="NTL13" s="12"/>
      <c r="NTM13" s="12"/>
      <c r="NTN13" s="12"/>
      <c r="NTO13" s="12"/>
      <c r="NTP13" s="12"/>
      <c r="NTQ13" s="12"/>
      <c r="NTR13" s="12"/>
      <c r="NTS13" s="12"/>
      <c r="NTT13" s="12"/>
      <c r="NTU13" s="12"/>
      <c r="NTV13" s="12"/>
      <c r="NTW13" s="12"/>
      <c r="NTX13" s="12"/>
      <c r="NTY13" s="12"/>
      <c r="NTZ13" s="12"/>
      <c r="NUA13" s="12"/>
      <c r="NUB13" s="12"/>
      <c r="NUC13" s="12"/>
      <c r="NUD13" s="12"/>
      <c r="NUE13" s="12"/>
      <c r="NUF13" s="12"/>
      <c r="NUG13" s="12"/>
      <c r="NUH13" s="12"/>
      <c r="NUI13" s="12"/>
      <c r="NUJ13" s="12"/>
      <c r="NUK13" s="12"/>
      <c r="NUL13" s="12"/>
      <c r="NUM13" s="12"/>
      <c r="NUN13" s="12"/>
      <c r="NUO13" s="12"/>
      <c r="NUP13" s="12"/>
      <c r="NUQ13" s="12"/>
      <c r="NUR13" s="12"/>
      <c r="NUS13" s="12"/>
      <c r="NUT13" s="12"/>
      <c r="NUU13" s="12"/>
      <c r="NUV13" s="12"/>
      <c r="NUW13" s="12"/>
      <c r="NUX13" s="12"/>
      <c r="NUY13" s="12"/>
      <c r="NUZ13" s="12"/>
      <c r="NVA13" s="12"/>
      <c r="NVB13" s="12"/>
      <c r="NVC13" s="12"/>
      <c r="NVD13" s="12"/>
      <c r="NVE13" s="12"/>
      <c r="NVF13" s="12"/>
      <c r="NVG13" s="12"/>
      <c r="NVH13" s="12"/>
      <c r="NVI13" s="12"/>
      <c r="NVJ13" s="12"/>
      <c r="NVK13" s="12"/>
      <c r="NVL13" s="12"/>
      <c r="NVM13" s="12"/>
      <c r="NVN13" s="12"/>
      <c r="NVO13" s="12"/>
      <c r="NVP13" s="12"/>
      <c r="NVQ13" s="12"/>
      <c r="NVR13" s="12"/>
      <c r="NVS13" s="12"/>
      <c r="NVT13" s="12"/>
      <c r="NVU13" s="12"/>
      <c r="NVV13" s="12"/>
      <c r="NVW13" s="12"/>
      <c r="NVX13" s="12"/>
      <c r="NVY13" s="12"/>
      <c r="NVZ13" s="12"/>
      <c r="NWA13" s="12"/>
      <c r="NWB13" s="12"/>
      <c r="NWC13" s="12"/>
      <c r="NWD13" s="12"/>
      <c r="NWE13" s="12"/>
      <c r="NWF13" s="12"/>
      <c r="NWG13" s="12"/>
      <c r="NWH13" s="12"/>
      <c r="NWI13" s="12"/>
      <c r="NWJ13" s="12"/>
      <c r="NWK13" s="12"/>
      <c r="NWL13" s="12"/>
      <c r="NWM13" s="12"/>
      <c r="NWN13" s="12"/>
      <c r="NWO13" s="12"/>
      <c r="NWP13" s="12"/>
      <c r="NWQ13" s="12"/>
      <c r="NWR13" s="12"/>
      <c r="NWS13" s="12"/>
      <c r="NWT13" s="12"/>
      <c r="NWU13" s="12"/>
      <c r="NWV13" s="12"/>
      <c r="NWW13" s="12"/>
      <c r="NWX13" s="12"/>
      <c r="NWY13" s="12"/>
      <c r="NWZ13" s="12"/>
      <c r="NXA13" s="12"/>
      <c r="NXB13" s="12"/>
      <c r="NXC13" s="12"/>
      <c r="NXD13" s="12"/>
      <c r="NXE13" s="12"/>
      <c r="NXF13" s="12"/>
      <c r="NXG13" s="12"/>
      <c r="NXH13" s="12"/>
      <c r="NXI13" s="12"/>
      <c r="NXJ13" s="12"/>
      <c r="NXK13" s="12"/>
      <c r="NXL13" s="12"/>
      <c r="NXM13" s="12"/>
      <c r="NXN13" s="12"/>
      <c r="NXO13" s="12"/>
      <c r="NXP13" s="12"/>
      <c r="NXQ13" s="12"/>
      <c r="NXR13" s="12"/>
      <c r="NXS13" s="12"/>
      <c r="NXT13" s="12"/>
      <c r="NXU13" s="12"/>
      <c r="NXV13" s="12"/>
      <c r="NXW13" s="12"/>
      <c r="NXX13" s="12"/>
      <c r="NXY13" s="12"/>
      <c r="NXZ13" s="12"/>
      <c r="NYA13" s="12"/>
      <c r="NYB13" s="12"/>
      <c r="NYC13" s="12"/>
      <c r="NYD13" s="12"/>
      <c r="NYE13" s="12"/>
      <c r="NYF13" s="12"/>
      <c r="NYG13" s="12"/>
      <c r="NYH13" s="12"/>
      <c r="NYI13" s="12"/>
      <c r="NYJ13" s="12"/>
      <c r="NYK13" s="12"/>
      <c r="NYL13" s="12"/>
      <c r="NYM13" s="12"/>
      <c r="NYN13" s="12"/>
      <c r="NYO13" s="12"/>
      <c r="NYP13" s="12"/>
      <c r="NYQ13" s="12"/>
      <c r="NYR13" s="12"/>
      <c r="NYS13" s="12"/>
      <c r="NYT13" s="12"/>
      <c r="NYU13" s="12"/>
      <c r="NYV13" s="12"/>
      <c r="NYW13" s="12"/>
      <c r="NYX13" s="12"/>
      <c r="NYY13" s="12"/>
      <c r="NYZ13" s="12"/>
      <c r="NZA13" s="12"/>
      <c r="NZB13" s="12"/>
      <c r="NZC13" s="12"/>
      <c r="NZD13" s="12"/>
      <c r="NZE13" s="12"/>
      <c r="NZF13" s="12"/>
      <c r="NZG13" s="12"/>
      <c r="NZH13" s="12"/>
      <c r="NZI13" s="12"/>
      <c r="NZJ13" s="12"/>
      <c r="NZK13" s="12"/>
      <c r="NZL13" s="12"/>
      <c r="NZM13" s="12"/>
      <c r="NZN13" s="12"/>
      <c r="NZO13" s="12"/>
      <c r="NZP13" s="12"/>
      <c r="NZQ13" s="12"/>
      <c r="NZR13" s="12"/>
      <c r="NZS13" s="12"/>
      <c r="NZT13" s="12"/>
      <c r="NZU13" s="12"/>
      <c r="NZV13" s="12"/>
      <c r="NZW13" s="12"/>
      <c r="NZX13" s="12"/>
      <c r="NZY13" s="12"/>
      <c r="NZZ13" s="12"/>
      <c r="OAA13" s="12"/>
      <c r="OAB13" s="12"/>
      <c r="OAC13" s="12"/>
      <c r="OAD13" s="12"/>
      <c r="OAE13" s="12"/>
      <c r="OAF13" s="12"/>
      <c r="OAG13" s="12"/>
      <c r="OAH13" s="12"/>
      <c r="OAI13" s="12"/>
      <c r="OAJ13" s="12"/>
      <c r="OAK13" s="12"/>
      <c r="OAL13" s="12"/>
      <c r="OAM13" s="12"/>
      <c r="OAN13" s="12"/>
      <c r="OAO13" s="12"/>
      <c r="OAP13" s="12"/>
      <c r="OAQ13" s="12"/>
      <c r="OAR13" s="12"/>
      <c r="OAS13" s="12"/>
      <c r="OAT13" s="12"/>
      <c r="OAU13" s="12"/>
      <c r="OAV13" s="12"/>
      <c r="OAW13" s="12"/>
      <c r="OAX13" s="12"/>
      <c r="OAY13" s="12"/>
      <c r="OAZ13" s="12"/>
      <c r="OBA13" s="12"/>
      <c r="OBB13" s="12"/>
      <c r="OBC13" s="12"/>
      <c r="OBD13" s="12"/>
      <c r="OBE13" s="12"/>
      <c r="OBF13" s="12"/>
      <c r="OBG13" s="12"/>
      <c r="OBH13" s="12"/>
      <c r="OBI13" s="12"/>
      <c r="OBJ13" s="12"/>
      <c r="OBK13" s="12"/>
      <c r="OBL13" s="12"/>
      <c r="OBM13" s="12"/>
      <c r="OBN13" s="12"/>
      <c r="OBO13" s="12"/>
      <c r="OBP13" s="12"/>
      <c r="OBQ13" s="12"/>
      <c r="OBR13" s="12"/>
      <c r="OBS13" s="12"/>
      <c r="OBT13" s="12"/>
      <c r="OBU13" s="12"/>
      <c r="OBV13" s="12"/>
      <c r="OBW13" s="12"/>
      <c r="OBX13" s="12"/>
      <c r="OBY13" s="12"/>
      <c r="OBZ13" s="12"/>
      <c r="OCA13" s="12"/>
      <c r="OCB13" s="12"/>
      <c r="OCC13" s="12"/>
      <c r="OCD13" s="12"/>
      <c r="OCE13" s="12"/>
      <c r="OCF13" s="12"/>
      <c r="OCG13" s="12"/>
      <c r="OCH13" s="12"/>
      <c r="OCI13" s="12"/>
      <c r="OCJ13" s="12"/>
      <c r="OCK13" s="12"/>
      <c r="OCL13" s="12"/>
      <c r="OCM13" s="12"/>
      <c r="OCN13" s="12"/>
      <c r="OCO13" s="12"/>
      <c r="OCP13" s="12"/>
      <c r="OCQ13" s="12"/>
      <c r="OCR13" s="12"/>
      <c r="OCS13" s="12"/>
      <c r="OCT13" s="12"/>
      <c r="OCU13" s="12"/>
      <c r="OCV13" s="12"/>
      <c r="OCW13" s="12"/>
      <c r="OCX13" s="12"/>
      <c r="OCY13" s="12"/>
      <c r="OCZ13" s="12"/>
      <c r="ODA13" s="12"/>
      <c r="ODB13" s="12"/>
      <c r="ODC13" s="12"/>
      <c r="ODD13" s="12"/>
      <c r="ODE13" s="12"/>
      <c r="ODF13" s="12"/>
      <c r="ODG13" s="12"/>
      <c r="ODH13" s="12"/>
      <c r="ODI13" s="12"/>
      <c r="ODJ13" s="12"/>
      <c r="ODK13" s="12"/>
      <c r="ODL13" s="12"/>
      <c r="ODM13" s="12"/>
      <c r="ODN13" s="12"/>
      <c r="ODO13" s="12"/>
      <c r="ODP13" s="12"/>
      <c r="ODQ13" s="12"/>
      <c r="ODR13" s="12"/>
      <c r="ODS13" s="12"/>
      <c r="ODT13" s="12"/>
      <c r="ODU13" s="12"/>
      <c r="ODV13" s="12"/>
      <c r="ODW13" s="12"/>
      <c r="ODX13" s="12"/>
      <c r="ODY13" s="12"/>
      <c r="ODZ13" s="12"/>
      <c r="OEA13" s="12"/>
      <c r="OEB13" s="12"/>
      <c r="OEC13" s="12"/>
      <c r="OED13" s="12"/>
      <c r="OEE13" s="12"/>
      <c r="OEF13" s="12"/>
      <c r="OEG13" s="12"/>
      <c r="OEH13" s="12"/>
      <c r="OEI13" s="12"/>
      <c r="OEJ13" s="12"/>
      <c r="OEK13" s="12"/>
      <c r="OEL13" s="12"/>
      <c r="OEM13" s="12"/>
      <c r="OEN13" s="12"/>
      <c r="OEO13" s="12"/>
      <c r="OEP13" s="12"/>
      <c r="OEQ13" s="12"/>
      <c r="OER13" s="12"/>
      <c r="OES13" s="12"/>
      <c r="OET13" s="12"/>
      <c r="OEU13" s="12"/>
      <c r="OEV13" s="12"/>
      <c r="OEW13" s="12"/>
      <c r="OEX13" s="12"/>
      <c r="OEY13" s="12"/>
      <c r="OEZ13" s="12"/>
      <c r="OFA13" s="12"/>
      <c r="OFB13" s="12"/>
      <c r="OFC13" s="12"/>
      <c r="OFD13" s="12"/>
      <c r="OFE13" s="12"/>
      <c r="OFF13" s="12"/>
      <c r="OFG13" s="12"/>
      <c r="OFH13" s="12"/>
      <c r="OFI13" s="12"/>
      <c r="OFJ13" s="12"/>
      <c r="OFK13" s="12"/>
      <c r="OFL13" s="12"/>
      <c r="OFM13" s="12"/>
      <c r="OFN13" s="12"/>
      <c r="OFO13" s="12"/>
      <c r="OFP13" s="12"/>
      <c r="OFQ13" s="12"/>
      <c r="OFR13" s="12"/>
      <c r="OFS13" s="12"/>
      <c r="OFT13" s="12"/>
      <c r="OFU13" s="12"/>
      <c r="OFV13" s="12"/>
      <c r="OFW13" s="12"/>
      <c r="OFX13" s="12"/>
      <c r="OFY13" s="12"/>
      <c r="OFZ13" s="12"/>
      <c r="OGA13" s="12"/>
      <c r="OGB13" s="12"/>
      <c r="OGC13" s="12"/>
      <c r="OGD13" s="12"/>
      <c r="OGE13" s="12"/>
      <c r="OGF13" s="12"/>
      <c r="OGG13" s="12"/>
      <c r="OGH13" s="12"/>
      <c r="OGI13" s="12"/>
      <c r="OGJ13" s="12"/>
      <c r="OGK13" s="12"/>
      <c r="OGL13" s="12"/>
      <c r="OGM13" s="12"/>
      <c r="OGN13" s="12"/>
      <c r="OGO13" s="12"/>
      <c r="OGP13" s="12"/>
      <c r="OGQ13" s="12"/>
      <c r="OGR13" s="12"/>
      <c r="OGS13" s="12"/>
      <c r="OGT13" s="12"/>
      <c r="OGU13" s="12"/>
      <c r="OGV13" s="12"/>
      <c r="OGW13" s="12"/>
      <c r="OGX13" s="12"/>
      <c r="OGY13" s="12"/>
      <c r="OGZ13" s="12"/>
      <c r="OHA13" s="12"/>
      <c r="OHB13" s="12"/>
      <c r="OHC13" s="12"/>
      <c r="OHD13" s="12"/>
      <c r="OHE13" s="12"/>
      <c r="OHF13" s="12"/>
      <c r="OHG13" s="12"/>
      <c r="OHH13" s="12"/>
      <c r="OHI13" s="12"/>
      <c r="OHJ13" s="12"/>
      <c r="OHK13" s="12"/>
      <c r="OHL13" s="12"/>
      <c r="OHM13" s="12"/>
      <c r="OHN13" s="12"/>
      <c r="OHO13" s="12"/>
      <c r="OHP13" s="12"/>
      <c r="OHQ13" s="12"/>
      <c r="OHR13" s="12"/>
      <c r="OHS13" s="12"/>
      <c r="OHT13" s="12"/>
      <c r="OHU13" s="12"/>
      <c r="OHV13" s="12"/>
      <c r="OHW13" s="12"/>
      <c r="OHX13" s="12"/>
      <c r="OHY13" s="12"/>
      <c r="OHZ13" s="12"/>
      <c r="OIA13" s="12"/>
      <c r="OIB13" s="12"/>
      <c r="OIC13" s="12"/>
      <c r="OID13" s="12"/>
      <c r="OIE13" s="12"/>
      <c r="OIF13" s="12"/>
      <c r="OIG13" s="12"/>
      <c r="OIH13" s="12"/>
      <c r="OII13" s="12"/>
      <c r="OIJ13" s="12"/>
      <c r="OIK13" s="12"/>
      <c r="OIL13" s="12"/>
      <c r="OIM13" s="12"/>
      <c r="OIN13" s="12"/>
      <c r="OIO13" s="12"/>
      <c r="OIP13" s="12"/>
      <c r="OIQ13" s="12"/>
      <c r="OIR13" s="12"/>
      <c r="OIS13" s="12"/>
      <c r="OIT13" s="12"/>
      <c r="OIU13" s="12"/>
      <c r="OIV13" s="12"/>
      <c r="OIW13" s="12"/>
      <c r="OIX13" s="12"/>
      <c r="OIY13" s="12"/>
      <c r="OIZ13" s="12"/>
      <c r="OJA13" s="12"/>
      <c r="OJB13" s="12"/>
      <c r="OJC13" s="12"/>
      <c r="OJD13" s="12"/>
      <c r="OJE13" s="12"/>
      <c r="OJF13" s="12"/>
      <c r="OJG13" s="12"/>
      <c r="OJH13" s="12"/>
      <c r="OJI13" s="12"/>
      <c r="OJJ13" s="12"/>
      <c r="OJK13" s="12"/>
      <c r="OJL13" s="12"/>
      <c r="OJM13" s="12"/>
      <c r="OJN13" s="12"/>
      <c r="OJO13" s="12"/>
      <c r="OJP13" s="12"/>
      <c r="OJQ13" s="12"/>
      <c r="OJR13" s="12"/>
      <c r="OJS13" s="12"/>
      <c r="OJT13" s="12"/>
      <c r="OJU13" s="12"/>
      <c r="OJV13" s="12"/>
      <c r="OJW13" s="12"/>
      <c r="OJX13" s="12"/>
      <c r="OJY13" s="12"/>
      <c r="OJZ13" s="12"/>
      <c r="OKA13" s="12"/>
      <c r="OKB13" s="12"/>
      <c r="OKC13" s="12"/>
      <c r="OKD13" s="12"/>
      <c r="OKE13" s="12"/>
      <c r="OKF13" s="12"/>
      <c r="OKG13" s="12"/>
      <c r="OKH13" s="12"/>
      <c r="OKI13" s="12"/>
      <c r="OKJ13" s="12"/>
      <c r="OKK13" s="12"/>
      <c r="OKL13" s="12"/>
      <c r="OKM13" s="12"/>
      <c r="OKN13" s="12"/>
      <c r="OKO13" s="12"/>
      <c r="OKP13" s="12"/>
      <c r="OKQ13" s="12"/>
      <c r="OKR13" s="12"/>
      <c r="OKS13" s="12"/>
      <c r="OKT13" s="12"/>
      <c r="OKU13" s="12"/>
      <c r="OKV13" s="12"/>
      <c r="OKW13" s="12"/>
      <c r="OKX13" s="12"/>
      <c r="OKY13" s="12"/>
      <c r="OKZ13" s="12"/>
      <c r="OLA13" s="12"/>
      <c r="OLB13" s="12"/>
      <c r="OLC13" s="12"/>
      <c r="OLD13" s="12"/>
      <c r="OLE13" s="12"/>
      <c r="OLF13" s="12"/>
      <c r="OLG13" s="12"/>
      <c r="OLH13" s="12"/>
      <c r="OLI13" s="12"/>
      <c r="OLJ13" s="12"/>
      <c r="OLK13" s="12"/>
      <c r="OLL13" s="12"/>
      <c r="OLM13" s="12"/>
      <c r="OLN13" s="12"/>
      <c r="OLO13" s="12"/>
      <c r="OLP13" s="12"/>
      <c r="OLQ13" s="12"/>
      <c r="OLR13" s="12"/>
      <c r="OLS13" s="12"/>
      <c r="OLT13" s="12"/>
      <c r="OLU13" s="12"/>
      <c r="OLV13" s="12"/>
      <c r="OLW13" s="12"/>
      <c r="OLX13" s="12"/>
      <c r="OLY13" s="12"/>
      <c r="OLZ13" s="12"/>
      <c r="OMA13" s="12"/>
      <c r="OMB13" s="12"/>
      <c r="OMC13" s="12"/>
      <c r="OMD13" s="12"/>
      <c r="OME13" s="12"/>
      <c r="OMF13" s="12"/>
      <c r="OMG13" s="12"/>
      <c r="OMH13" s="12"/>
      <c r="OMI13" s="12"/>
      <c r="OMJ13" s="12"/>
      <c r="OMK13" s="12"/>
      <c r="OML13" s="12"/>
      <c r="OMM13" s="12"/>
      <c r="OMN13" s="12"/>
      <c r="OMO13" s="12"/>
      <c r="OMP13" s="12"/>
      <c r="OMQ13" s="12"/>
      <c r="OMR13" s="12"/>
      <c r="OMS13" s="12"/>
      <c r="OMT13" s="12"/>
      <c r="OMU13" s="12"/>
      <c r="OMV13" s="12"/>
      <c r="OMW13" s="12"/>
      <c r="OMX13" s="12"/>
      <c r="OMY13" s="12"/>
      <c r="OMZ13" s="12"/>
      <c r="ONA13" s="12"/>
      <c r="ONB13" s="12"/>
      <c r="ONC13" s="12"/>
      <c r="OND13" s="12"/>
      <c r="ONE13" s="12"/>
      <c r="ONF13" s="12"/>
      <c r="ONG13" s="12"/>
      <c r="ONH13" s="12"/>
      <c r="ONI13" s="12"/>
      <c r="ONJ13" s="12"/>
      <c r="ONK13" s="12"/>
      <c r="ONL13" s="12"/>
      <c r="ONM13" s="12"/>
      <c r="ONN13" s="12"/>
      <c r="ONO13" s="12"/>
      <c r="ONP13" s="12"/>
      <c r="ONQ13" s="12"/>
      <c r="ONR13" s="12"/>
      <c r="ONS13" s="12"/>
      <c r="ONT13" s="12"/>
      <c r="ONU13" s="12"/>
      <c r="ONV13" s="12"/>
      <c r="ONW13" s="12"/>
      <c r="ONX13" s="12"/>
      <c r="ONY13" s="12"/>
      <c r="ONZ13" s="12"/>
      <c r="OOA13" s="12"/>
      <c r="OOB13" s="12"/>
      <c r="OOC13" s="12"/>
      <c r="OOD13" s="12"/>
      <c r="OOE13" s="12"/>
      <c r="OOF13" s="12"/>
      <c r="OOG13" s="12"/>
      <c r="OOH13" s="12"/>
      <c r="OOI13" s="12"/>
      <c r="OOJ13" s="12"/>
      <c r="OOK13" s="12"/>
      <c r="OOL13" s="12"/>
      <c r="OOM13" s="12"/>
      <c r="OON13" s="12"/>
      <c r="OOO13" s="12"/>
      <c r="OOP13" s="12"/>
      <c r="OOQ13" s="12"/>
      <c r="OOR13" s="12"/>
      <c r="OOS13" s="12"/>
      <c r="OOT13" s="12"/>
      <c r="OOU13" s="12"/>
      <c r="OOV13" s="12"/>
      <c r="OOW13" s="12"/>
      <c r="OOX13" s="12"/>
      <c r="OOY13" s="12"/>
      <c r="OOZ13" s="12"/>
      <c r="OPA13" s="12"/>
      <c r="OPB13" s="12"/>
      <c r="OPC13" s="12"/>
      <c r="OPD13" s="12"/>
      <c r="OPE13" s="12"/>
      <c r="OPF13" s="12"/>
      <c r="OPG13" s="12"/>
      <c r="OPH13" s="12"/>
      <c r="OPI13" s="12"/>
      <c r="OPJ13" s="12"/>
      <c r="OPK13" s="12"/>
      <c r="OPL13" s="12"/>
      <c r="OPM13" s="12"/>
      <c r="OPN13" s="12"/>
      <c r="OPO13" s="12"/>
      <c r="OPP13" s="12"/>
      <c r="OPQ13" s="12"/>
      <c r="OPR13" s="12"/>
      <c r="OPS13" s="12"/>
      <c r="OPT13" s="12"/>
      <c r="OPU13" s="12"/>
      <c r="OPV13" s="12"/>
      <c r="OPW13" s="12"/>
      <c r="OPX13" s="12"/>
      <c r="OPY13" s="12"/>
      <c r="OPZ13" s="12"/>
      <c r="OQA13" s="12"/>
      <c r="OQB13" s="12"/>
      <c r="OQC13" s="12"/>
      <c r="OQD13" s="12"/>
      <c r="OQE13" s="12"/>
      <c r="OQF13" s="12"/>
      <c r="OQG13" s="12"/>
      <c r="OQH13" s="12"/>
      <c r="OQI13" s="12"/>
      <c r="OQJ13" s="12"/>
      <c r="OQK13" s="12"/>
      <c r="OQL13" s="12"/>
      <c r="OQM13" s="12"/>
      <c r="OQN13" s="12"/>
      <c r="OQO13" s="12"/>
      <c r="OQP13" s="12"/>
      <c r="OQQ13" s="12"/>
      <c r="OQR13" s="12"/>
      <c r="OQS13" s="12"/>
      <c r="OQT13" s="12"/>
      <c r="OQU13" s="12"/>
      <c r="OQV13" s="12"/>
      <c r="OQW13" s="12"/>
      <c r="OQX13" s="12"/>
      <c r="OQY13" s="12"/>
      <c r="OQZ13" s="12"/>
      <c r="ORA13" s="12"/>
      <c r="ORB13" s="12"/>
      <c r="ORC13" s="12"/>
      <c r="ORD13" s="12"/>
      <c r="ORE13" s="12"/>
      <c r="ORF13" s="12"/>
      <c r="ORG13" s="12"/>
      <c r="ORH13" s="12"/>
      <c r="ORI13" s="12"/>
      <c r="ORJ13" s="12"/>
      <c r="ORK13" s="12"/>
      <c r="ORL13" s="12"/>
      <c r="ORM13" s="12"/>
      <c r="ORN13" s="12"/>
      <c r="ORO13" s="12"/>
      <c r="ORP13" s="12"/>
      <c r="ORQ13" s="12"/>
      <c r="ORR13" s="12"/>
      <c r="ORS13" s="12"/>
      <c r="ORT13" s="12"/>
      <c r="ORU13" s="12"/>
      <c r="ORV13" s="12"/>
      <c r="ORW13" s="12"/>
      <c r="ORX13" s="12"/>
      <c r="ORY13" s="12"/>
      <c r="ORZ13" s="12"/>
      <c r="OSA13" s="12"/>
      <c r="OSB13" s="12"/>
      <c r="OSC13" s="12"/>
      <c r="OSD13" s="12"/>
      <c r="OSE13" s="12"/>
      <c r="OSF13" s="12"/>
      <c r="OSG13" s="12"/>
      <c r="OSH13" s="12"/>
      <c r="OSI13" s="12"/>
      <c r="OSJ13" s="12"/>
      <c r="OSK13" s="12"/>
      <c r="OSL13" s="12"/>
      <c r="OSM13" s="12"/>
      <c r="OSN13" s="12"/>
      <c r="OSO13" s="12"/>
      <c r="OSP13" s="12"/>
      <c r="OSQ13" s="12"/>
      <c r="OSR13" s="12"/>
      <c r="OSS13" s="12"/>
      <c r="OST13" s="12"/>
      <c r="OSU13" s="12"/>
      <c r="OSV13" s="12"/>
      <c r="OSW13" s="12"/>
      <c r="OSX13" s="12"/>
      <c r="OSY13" s="12"/>
      <c r="OSZ13" s="12"/>
      <c r="OTA13" s="12"/>
      <c r="OTB13" s="12"/>
      <c r="OTC13" s="12"/>
      <c r="OTD13" s="12"/>
      <c r="OTE13" s="12"/>
      <c r="OTF13" s="12"/>
      <c r="OTG13" s="12"/>
      <c r="OTH13" s="12"/>
      <c r="OTI13" s="12"/>
      <c r="OTJ13" s="12"/>
      <c r="OTK13" s="12"/>
      <c r="OTL13" s="12"/>
      <c r="OTM13" s="12"/>
      <c r="OTN13" s="12"/>
      <c r="OTO13" s="12"/>
      <c r="OTP13" s="12"/>
      <c r="OTQ13" s="12"/>
      <c r="OTR13" s="12"/>
      <c r="OTS13" s="12"/>
      <c r="OTT13" s="12"/>
      <c r="OTU13" s="12"/>
      <c r="OTV13" s="12"/>
      <c r="OTW13" s="12"/>
      <c r="OTX13" s="12"/>
      <c r="OTY13" s="12"/>
      <c r="OTZ13" s="12"/>
      <c r="OUA13" s="12"/>
      <c r="OUB13" s="12"/>
      <c r="OUC13" s="12"/>
      <c r="OUD13" s="12"/>
      <c r="OUE13" s="12"/>
      <c r="OUF13" s="12"/>
      <c r="OUG13" s="12"/>
      <c r="OUH13" s="12"/>
      <c r="OUI13" s="12"/>
      <c r="OUJ13" s="12"/>
      <c r="OUK13" s="12"/>
      <c r="OUL13" s="12"/>
      <c r="OUM13" s="12"/>
      <c r="OUN13" s="12"/>
      <c r="OUO13" s="12"/>
      <c r="OUP13" s="12"/>
      <c r="OUQ13" s="12"/>
      <c r="OUR13" s="12"/>
      <c r="OUS13" s="12"/>
      <c r="OUT13" s="12"/>
      <c r="OUU13" s="12"/>
      <c r="OUV13" s="12"/>
      <c r="OUW13" s="12"/>
      <c r="OUX13" s="12"/>
      <c r="OUY13" s="12"/>
      <c r="OUZ13" s="12"/>
      <c r="OVA13" s="12"/>
      <c r="OVB13" s="12"/>
      <c r="OVC13" s="12"/>
      <c r="OVD13" s="12"/>
      <c r="OVE13" s="12"/>
      <c r="OVF13" s="12"/>
      <c r="OVG13" s="12"/>
      <c r="OVH13" s="12"/>
      <c r="OVI13" s="12"/>
      <c r="OVJ13" s="12"/>
      <c r="OVK13" s="12"/>
      <c r="OVL13" s="12"/>
      <c r="OVM13" s="12"/>
      <c r="OVN13" s="12"/>
      <c r="OVO13" s="12"/>
      <c r="OVP13" s="12"/>
      <c r="OVQ13" s="12"/>
      <c r="OVR13" s="12"/>
      <c r="OVS13" s="12"/>
      <c r="OVT13" s="12"/>
      <c r="OVU13" s="12"/>
      <c r="OVV13" s="12"/>
      <c r="OVW13" s="12"/>
      <c r="OVX13" s="12"/>
      <c r="OVY13" s="12"/>
      <c r="OVZ13" s="12"/>
      <c r="OWA13" s="12"/>
      <c r="OWB13" s="12"/>
      <c r="OWC13" s="12"/>
      <c r="OWD13" s="12"/>
      <c r="OWE13" s="12"/>
      <c r="OWF13" s="12"/>
      <c r="OWG13" s="12"/>
      <c r="OWH13" s="12"/>
      <c r="OWI13" s="12"/>
      <c r="OWJ13" s="12"/>
      <c r="OWK13" s="12"/>
      <c r="OWL13" s="12"/>
      <c r="OWM13" s="12"/>
      <c r="OWN13" s="12"/>
      <c r="OWO13" s="12"/>
      <c r="OWP13" s="12"/>
      <c r="OWQ13" s="12"/>
      <c r="OWR13" s="12"/>
      <c r="OWS13" s="12"/>
      <c r="OWT13" s="12"/>
      <c r="OWU13" s="12"/>
      <c r="OWV13" s="12"/>
      <c r="OWW13" s="12"/>
      <c r="OWX13" s="12"/>
      <c r="OWY13" s="12"/>
      <c r="OWZ13" s="12"/>
      <c r="OXA13" s="12"/>
      <c r="OXB13" s="12"/>
      <c r="OXC13" s="12"/>
      <c r="OXD13" s="12"/>
      <c r="OXE13" s="12"/>
      <c r="OXF13" s="12"/>
      <c r="OXG13" s="12"/>
      <c r="OXH13" s="12"/>
      <c r="OXI13" s="12"/>
      <c r="OXJ13" s="12"/>
      <c r="OXK13" s="12"/>
      <c r="OXL13" s="12"/>
      <c r="OXM13" s="12"/>
      <c r="OXN13" s="12"/>
      <c r="OXO13" s="12"/>
      <c r="OXP13" s="12"/>
      <c r="OXQ13" s="12"/>
      <c r="OXR13" s="12"/>
      <c r="OXS13" s="12"/>
      <c r="OXT13" s="12"/>
      <c r="OXU13" s="12"/>
      <c r="OXV13" s="12"/>
      <c r="OXW13" s="12"/>
      <c r="OXX13" s="12"/>
      <c r="OXY13" s="12"/>
      <c r="OXZ13" s="12"/>
      <c r="OYA13" s="12"/>
      <c r="OYB13" s="12"/>
      <c r="OYC13" s="12"/>
      <c r="OYD13" s="12"/>
      <c r="OYE13" s="12"/>
      <c r="OYF13" s="12"/>
      <c r="OYG13" s="12"/>
      <c r="OYH13" s="12"/>
      <c r="OYI13" s="12"/>
      <c r="OYJ13" s="12"/>
      <c r="OYK13" s="12"/>
      <c r="OYL13" s="12"/>
      <c r="OYM13" s="12"/>
      <c r="OYN13" s="12"/>
      <c r="OYO13" s="12"/>
      <c r="OYP13" s="12"/>
      <c r="OYQ13" s="12"/>
      <c r="OYR13" s="12"/>
      <c r="OYS13" s="12"/>
      <c r="OYT13" s="12"/>
      <c r="OYU13" s="12"/>
      <c r="OYV13" s="12"/>
      <c r="OYW13" s="12"/>
      <c r="OYX13" s="12"/>
      <c r="OYY13" s="12"/>
      <c r="OYZ13" s="12"/>
      <c r="OZA13" s="12"/>
      <c r="OZB13" s="12"/>
      <c r="OZC13" s="12"/>
      <c r="OZD13" s="12"/>
      <c r="OZE13" s="12"/>
      <c r="OZF13" s="12"/>
      <c r="OZG13" s="12"/>
      <c r="OZH13" s="12"/>
      <c r="OZI13" s="12"/>
      <c r="OZJ13" s="12"/>
      <c r="OZK13" s="12"/>
      <c r="OZL13" s="12"/>
      <c r="OZM13" s="12"/>
      <c r="OZN13" s="12"/>
      <c r="OZO13" s="12"/>
      <c r="OZP13" s="12"/>
      <c r="OZQ13" s="12"/>
      <c r="OZR13" s="12"/>
      <c r="OZS13" s="12"/>
      <c r="OZT13" s="12"/>
      <c r="OZU13" s="12"/>
      <c r="OZV13" s="12"/>
      <c r="OZW13" s="12"/>
      <c r="OZX13" s="12"/>
      <c r="OZY13" s="12"/>
      <c r="OZZ13" s="12"/>
      <c r="PAA13" s="12"/>
      <c r="PAB13" s="12"/>
      <c r="PAC13" s="12"/>
      <c r="PAD13" s="12"/>
      <c r="PAE13" s="12"/>
      <c r="PAF13" s="12"/>
      <c r="PAG13" s="12"/>
      <c r="PAH13" s="12"/>
      <c r="PAI13" s="12"/>
      <c r="PAJ13" s="12"/>
      <c r="PAK13" s="12"/>
      <c r="PAL13" s="12"/>
      <c r="PAM13" s="12"/>
      <c r="PAN13" s="12"/>
      <c r="PAO13" s="12"/>
      <c r="PAP13" s="12"/>
      <c r="PAQ13" s="12"/>
      <c r="PAR13" s="12"/>
      <c r="PAS13" s="12"/>
      <c r="PAT13" s="12"/>
      <c r="PAU13" s="12"/>
      <c r="PAV13" s="12"/>
      <c r="PAW13" s="12"/>
      <c r="PAX13" s="12"/>
      <c r="PAY13" s="12"/>
      <c r="PAZ13" s="12"/>
      <c r="PBA13" s="12"/>
      <c r="PBB13" s="12"/>
      <c r="PBC13" s="12"/>
      <c r="PBD13" s="12"/>
      <c r="PBE13" s="12"/>
      <c r="PBF13" s="12"/>
      <c r="PBG13" s="12"/>
      <c r="PBH13" s="12"/>
      <c r="PBI13" s="12"/>
      <c r="PBJ13" s="12"/>
      <c r="PBK13" s="12"/>
      <c r="PBL13" s="12"/>
      <c r="PBM13" s="12"/>
      <c r="PBN13" s="12"/>
      <c r="PBO13" s="12"/>
      <c r="PBP13" s="12"/>
      <c r="PBQ13" s="12"/>
      <c r="PBR13" s="12"/>
      <c r="PBS13" s="12"/>
      <c r="PBT13" s="12"/>
      <c r="PBU13" s="12"/>
      <c r="PBV13" s="12"/>
      <c r="PBW13" s="12"/>
      <c r="PBX13" s="12"/>
      <c r="PBY13" s="12"/>
      <c r="PBZ13" s="12"/>
      <c r="PCA13" s="12"/>
      <c r="PCB13" s="12"/>
      <c r="PCC13" s="12"/>
      <c r="PCD13" s="12"/>
      <c r="PCE13" s="12"/>
      <c r="PCF13" s="12"/>
      <c r="PCG13" s="12"/>
      <c r="PCH13" s="12"/>
      <c r="PCI13" s="12"/>
      <c r="PCJ13" s="12"/>
      <c r="PCK13" s="12"/>
      <c r="PCL13" s="12"/>
      <c r="PCM13" s="12"/>
      <c r="PCN13" s="12"/>
      <c r="PCO13" s="12"/>
      <c r="PCP13" s="12"/>
      <c r="PCQ13" s="12"/>
      <c r="PCR13" s="12"/>
      <c r="PCS13" s="12"/>
      <c r="PCT13" s="12"/>
      <c r="PCU13" s="12"/>
      <c r="PCV13" s="12"/>
      <c r="PCW13" s="12"/>
      <c r="PCX13" s="12"/>
      <c r="PCY13" s="12"/>
      <c r="PCZ13" s="12"/>
      <c r="PDA13" s="12"/>
      <c r="PDB13" s="12"/>
      <c r="PDC13" s="12"/>
      <c r="PDD13" s="12"/>
      <c r="PDE13" s="12"/>
      <c r="PDF13" s="12"/>
      <c r="PDG13" s="12"/>
      <c r="PDH13" s="12"/>
      <c r="PDI13" s="12"/>
      <c r="PDJ13" s="12"/>
      <c r="PDK13" s="12"/>
      <c r="PDL13" s="12"/>
      <c r="PDM13" s="12"/>
      <c r="PDN13" s="12"/>
      <c r="PDO13" s="12"/>
      <c r="PDP13" s="12"/>
      <c r="PDQ13" s="12"/>
      <c r="PDR13" s="12"/>
      <c r="PDS13" s="12"/>
      <c r="PDT13" s="12"/>
      <c r="PDU13" s="12"/>
      <c r="PDV13" s="12"/>
      <c r="PDW13" s="12"/>
      <c r="PDX13" s="12"/>
      <c r="PDY13" s="12"/>
      <c r="PDZ13" s="12"/>
      <c r="PEA13" s="12"/>
      <c r="PEB13" s="12"/>
      <c r="PEC13" s="12"/>
      <c r="PED13" s="12"/>
      <c r="PEE13" s="12"/>
      <c r="PEF13" s="12"/>
      <c r="PEG13" s="12"/>
      <c r="PEH13" s="12"/>
      <c r="PEI13" s="12"/>
      <c r="PEJ13" s="12"/>
      <c r="PEK13" s="12"/>
      <c r="PEL13" s="12"/>
      <c r="PEM13" s="12"/>
      <c r="PEN13" s="12"/>
      <c r="PEO13" s="12"/>
      <c r="PEP13" s="12"/>
      <c r="PEQ13" s="12"/>
      <c r="PER13" s="12"/>
      <c r="PES13" s="12"/>
      <c r="PET13" s="12"/>
      <c r="PEU13" s="12"/>
      <c r="PEV13" s="12"/>
      <c r="PEW13" s="12"/>
      <c r="PEX13" s="12"/>
      <c r="PEY13" s="12"/>
      <c r="PEZ13" s="12"/>
      <c r="PFA13" s="12"/>
      <c r="PFB13" s="12"/>
      <c r="PFC13" s="12"/>
      <c r="PFD13" s="12"/>
      <c r="PFE13" s="12"/>
      <c r="PFF13" s="12"/>
      <c r="PFG13" s="12"/>
      <c r="PFH13" s="12"/>
      <c r="PFI13" s="12"/>
      <c r="PFJ13" s="12"/>
      <c r="PFK13" s="12"/>
      <c r="PFL13" s="12"/>
      <c r="PFM13" s="12"/>
      <c r="PFN13" s="12"/>
      <c r="PFO13" s="12"/>
      <c r="PFP13" s="12"/>
      <c r="PFQ13" s="12"/>
      <c r="PFR13" s="12"/>
      <c r="PFS13" s="12"/>
      <c r="PFT13" s="12"/>
      <c r="PFU13" s="12"/>
      <c r="PFV13" s="12"/>
      <c r="PFW13" s="12"/>
      <c r="PFX13" s="12"/>
      <c r="PFY13" s="12"/>
      <c r="PFZ13" s="12"/>
      <c r="PGA13" s="12"/>
      <c r="PGB13" s="12"/>
      <c r="PGC13" s="12"/>
      <c r="PGD13" s="12"/>
      <c r="PGE13" s="12"/>
      <c r="PGF13" s="12"/>
      <c r="PGG13" s="12"/>
      <c r="PGH13" s="12"/>
      <c r="PGI13" s="12"/>
      <c r="PGJ13" s="12"/>
      <c r="PGK13" s="12"/>
      <c r="PGL13" s="12"/>
      <c r="PGM13" s="12"/>
      <c r="PGN13" s="12"/>
      <c r="PGO13" s="12"/>
      <c r="PGP13" s="12"/>
      <c r="PGQ13" s="12"/>
      <c r="PGR13" s="12"/>
      <c r="PGS13" s="12"/>
      <c r="PGT13" s="12"/>
      <c r="PGU13" s="12"/>
      <c r="PGV13" s="12"/>
      <c r="PGW13" s="12"/>
      <c r="PGX13" s="12"/>
      <c r="PGY13" s="12"/>
      <c r="PGZ13" s="12"/>
      <c r="PHA13" s="12"/>
      <c r="PHB13" s="12"/>
      <c r="PHC13" s="12"/>
      <c r="PHD13" s="12"/>
      <c r="PHE13" s="12"/>
      <c r="PHF13" s="12"/>
      <c r="PHG13" s="12"/>
      <c r="PHH13" s="12"/>
      <c r="PHI13" s="12"/>
      <c r="PHJ13" s="12"/>
      <c r="PHK13" s="12"/>
      <c r="PHL13" s="12"/>
      <c r="PHM13" s="12"/>
      <c r="PHN13" s="12"/>
      <c r="PHO13" s="12"/>
      <c r="PHP13" s="12"/>
      <c r="PHQ13" s="12"/>
      <c r="PHR13" s="12"/>
      <c r="PHS13" s="12"/>
      <c r="PHT13" s="12"/>
      <c r="PHU13" s="12"/>
      <c r="PHV13" s="12"/>
      <c r="PHW13" s="12"/>
      <c r="PHX13" s="12"/>
      <c r="PHY13" s="12"/>
      <c r="PHZ13" s="12"/>
      <c r="PIA13" s="12"/>
      <c r="PIB13" s="12"/>
      <c r="PIC13" s="12"/>
      <c r="PID13" s="12"/>
      <c r="PIE13" s="12"/>
      <c r="PIF13" s="12"/>
      <c r="PIG13" s="12"/>
      <c r="PIH13" s="12"/>
      <c r="PII13" s="12"/>
      <c r="PIJ13" s="12"/>
      <c r="PIK13" s="12"/>
      <c r="PIL13" s="12"/>
      <c r="PIM13" s="12"/>
      <c r="PIN13" s="12"/>
      <c r="PIO13" s="12"/>
      <c r="PIP13" s="12"/>
      <c r="PIQ13" s="12"/>
      <c r="PIR13" s="12"/>
      <c r="PIS13" s="12"/>
      <c r="PIT13" s="12"/>
      <c r="PIU13" s="12"/>
      <c r="PIV13" s="12"/>
      <c r="PIW13" s="12"/>
      <c r="PIX13" s="12"/>
      <c r="PIY13" s="12"/>
      <c r="PIZ13" s="12"/>
      <c r="PJA13" s="12"/>
      <c r="PJB13" s="12"/>
      <c r="PJC13" s="12"/>
      <c r="PJD13" s="12"/>
      <c r="PJE13" s="12"/>
      <c r="PJF13" s="12"/>
      <c r="PJG13" s="12"/>
      <c r="PJH13" s="12"/>
      <c r="PJI13" s="12"/>
      <c r="PJJ13" s="12"/>
      <c r="PJK13" s="12"/>
      <c r="PJL13" s="12"/>
      <c r="PJM13" s="12"/>
      <c r="PJN13" s="12"/>
      <c r="PJO13" s="12"/>
      <c r="PJP13" s="12"/>
      <c r="PJQ13" s="12"/>
      <c r="PJR13" s="12"/>
      <c r="PJS13" s="12"/>
      <c r="PJT13" s="12"/>
      <c r="PJU13" s="12"/>
      <c r="PJV13" s="12"/>
      <c r="PJW13" s="12"/>
      <c r="PJX13" s="12"/>
      <c r="PJY13" s="12"/>
      <c r="PJZ13" s="12"/>
      <c r="PKA13" s="12"/>
      <c r="PKB13" s="12"/>
      <c r="PKC13" s="12"/>
      <c r="PKD13" s="12"/>
      <c r="PKE13" s="12"/>
      <c r="PKF13" s="12"/>
      <c r="PKG13" s="12"/>
      <c r="PKH13" s="12"/>
      <c r="PKI13" s="12"/>
      <c r="PKJ13" s="12"/>
      <c r="PKK13" s="12"/>
      <c r="PKL13" s="12"/>
      <c r="PKM13" s="12"/>
      <c r="PKN13" s="12"/>
      <c r="PKO13" s="12"/>
      <c r="PKP13" s="12"/>
      <c r="PKQ13" s="12"/>
      <c r="PKR13" s="12"/>
      <c r="PKS13" s="12"/>
      <c r="PKT13" s="12"/>
      <c r="PKU13" s="12"/>
      <c r="PKV13" s="12"/>
      <c r="PKW13" s="12"/>
      <c r="PKX13" s="12"/>
      <c r="PKY13" s="12"/>
      <c r="PKZ13" s="12"/>
      <c r="PLA13" s="12"/>
      <c r="PLB13" s="12"/>
      <c r="PLC13" s="12"/>
      <c r="PLD13" s="12"/>
      <c r="PLE13" s="12"/>
      <c r="PLF13" s="12"/>
      <c r="PLG13" s="12"/>
      <c r="PLH13" s="12"/>
      <c r="PLI13" s="12"/>
      <c r="PLJ13" s="12"/>
      <c r="PLK13" s="12"/>
      <c r="PLL13" s="12"/>
      <c r="PLM13" s="12"/>
      <c r="PLN13" s="12"/>
      <c r="PLO13" s="12"/>
      <c r="PLP13" s="12"/>
      <c r="PLQ13" s="12"/>
      <c r="PLR13" s="12"/>
      <c r="PLS13" s="12"/>
      <c r="PLT13" s="12"/>
      <c r="PLU13" s="12"/>
      <c r="PLV13" s="12"/>
      <c r="PLW13" s="12"/>
      <c r="PLX13" s="12"/>
      <c r="PLY13" s="12"/>
      <c r="PLZ13" s="12"/>
      <c r="PMA13" s="12"/>
      <c r="PMB13" s="12"/>
      <c r="PMC13" s="12"/>
      <c r="PMD13" s="12"/>
      <c r="PME13" s="12"/>
      <c r="PMF13" s="12"/>
      <c r="PMG13" s="12"/>
      <c r="PMH13" s="12"/>
      <c r="PMI13" s="12"/>
      <c r="PMJ13" s="12"/>
      <c r="PMK13" s="12"/>
      <c r="PML13" s="12"/>
      <c r="PMM13" s="12"/>
      <c r="PMN13" s="12"/>
      <c r="PMO13" s="12"/>
      <c r="PMP13" s="12"/>
      <c r="PMQ13" s="12"/>
      <c r="PMR13" s="12"/>
      <c r="PMS13" s="12"/>
      <c r="PMT13" s="12"/>
      <c r="PMU13" s="12"/>
      <c r="PMV13" s="12"/>
      <c r="PMW13" s="12"/>
      <c r="PMX13" s="12"/>
      <c r="PMY13" s="12"/>
      <c r="PMZ13" s="12"/>
      <c r="PNA13" s="12"/>
      <c r="PNB13" s="12"/>
      <c r="PNC13" s="12"/>
      <c r="PND13" s="12"/>
      <c r="PNE13" s="12"/>
      <c r="PNF13" s="12"/>
      <c r="PNG13" s="12"/>
      <c r="PNH13" s="12"/>
      <c r="PNI13" s="12"/>
      <c r="PNJ13" s="12"/>
      <c r="PNK13" s="12"/>
      <c r="PNL13" s="12"/>
      <c r="PNM13" s="12"/>
      <c r="PNN13" s="12"/>
      <c r="PNO13" s="12"/>
      <c r="PNP13" s="12"/>
      <c r="PNQ13" s="12"/>
      <c r="PNR13" s="12"/>
      <c r="PNS13" s="12"/>
      <c r="PNT13" s="12"/>
      <c r="PNU13" s="12"/>
      <c r="PNV13" s="12"/>
      <c r="PNW13" s="12"/>
      <c r="PNX13" s="12"/>
      <c r="PNY13" s="12"/>
      <c r="PNZ13" s="12"/>
      <c r="POA13" s="12"/>
      <c r="POB13" s="12"/>
      <c r="POC13" s="12"/>
      <c r="POD13" s="12"/>
      <c r="POE13" s="12"/>
      <c r="POF13" s="12"/>
      <c r="POG13" s="12"/>
      <c r="POH13" s="12"/>
      <c r="POI13" s="12"/>
      <c r="POJ13" s="12"/>
      <c r="POK13" s="12"/>
      <c r="POL13" s="12"/>
      <c r="POM13" s="12"/>
      <c r="PON13" s="12"/>
      <c r="POO13" s="12"/>
      <c r="POP13" s="12"/>
      <c r="POQ13" s="12"/>
      <c r="POR13" s="12"/>
      <c r="POS13" s="12"/>
      <c r="POT13" s="12"/>
      <c r="POU13" s="12"/>
      <c r="POV13" s="12"/>
      <c r="POW13" s="12"/>
      <c r="POX13" s="12"/>
      <c r="POY13" s="12"/>
      <c r="POZ13" s="12"/>
      <c r="PPA13" s="12"/>
      <c r="PPB13" s="12"/>
      <c r="PPC13" s="12"/>
      <c r="PPD13" s="12"/>
      <c r="PPE13" s="12"/>
      <c r="PPF13" s="12"/>
      <c r="PPG13" s="12"/>
      <c r="PPH13" s="12"/>
      <c r="PPI13" s="12"/>
      <c r="PPJ13" s="12"/>
      <c r="PPK13" s="12"/>
      <c r="PPL13" s="12"/>
      <c r="PPM13" s="12"/>
      <c r="PPN13" s="12"/>
      <c r="PPO13" s="12"/>
      <c r="PPP13" s="12"/>
      <c r="PPQ13" s="12"/>
      <c r="PPR13" s="12"/>
      <c r="PPS13" s="12"/>
      <c r="PPT13" s="12"/>
      <c r="PPU13" s="12"/>
      <c r="PPV13" s="12"/>
      <c r="PPW13" s="12"/>
      <c r="PPX13" s="12"/>
      <c r="PPY13" s="12"/>
      <c r="PPZ13" s="12"/>
      <c r="PQA13" s="12"/>
      <c r="PQB13" s="12"/>
      <c r="PQC13" s="12"/>
      <c r="PQD13" s="12"/>
      <c r="PQE13" s="12"/>
      <c r="PQF13" s="12"/>
      <c r="PQG13" s="12"/>
      <c r="PQH13" s="12"/>
      <c r="PQI13" s="12"/>
      <c r="PQJ13" s="12"/>
      <c r="PQK13" s="12"/>
      <c r="PQL13" s="12"/>
      <c r="PQM13" s="12"/>
      <c r="PQN13" s="12"/>
      <c r="PQO13" s="12"/>
      <c r="PQP13" s="12"/>
      <c r="PQQ13" s="12"/>
      <c r="PQR13" s="12"/>
      <c r="PQS13" s="12"/>
      <c r="PQT13" s="12"/>
      <c r="PQU13" s="12"/>
      <c r="PQV13" s="12"/>
      <c r="PQW13" s="12"/>
      <c r="PQX13" s="12"/>
      <c r="PQY13" s="12"/>
      <c r="PQZ13" s="12"/>
      <c r="PRA13" s="12"/>
      <c r="PRB13" s="12"/>
      <c r="PRC13" s="12"/>
      <c r="PRD13" s="12"/>
      <c r="PRE13" s="12"/>
      <c r="PRF13" s="12"/>
      <c r="PRG13" s="12"/>
      <c r="PRH13" s="12"/>
      <c r="PRI13" s="12"/>
      <c r="PRJ13" s="12"/>
      <c r="PRK13" s="12"/>
      <c r="PRL13" s="12"/>
      <c r="PRM13" s="12"/>
      <c r="PRN13" s="12"/>
      <c r="PRO13" s="12"/>
      <c r="PRP13" s="12"/>
      <c r="PRQ13" s="12"/>
      <c r="PRR13" s="12"/>
      <c r="PRS13" s="12"/>
      <c r="PRT13" s="12"/>
      <c r="PRU13" s="12"/>
      <c r="PRV13" s="12"/>
      <c r="PRW13" s="12"/>
      <c r="PRX13" s="12"/>
      <c r="PRY13" s="12"/>
      <c r="PRZ13" s="12"/>
      <c r="PSA13" s="12"/>
      <c r="PSB13" s="12"/>
      <c r="PSC13" s="12"/>
      <c r="PSD13" s="12"/>
      <c r="PSE13" s="12"/>
      <c r="PSF13" s="12"/>
      <c r="PSG13" s="12"/>
      <c r="PSH13" s="12"/>
      <c r="PSI13" s="12"/>
      <c r="PSJ13" s="12"/>
      <c r="PSK13" s="12"/>
      <c r="PSL13" s="12"/>
      <c r="PSM13" s="12"/>
      <c r="PSN13" s="12"/>
      <c r="PSO13" s="12"/>
      <c r="PSP13" s="12"/>
      <c r="PSQ13" s="12"/>
      <c r="PSR13" s="12"/>
      <c r="PSS13" s="12"/>
      <c r="PST13" s="12"/>
      <c r="PSU13" s="12"/>
      <c r="PSV13" s="12"/>
      <c r="PSW13" s="12"/>
      <c r="PSX13" s="12"/>
      <c r="PSY13" s="12"/>
      <c r="PSZ13" s="12"/>
      <c r="PTA13" s="12"/>
      <c r="PTB13" s="12"/>
      <c r="PTC13" s="12"/>
      <c r="PTD13" s="12"/>
      <c r="PTE13" s="12"/>
      <c r="PTF13" s="12"/>
      <c r="PTG13" s="12"/>
      <c r="PTH13" s="12"/>
      <c r="PTI13" s="12"/>
      <c r="PTJ13" s="12"/>
      <c r="PTK13" s="12"/>
      <c r="PTL13" s="12"/>
      <c r="PTM13" s="12"/>
      <c r="PTN13" s="12"/>
      <c r="PTO13" s="12"/>
      <c r="PTP13" s="12"/>
      <c r="PTQ13" s="12"/>
      <c r="PTR13" s="12"/>
      <c r="PTS13" s="12"/>
      <c r="PTT13" s="12"/>
      <c r="PTU13" s="12"/>
      <c r="PTV13" s="12"/>
      <c r="PTW13" s="12"/>
      <c r="PTX13" s="12"/>
      <c r="PTY13" s="12"/>
      <c r="PTZ13" s="12"/>
      <c r="PUA13" s="12"/>
      <c r="PUB13" s="12"/>
      <c r="PUC13" s="12"/>
      <c r="PUD13" s="12"/>
      <c r="PUE13" s="12"/>
      <c r="PUF13" s="12"/>
      <c r="PUG13" s="12"/>
      <c r="PUH13" s="12"/>
      <c r="PUI13" s="12"/>
      <c r="PUJ13" s="12"/>
      <c r="PUK13" s="12"/>
      <c r="PUL13" s="12"/>
      <c r="PUM13" s="12"/>
      <c r="PUN13" s="12"/>
      <c r="PUO13" s="12"/>
      <c r="PUP13" s="12"/>
      <c r="PUQ13" s="12"/>
      <c r="PUR13" s="12"/>
      <c r="PUS13" s="12"/>
      <c r="PUT13" s="12"/>
      <c r="PUU13" s="12"/>
      <c r="PUV13" s="12"/>
      <c r="PUW13" s="12"/>
      <c r="PUX13" s="12"/>
      <c r="PUY13" s="12"/>
      <c r="PUZ13" s="12"/>
      <c r="PVA13" s="12"/>
      <c r="PVB13" s="12"/>
      <c r="PVC13" s="12"/>
      <c r="PVD13" s="12"/>
      <c r="PVE13" s="12"/>
      <c r="PVF13" s="12"/>
      <c r="PVG13" s="12"/>
      <c r="PVH13" s="12"/>
      <c r="PVI13" s="12"/>
      <c r="PVJ13" s="12"/>
      <c r="PVK13" s="12"/>
      <c r="PVL13" s="12"/>
      <c r="PVM13" s="12"/>
      <c r="PVN13" s="12"/>
      <c r="PVO13" s="12"/>
      <c r="PVP13" s="12"/>
      <c r="PVQ13" s="12"/>
      <c r="PVR13" s="12"/>
      <c r="PVS13" s="12"/>
      <c r="PVT13" s="12"/>
      <c r="PVU13" s="12"/>
      <c r="PVV13" s="12"/>
      <c r="PVW13" s="12"/>
      <c r="PVX13" s="12"/>
      <c r="PVY13" s="12"/>
      <c r="PVZ13" s="12"/>
      <c r="PWA13" s="12"/>
      <c r="PWB13" s="12"/>
      <c r="PWC13" s="12"/>
      <c r="PWD13" s="12"/>
      <c r="PWE13" s="12"/>
      <c r="PWF13" s="12"/>
      <c r="PWG13" s="12"/>
      <c r="PWH13" s="12"/>
      <c r="PWI13" s="12"/>
      <c r="PWJ13" s="12"/>
      <c r="PWK13" s="12"/>
      <c r="PWL13" s="12"/>
      <c r="PWM13" s="12"/>
      <c r="PWN13" s="12"/>
      <c r="PWO13" s="12"/>
      <c r="PWP13" s="12"/>
      <c r="PWQ13" s="12"/>
      <c r="PWR13" s="12"/>
      <c r="PWS13" s="12"/>
      <c r="PWT13" s="12"/>
      <c r="PWU13" s="12"/>
      <c r="PWV13" s="12"/>
      <c r="PWW13" s="12"/>
      <c r="PWX13" s="12"/>
      <c r="PWY13" s="12"/>
      <c r="PWZ13" s="12"/>
      <c r="PXA13" s="12"/>
      <c r="PXB13" s="12"/>
      <c r="PXC13" s="12"/>
      <c r="PXD13" s="12"/>
      <c r="PXE13" s="12"/>
      <c r="PXF13" s="12"/>
      <c r="PXG13" s="12"/>
      <c r="PXH13" s="12"/>
      <c r="PXI13" s="12"/>
      <c r="PXJ13" s="12"/>
      <c r="PXK13" s="12"/>
      <c r="PXL13" s="12"/>
      <c r="PXM13" s="12"/>
      <c r="PXN13" s="12"/>
      <c r="PXO13" s="12"/>
      <c r="PXP13" s="12"/>
      <c r="PXQ13" s="12"/>
      <c r="PXR13" s="12"/>
      <c r="PXS13" s="12"/>
      <c r="PXT13" s="12"/>
      <c r="PXU13" s="12"/>
      <c r="PXV13" s="12"/>
      <c r="PXW13" s="12"/>
      <c r="PXX13" s="12"/>
      <c r="PXY13" s="12"/>
      <c r="PXZ13" s="12"/>
      <c r="PYA13" s="12"/>
      <c r="PYB13" s="12"/>
      <c r="PYC13" s="12"/>
      <c r="PYD13" s="12"/>
      <c r="PYE13" s="12"/>
      <c r="PYF13" s="12"/>
      <c r="PYG13" s="12"/>
      <c r="PYH13" s="12"/>
      <c r="PYI13" s="12"/>
      <c r="PYJ13" s="12"/>
      <c r="PYK13" s="12"/>
      <c r="PYL13" s="12"/>
      <c r="PYM13" s="12"/>
      <c r="PYN13" s="12"/>
      <c r="PYO13" s="12"/>
      <c r="PYP13" s="12"/>
      <c r="PYQ13" s="12"/>
      <c r="PYR13" s="12"/>
      <c r="PYS13" s="12"/>
      <c r="PYT13" s="12"/>
      <c r="PYU13" s="12"/>
      <c r="PYV13" s="12"/>
      <c r="PYW13" s="12"/>
      <c r="PYX13" s="12"/>
      <c r="PYY13" s="12"/>
      <c r="PYZ13" s="12"/>
      <c r="PZA13" s="12"/>
      <c r="PZB13" s="12"/>
      <c r="PZC13" s="12"/>
      <c r="PZD13" s="12"/>
      <c r="PZE13" s="12"/>
      <c r="PZF13" s="12"/>
      <c r="PZG13" s="12"/>
      <c r="PZH13" s="12"/>
      <c r="PZI13" s="12"/>
      <c r="PZJ13" s="12"/>
      <c r="PZK13" s="12"/>
      <c r="PZL13" s="12"/>
      <c r="PZM13" s="12"/>
      <c r="PZN13" s="12"/>
      <c r="PZO13" s="12"/>
      <c r="PZP13" s="12"/>
      <c r="PZQ13" s="12"/>
      <c r="PZR13" s="12"/>
      <c r="PZS13" s="12"/>
      <c r="PZT13" s="12"/>
      <c r="PZU13" s="12"/>
      <c r="PZV13" s="12"/>
      <c r="PZW13" s="12"/>
      <c r="PZX13" s="12"/>
      <c r="PZY13" s="12"/>
      <c r="PZZ13" s="12"/>
      <c r="QAA13" s="12"/>
      <c r="QAB13" s="12"/>
      <c r="QAC13" s="12"/>
      <c r="QAD13" s="12"/>
      <c r="QAE13" s="12"/>
      <c r="QAF13" s="12"/>
      <c r="QAG13" s="12"/>
      <c r="QAH13" s="12"/>
      <c r="QAI13" s="12"/>
      <c r="QAJ13" s="12"/>
      <c r="QAK13" s="12"/>
      <c r="QAL13" s="12"/>
      <c r="QAM13" s="12"/>
      <c r="QAN13" s="12"/>
      <c r="QAO13" s="12"/>
      <c r="QAP13" s="12"/>
      <c r="QAQ13" s="12"/>
      <c r="QAR13" s="12"/>
      <c r="QAS13" s="12"/>
      <c r="QAT13" s="12"/>
      <c r="QAU13" s="12"/>
      <c r="QAV13" s="12"/>
      <c r="QAW13" s="12"/>
      <c r="QAX13" s="12"/>
      <c r="QAY13" s="12"/>
      <c r="QAZ13" s="12"/>
      <c r="QBA13" s="12"/>
      <c r="QBB13" s="12"/>
      <c r="QBC13" s="12"/>
      <c r="QBD13" s="12"/>
      <c r="QBE13" s="12"/>
      <c r="QBF13" s="12"/>
      <c r="QBG13" s="12"/>
      <c r="QBH13" s="12"/>
      <c r="QBI13" s="12"/>
      <c r="QBJ13" s="12"/>
      <c r="QBK13" s="12"/>
      <c r="QBL13" s="12"/>
      <c r="QBM13" s="12"/>
      <c r="QBN13" s="12"/>
      <c r="QBO13" s="12"/>
      <c r="QBP13" s="12"/>
      <c r="QBQ13" s="12"/>
      <c r="QBR13" s="12"/>
      <c r="QBS13" s="12"/>
      <c r="QBT13" s="12"/>
      <c r="QBU13" s="12"/>
      <c r="QBV13" s="12"/>
      <c r="QBW13" s="12"/>
      <c r="QBX13" s="12"/>
      <c r="QBY13" s="12"/>
      <c r="QBZ13" s="12"/>
      <c r="QCA13" s="12"/>
      <c r="QCB13" s="12"/>
      <c r="QCC13" s="12"/>
      <c r="QCD13" s="12"/>
      <c r="QCE13" s="12"/>
      <c r="QCF13" s="12"/>
      <c r="QCG13" s="12"/>
      <c r="QCH13" s="12"/>
      <c r="QCI13" s="12"/>
      <c r="QCJ13" s="12"/>
      <c r="QCK13" s="12"/>
      <c r="QCL13" s="12"/>
      <c r="QCM13" s="12"/>
      <c r="QCN13" s="12"/>
      <c r="QCO13" s="12"/>
      <c r="QCP13" s="12"/>
      <c r="QCQ13" s="12"/>
      <c r="QCR13" s="12"/>
      <c r="QCS13" s="12"/>
      <c r="QCT13" s="12"/>
      <c r="QCU13" s="12"/>
      <c r="QCV13" s="12"/>
      <c r="QCW13" s="12"/>
      <c r="QCX13" s="12"/>
      <c r="QCY13" s="12"/>
      <c r="QCZ13" s="12"/>
      <c r="QDA13" s="12"/>
      <c r="QDB13" s="12"/>
      <c r="QDC13" s="12"/>
      <c r="QDD13" s="12"/>
      <c r="QDE13" s="12"/>
      <c r="QDF13" s="12"/>
      <c r="QDG13" s="12"/>
      <c r="QDH13" s="12"/>
      <c r="QDI13" s="12"/>
      <c r="QDJ13" s="12"/>
      <c r="QDK13" s="12"/>
      <c r="QDL13" s="12"/>
      <c r="QDM13" s="12"/>
      <c r="QDN13" s="12"/>
      <c r="QDO13" s="12"/>
      <c r="QDP13" s="12"/>
      <c r="QDQ13" s="12"/>
      <c r="QDR13" s="12"/>
      <c r="QDS13" s="12"/>
      <c r="QDT13" s="12"/>
      <c r="QDU13" s="12"/>
      <c r="QDV13" s="12"/>
      <c r="QDW13" s="12"/>
      <c r="QDX13" s="12"/>
      <c r="QDY13" s="12"/>
      <c r="QDZ13" s="12"/>
      <c r="QEA13" s="12"/>
      <c r="QEB13" s="12"/>
      <c r="QEC13" s="12"/>
      <c r="QED13" s="12"/>
      <c r="QEE13" s="12"/>
      <c r="QEF13" s="12"/>
      <c r="QEG13" s="12"/>
      <c r="QEH13" s="12"/>
      <c r="QEI13" s="12"/>
      <c r="QEJ13" s="12"/>
      <c r="QEK13" s="12"/>
      <c r="QEL13" s="12"/>
      <c r="QEM13" s="12"/>
      <c r="QEN13" s="12"/>
      <c r="QEO13" s="12"/>
      <c r="QEP13" s="12"/>
      <c r="QEQ13" s="12"/>
      <c r="QER13" s="12"/>
      <c r="QES13" s="12"/>
      <c r="QET13" s="12"/>
      <c r="QEU13" s="12"/>
      <c r="QEV13" s="12"/>
      <c r="QEW13" s="12"/>
      <c r="QEX13" s="12"/>
      <c r="QEY13" s="12"/>
      <c r="QEZ13" s="12"/>
      <c r="QFA13" s="12"/>
      <c r="QFB13" s="12"/>
      <c r="QFC13" s="12"/>
      <c r="QFD13" s="12"/>
      <c r="QFE13" s="12"/>
      <c r="QFF13" s="12"/>
      <c r="QFG13" s="12"/>
      <c r="QFH13" s="12"/>
      <c r="QFI13" s="12"/>
      <c r="QFJ13" s="12"/>
      <c r="QFK13" s="12"/>
      <c r="QFL13" s="12"/>
      <c r="QFM13" s="12"/>
      <c r="QFN13" s="12"/>
      <c r="QFO13" s="12"/>
      <c r="QFP13" s="12"/>
      <c r="QFQ13" s="12"/>
      <c r="QFR13" s="12"/>
      <c r="QFS13" s="12"/>
      <c r="QFT13" s="12"/>
      <c r="QFU13" s="12"/>
      <c r="QFV13" s="12"/>
      <c r="QFW13" s="12"/>
      <c r="QFX13" s="12"/>
      <c r="QFY13" s="12"/>
      <c r="QFZ13" s="12"/>
      <c r="QGA13" s="12"/>
      <c r="QGB13" s="12"/>
      <c r="QGC13" s="12"/>
      <c r="QGD13" s="12"/>
      <c r="QGE13" s="12"/>
      <c r="QGF13" s="12"/>
      <c r="QGG13" s="12"/>
      <c r="QGH13" s="12"/>
      <c r="QGI13" s="12"/>
      <c r="QGJ13" s="12"/>
      <c r="QGK13" s="12"/>
      <c r="QGL13" s="12"/>
      <c r="QGM13" s="12"/>
      <c r="QGN13" s="12"/>
      <c r="QGO13" s="12"/>
      <c r="QGP13" s="12"/>
      <c r="QGQ13" s="12"/>
      <c r="QGR13" s="12"/>
      <c r="QGS13" s="12"/>
      <c r="QGT13" s="12"/>
      <c r="QGU13" s="12"/>
      <c r="QGV13" s="12"/>
      <c r="QGW13" s="12"/>
      <c r="QGX13" s="12"/>
      <c r="QGY13" s="12"/>
      <c r="QGZ13" s="12"/>
      <c r="QHA13" s="12"/>
      <c r="QHB13" s="12"/>
      <c r="QHC13" s="12"/>
      <c r="QHD13" s="12"/>
      <c r="QHE13" s="12"/>
      <c r="QHF13" s="12"/>
      <c r="QHG13" s="12"/>
      <c r="QHH13" s="12"/>
      <c r="QHI13" s="12"/>
      <c r="QHJ13" s="12"/>
      <c r="QHK13" s="12"/>
      <c r="QHL13" s="12"/>
      <c r="QHM13" s="12"/>
      <c r="QHN13" s="12"/>
      <c r="QHO13" s="12"/>
      <c r="QHP13" s="12"/>
      <c r="QHQ13" s="12"/>
      <c r="QHR13" s="12"/>
      <c r="QHS13" s="12"/>
      <c r="QHT13" s="12"/>
      <c r="QHU13" s="12"/>
      <c r="QHV13" s="12"/>
      <c r="QHW13" s="12"/>
      <c r="QHX13" s="12"/>
      <c r="QHY13" s="12"/>
      <c r="QHZ13" s="12"/>
      <c r="QIA13" s="12"/>
      <c r="QIB13" s="12"/>
      <c r="QIC13" s="12"/>
      <c r="QID13" s="12"/>
      <c r="QIE13" s="12"/>
      <c r="QIF13" s="12"/>
      <c r="QIG13" s="12"/>
      <c r="QIH13" s="12"/>
      <c r="QII13" s="12"/>
      <c r="QIJ13" s="12"/>
      <c r="QIK13" s="12"/>
      <c r="QIL13" s="12"/>
      <c r="QIM13" s="12"/>
      <c r="QIN13" s="12"/>
      <c r="QIO13" s="12"/>
      <c r="QIP13" s="12"/>
      <c r="QIQ13" s="12"/>
      <c r="QIR13" s="12"/>
      <c r="QIS13" s="12"/>
      <c r="QIT13" s="12"/>
      <c r="QIU13" s="12"/>
      <c r="QIV13" s="12"/>
      <c r="QIW13" s="12"/>
      <c r="QIX13" s="12"/>
      <c r="QIY13" s="12"/>
      <c r="QIZ13" s="12"/>
      <c r="QJA13" s="12"/>
      <c r="QJB13" s="12"/>
      <c r="QJC13" s="12"/>
      <c r="QJD13" s="12"/>
      <c r="QJE13" s="12"/>
      <c r="QJF13" s="12"/>
      <c r="QJG13" s="12"/>
      <c r="QJH13" s="12"/>
      <c r="QJI13" s="12"/>
      <c r="QJJ13" s="12"/>
      <c r="QJK13" s="12"/>
      <c r="QJL13" s="12"/>
      <c r="QJM13" s="12"/>
      <c r="QJN13" s="12"/>
      <c r="QJO13" s="12"/>
      <c r="QJP13" s="12"/>
      <c r="QJQ13" s="12"/>
      <c r="QJR13" s="12"/>
      <c r="QJS13" s="12"/>
      <c r="QJT13" s="12"/>
      <c r="QJU13" s="12"/>
      <c r="QJV13" s="12"/>
      <c r="QJW13" s="12"/>
      <c r="QJX13" s="12"/>
      <c r="QJY13" s="12"/>
      <c r="QJZ13" s="12"/>
      <c r="QKA13" s="12"/>
      <c r="QKB13" s="12"/>
      <c r="QKC13" s="12"/>
      <c r="QKD13" s="12"/>
      <c r="QKE13" s="12"/>
      <c r="QKF13" s="12"/>
      <c r="QKG13" s="12"/>
      <c r="QKH13" s="12"/>
      <c r="QKI13" s="12"/>
      <c r="QKJ13" s="12"/>
      <c r="QKK13" s="12"/>
      <c r="QKL13" s="12"/>
      <c r="QKM13" s="12"/>
      <c r="QKN13" s="12"/>
      <c r="QKO13" s="12"/>
      <c r="QKP13" s="12"/>
      <c r="QKQ13" s="12"/>
      <c r="QKR13" s="12"/>
      <c r="QKS13" s="12"/>
      <c r="QKT13" s="12"/>
      <c r="QKU13" s="12"/>
      <c r="QKV13" s="12"/>
      <c r="QKW13" s="12"/>
      <c r="QKX13" s="12"/>
      <c r="QKY13" s="12"/>
      <c r="QKZ13" s="12"/>
      <c r="QLA13" s="12"/>
      <c r="QLB13" s="12"/>
      <c r="QLC13" s="12"/>
      <c r="QLD13" s="12"/>
      <c r="QLE13" s="12"/>
      <c r="QLF13" s="12"/>
      <c r="QLG13" s="12"/>
      <c r="QLH13" s="12"/>
      <c r="QLI13" s="12"/>
      <c r="QLJ13" s="12"/>
      <c r="QLK13" s="12"/>
      <c r="QLL13" s="12"/>
      <c r="QLM13" s="12"/>
      <c r="QLN13" s="12"/>
      <c r="QLO13" s="12"/>
      <c r="QLP13" s="12"/>
      <c r="QLQ13" s="12"/>
      <c r="QLR13" s="12"/>
      <c r="QLS13" s="12"/>
      <c r="QLT13" s="12"/>
      <c r="QLU13" s="12"/>
      <c r="QLV13" s="12"/>
      <c r="QLW13" s="12"/>
      <c r="QLX13" s="12"/>
      <c r="QLY13" s="12"/>
      <c r="QLZ13" s="12"/>
      <c r="QMA13" s="12"/>
      <c r="QMB13" s="12"/>
      <c r="QMC13" s="12"/>
      <c r="QMD13" s="12"/>
      <c r="QME13" s="12"/>
      <c r="QMF13" s="12"/>
      <c r="QMG13" s="12"/>
      <c r="QMH13" s="12"/>
      <c r="QMI13" s="12"/>
      <c r="QMJ13" s="12"/>
      <c r="QMK13" s="12"/>
      <c r="QML13" s="12"/>
      <c r="QMM13" s="12"/>
      <c r="QMN13" s="12"/>
      <c r="QMO13" s="12"/>
      <c r="QMP13" s="12"/>
      <c r="QMQ13" s="12"/>
      <c r="QMR13" s="12"/>
      <c r="QMS13" s="12"/>
      <c r="QMT13" s="12"/>
      <c r="QMU13" s="12"/>
      <c r="QMV13" s="12"/>
      <c r="QMW13" s="12"/>
      <c r="QMX13" s="12"/>
      <c r="QMY13" s="12"/>
      <c r="QMZ13" s="12"/>
      <c r="QNA13" s="12"/>
      <c r="QNB13" s="12"/>
      <c r="QNC13" s="12"/>
      <c r="QND13" s="12"/>
      <c r="QNE13" s="12"/>
      <c r="QNF13" s="12"/>
      <c r="QNG13" s="12"/>
      <c r="QNH13" s="12"/>
      <c r="QNI13" s="12"/>
      <c r="QNJ13" s="12"/>
      <c r="QNK13" s="12"/>
      <c r="QNL13" s="12"/>
      <c r="QNM13" s="12"/>
      <c r="QNN13" s="12"/>
      <c r="QNO13" s="12"/>
      <c r="QNP13" s="12"/>
      <c r="QNQ13" s="12"/>
      <c r="QNR13" s="12"/>
      <c r="QNS13" s="12"/>
      <c r="QNT13" s="12"/>
      <c r="QNU13" s="12"/>
      <c r="QNV13" s="12"/>
      <c r="QNW13" s="12"/>
      <c r="QNX13" s="12"/>
      <c r="QNY13" s="12"/>
      <c r="QNZ13" s="12"/>
      <c r="QOA13" s="12"/>
      <c r="QOB13" s="12"/>
      <c r="QOC13" s="12"/>
      <c r="QOD13" s="12"/>
      <c r="QOE13" s="12"/>
      <c r="QOF13" s="12"/>
      <c r="QOG13" s="12"/>
      <c r="QOH13" s="12"/>
      <c r="QOI13" s="12"/>
      <c r="QOJ13" s="12"/>
      <c r="QOK13" s="12"/>
      <c r="QOL13" s="12"/>
      <c r="QOM13" s="12"/>
      <c r="QON13" s="12"/>
      <c r="QOO13" s="12"/>
      <c r="QOP13" s="12"/>
      <c r="QOQ13" s="12"/>
      <c r="QOR13" s="12"/>
      <c r="QOS13" s="12"/>
      <c r="QOT13" s="12"/>
      <c r="QOU13" s="12"/>
      <c r="QOV13" s="12"/>
      <c r="QOW13" s="12"/>
      <c r="QOX13" s="12"/>
      <c r="QOY13" s="12"/>
      <c r="QOZ13" s="12"/>
      <c r="QPA13" s="12"/>
      <c r="QPB13" s="12"/>
      <c r="QPC13" s="12"/>
      <c r="QPD13" s="12"/>
      <c r="QPE13" s="12"/>
      <c r="QPF13" s="12"/>
      <c r="QPG13" s="12"/>
      <c r="QPH13" s="12"/>
      <c r="QPI13" s="12"/>
      <c r="QPJ13" s="12"/>
      <c r="QPK13" s="12"/>
      <c r="QPL13" s="12"/>
      <c r="QPM13" s="12"/>
      <c r="QPN13" s="12"/>
      <c r="QPO13" s="12"/>
      <c r="QPP13" s="12"/>
      <c r="QPQ13" s="12"/>
      <c r="QPR13" s="12"/>
      <c r="QPS13" s="12"/>
      <c r="QPT13" s="12"/>
      <c r="QPU13" s="12"/>
      <c r="QPV13" s="12"/>
      <c r="QPW13" s="12"/>
      <c r="QPX13" s="12"/>
      <c r="QPY13" s="12"/>
      <c r="QPZ13" s="12"/>
      <c r="QQA13" s="12"/>
      <c r="QQB13" s="12"/>
      <c r="QQC13" s="12"/>
      <c r="QQD13" s="12"/>
      <c r="QQE13" s="12"/>
      <c r="QQF13" s="12"/>
      <c r="QQG13" s="12"/>
      <c r="QQH13" s="12"/>
      <c r="QQI13" s="12"/>
      <c r="QQJ13" s="12"/>
      <c r="QQK13" s="12"/>
      <c r="QQL13" s="12"/>
      <c r="QQM13" s="12"/>
      <c r="QQN13" s="12"/>
      <c r="QQO13" s="12"/>
      <c r="QQP13" s="12"/>
      <c r="QQQ13" s="12"/>
      <c r="QQR13" s="12"/>
      <c r="QQS13" s="12"/>
      <c r="QQT13" s="12"/>
      <c r="QQU13" s="12"/>
      <c r="QQV13" s="12"/>
      <c r="QQW13" s="12"/>
      <c r="QQX13" s="12"/>
      <c r="QQY13" s="12"/>
      <c r="QQZ13" s="12"/>
      <c r="QRA13" s="12"/>
      <c r="QRB13" s="12"/>
      <c r="QRC13" s="12"/>
      <c r="QRD13" s="12"/>
      <c r="QRE13" s="12"/>
      <c r="QRF13" s="12"/>
      <c r="QRG13" s="12"/>
      <c r="QRH13" s="12"/>
      <c r="QRI13" s="12"/>
      <c r="QRJ13" s="12"/>
      <c r="QRK13" s="12"/>
      <c r="QRL13" s="12"/>
      <c r="QRM13" s="12"/>
      <c r="QRN13" s="12"/>
      <c r="QRO13" s="12"/>
      <c r="QRP13" s="12"/>
      <c r="QRQ13" s="12"/>
      <c r="QRR13" s="12"/>
      <c r="QRS13" s="12"/>
      <c r="QRT13" s="12"/>
      <c r="QRU13" s="12"/>
      <c r="QRV13" s="12"/>
      <c r="QRW13" s="12"/>
      <c r="QRX13" s="12"/>
      <c r="QRY13" s="12"/>
      <c r="QRZ13" s="12"/>
      <c r="QSA13" s="12"/>
      <c r="QSB13" s="12"/>
      <c r="QSC13" s="12"/>
      <c r="QSD13" s="12"/>
      <c r="QSE13" s="12"/>
      <c r="QSF13" s="12"/>
      <c r="QSG13" s="12"/>
      <c r="QSH13" s="12"/>
      <c r="QSI13" s="12"/>
      <c r="QSJ13" s="12"/>
      <c r="QSK13" s="12"/>
      <c r="QSL13" s="12"/>
      <c r="QSM13" s="12"/>
      <c r="QSN13" s="12"/>
      <c r="QSO13" s="12"/>
      <c r="QSP13" s="12"/>
      <c r="QSQ13" s="12"/>
      <c r="QSR13" s="12"/>
      <c r="QSS13" s="12"/>
      <c r="QST13" s="12"/>
      <c r="QSU13" s="12"/>
      <c r="QSV13" s="12"/>
      <c r="QSW13" s="12"/>
      <c r="QSX13" s="12"/>
      <c r="QSY13" s="12"/>
      <c r="QSZ13" s="12"/>
      <c r="QTA13" s="12"/>
      <c r="QTB13" s="12"/>
      <c r="QTC13" s="12"/>
      <c r="QTD13" s="12"/>
      <c r="QTE13" s="12"/>
      <c r="QTF13" s="12"/>
      <c r="QTG13" s="12"/>
      <c r="QTH13" s="12"/>
      <c r="QTI13" s="12"/>
      <c r="QTJ13" s="12"/>
      <c r="QTK13" s="12"/>
      <c r="QTL13" s="12"/>
      <c r="QTM13" s="12"/>
      <c r="QTN13" s="12"/>
      <c r="QTO13" s="12"/>
      <c r="QTP13" s="12"/>
      <c r="QTQ13" s="12"/>
      <c r="QTR13" s="12"/>
      <c r="QTS13" s="12"/>
      <c r="QTT13" s="12"/>
      <c r="QTU13" s="12"/>
      <c r="QTV13" s="12"/>
      <c r="QTW13" s="12"/>
      <c r="QTX13" s="12"/>
      <c r="QTY13" s="12"/>
      <c r="QTZ13" s="12"/>
      <c r="QUA13" s="12"/>
      <c r="QUB13" s="12"/>
      <c r="QUC13" s="12"/>
      <c r="QUD13" s="12"/>
      <c r="QUE13" s="12"/>
      <c r="QUF13" s="12"/>
      <c r="QUG13" s="12"/>
      <c r="QUH13" s="12"/>
      <c r="QUI13" s="12"/>
      <c r="QUJ13" s="12"/>
      <c r="QUK13" s="12"/>
      <c r="QUL13" s="12"/>
      <c r="QUM13" s="12"/>
      <c r="QUN13" s="12"/>
      <c r="QUO13" s="12"/>
      <c r="QUP13" s="12"/>
      <c r="QUQ13" s="12"/>
      <c r="QUR13" s="12"/>
      <c r="QUS13" s="12"/>
      <c r="QUT13" s="12"/>
      <c r="QUU13" s="12"/>
      <c r="QUV13" s="12"/>
      <c r="QUW13" s="12"/>
      <c r="QUX13" s="12"/>
      <c r="QUY13" s="12"/>
      <c r="QUZ13" s="12"/>
      <c r="QVA13" s="12"/>
      <c r="QVB13" s="12"/>
      <c r="QVC13" s="12"/>
      <c r="QVD13" s="12"/>
      <c r="QVE13" s="12"/>
      <c r="QVF13" s="12"/>
      <c r="QVG13" s="12"/>
      <c r="QVH13" s="12"/>
      <c r="QVI13" s="12"/>
      <c r="QVJ13" s="12"/>
      <c r="QVK13" s="12"/>
      <c r="QVL13" s="12"/>
      <c r="QVM13" s="12"/>
      <c r="QVN13" s="12"/>
      <c r="QVO13" s="12"/>
      <c r="QVP13" s="12"/>
      <c r="QVQ13" s="12"/>
      <c r="QVR13" s="12"/>
      <c r="QVS13" s="12"/>
      <c r="QVT13" s="12"/>
      <c r="QVU13" s="12"/>
      <c r="QVV13" s="12"/>
      <c r="QVW13" s="12"/>
      <c r="QVX13" s="12"/>
      <c r="QVY13" s="12"/>
      <c r="QVZ13" s="12"/>
      <c r="QWA13" s="12"/>
      <c r="QWB13" s="12"/>
      <c r="QWC13" s="12"/>
      <c r="QWD13" s="12"/>
      <c r="QWE13" s="12"/>
      <c r="QWF13" s="12"/>
      <c r="QWG13" s="12"/>
      <c r="QWH13" s="12"/>
      <c r="QWI13" s="12"/>
      <c r="QWJ13" s="12"/>
      <c r="QWK13" s="12"/>
      <c r="QWL13" s="12"/>
      <c r="QWM13" s="12"/>
      <c r="QWN13" s="12"/>
      <c r="QWO13" s="12"/>
      <c r="QWP13" s="12"/>
      <c r="QWQ13" s="12"/>
      <c r="QWR13" s="12"/>
      <c r="QWS13" s="12"/>
      <c r="QWT13" s="12"/>
      <c r="QWU13" s="12"/>
      <c r="QWV13" s="12"/>
      <c r="QWW13" s="12"/>
      <c r="QWX13" s="12"/>
      <c r="QWY13" s="12"/>
      <c r="QWZ13" s="12"/>
      <c r="QXA13" s="12"/>
      <c r="QXB13" s="12"/>
      <c r="QXC13" s="12"/>
      <c r="QXD13" s="12"/>
      <c r="QXE13" s="12"/>
      <c r="QXF13" s="12"/>
      <c r="QXG13" s="12"/>
      <c r="QXH13" s="12"/>
      <c r="QXI13" s="12"/>
      <c r="QXJ13" s="12"/>
      <c r="QXK13" s="12"/>
      <c r="QXL13" s="12"/>
      <c r="QXM13" s="12"/>
      <c r="QXN13" s="12"/>
      <c r="QXO13" s="12"/>
      <c r="QXP13" s="12"/>
      <c r="QXQ13" s="12"/>
      <c r="QXR13" s="12"/>
      <c r="QXS13" s="12"/>
      <c r="QXT13" s="12"/>
      <c r="QXU13" s="12"/>
      <c r="QXV13" s="12"/>
      <c r="QXW13" s="12"/>
      <c r="QXX13" s="12"/>
      <c r="QXY13" s="12"/>
      <c r="QXZ13" s="12"/>
      <c r="QYA13" s="12"/>
      <c r="QYB13" s="12"/>
      <c r="QYC13" s="12"/>
      <c r="QYD13" s="12"/>
      <c r="QYE13" s="12"/>
      <c r="QYF13" s="12"/>
      <c r="QYG13" s="12"/>
      <c r="QYH13" s="12"/>
      <c r="QYI13" s="12"/>
      <c r="QYJ13" s="12"/>
      <c r="QYK13" s="12"/>
      <c r="QYL13" s="12"/>
      <c r="QYM13" s="12"/>
      <c r="QYN13" s="12"/>
      <c r="QYO13" s="12"/>
      <c r="QYP13" s="12"/>
      <c r="QYQ13" s="12"/>
      <c r="QYR13" s="12"/>
      <c r="QYS13" s="12"/>
      <c r="QYT13" s="12"/>
      <c r="QYU13" s="12"/>
      <c r="QYV13" s="12"/>
      <c r="QYW13" s="12"/>
      <c r="QYX13" s="12"/>
      <c r="QYY13" s="12"/>
      <c r="QYZ13" s="12"/>
      <c r="QZA13" s="12"/>
      <c r="QZB13" s="12"/>
      <c r="QZC13" s="12"/>
      <c r="QZD13" s="12"/>
      <c r="QZE13" s="12"/>
      <c r="QZF13" s="12"/>
      <c r="QZG13" s="12"/>
      <c r="QZH13" s="12"/>
      <c r="QZI13" s="12"/>
      <c r="QZJ13" s="12"/>
      <c r="QZK13" s="12"/>
      <c r="QZL13" s="12"/>
      <c r="QZM13" s="12"/>
      <c r="QZN13" s="12"/>
      <c r="QZO13" s="12"/>
      <c r="QZP13" s="12"/>
      <c r="QZQ13" s="12"/>
      <c r="QZR13" s="12"/>
      <c r="QZS13" s="12"/>
      <c r="QZT13" s="12"/>
      <c r="QZU13" s="12"/>
      <c r="QZV13" s="12"/>
      <c r="QZW13" s="12"/>
      <c r="QZX13" s="12"/>
      <c r="QZY13" s="12"/>
      <c r="QZZ13" s="12"/>
      <c r="RAA13" s="12"/>
      <c r="RAB13" s="12"/>
      <c r="RAC13" s="12"/>
      <c r="RAD13" s="12"/>
      <c r="RAE13" s="12"/>
      <c r="RAF13" s="12"/>
      <c r="RAG13" s="12"/>
      <c r="RAH13" s="12"/>
      <c r="RAI13" s="12"/>
      <c r="RAJ13" s="12"/>
      <c r="RAK13" s="12"/>
      <c r="RAL13" s="12"/>
      <c r="RAM13" s="12"/>
      <c r="RAN13" s="12"/>
      <c r="RAO13" s="12"/>
      <c r="RAP13" s="12"/>
      <c r="RAQ13" s="12"/>
      <c r="RAR13" s="12"/>
      <c r="RAS13" s="12"/>
      <c r="RAT13" s="12"/>
      <c r="RAU13" s="12"/>
      <c r="RAV13" s="12"/>
      <c r="RAW13" s="12"/>
      <c r="RAX13" s="12"/>
      <c r="RAY13" s="12"/>
      <c r="RAZ13" s="12"/>
      <c r="RBA13" s="12"/>
      <c r="RBB13" s="12"/>
      <c r="RBC13" s="12"/>
      <c r="RBD13" s="12"/>
      <c r="RBE13" s="12"/>
      <c r="RBF13" s="12"/>
      <c r="RBG13" s="12"/>
      <c r="RBH13" s="12"/>
      <c r="RBI13" s="12"/>
      <c r="RBJ13" s="12"/>
      <c r="RBK13" s="12"/>
      <c r="RBL13" s="12"/>
      <c r="RBM13" s="12"/>
      <c r="RBN13" s="12"/>
      <c r="RBO13" s="12"/>
      <c r="RBP13" s="12"/>
      <c r="RBQ13" s="12"/>
      <c r="RBR13" s="12"/>
      <c r="RBS13" s="12"/>
      <c r="RBT13" s="12"/>
      <c r="RBU13" s="12"/>
      <c r="RBV13" s="12"/>
      <c r="RBW13" s="12"/>
      <c r="RBX13" s="12"/>
      <c r="RBY13" s="12"/>
      <c r="RBZ13" s="12"/>
      <c r="RCA13" s="12"/>
      <c r="RCB13" s="12"/>
      <c r="RCC13" s="12"/>
      <c r="RCD13" s="12"/>
      <c r="RCE13" s="12"/>
      <c r="RCF13" s="12"/>
      <c r="RCG13" s="12"/>
      <c r="RCH13" s="12"/>
      <c r="RCI13" s="12"/>
      <c r="RCJ13" s="12"/>
      <c r="RCK13" s="12"/>
      <c r="RCL13" s="12"/>
      <c r="RCM13" s="12"/>
      <c r="RCN13" s="12"/>
      <c r="RCO13" s="12"/>
      <c r="RCP13" s="12"/>
      <c r="RCQ13" s="12"/>
      <c r="RCR13" s="12"/>
      <c r="RCS13" s="12"/>
      <c r="RCT13" s="12"/>
      <c r="RCU13" s="12"/>
      <c r="RCV13" s="12"/>
      <c r="RCW13" s="12"/>
      <c r="RCX13" s="12"/>
      <c r="RCY13" s="12"/>
      <c r="RCZ13" s="12"/>
      <c r="RDA13" s="12"/>
      <c r="RDB13" s="12"/>
      <c r="RDC13" s="12"/>
      <c r="RDD13" s="12"/>
      <c r="RDE13" s="12"/>
      <c r="RDF13" s="12"/>
      <c r="RDG13" s="12"/>
      <c r="RDH13" s="12"/>
      <c r="RDI13" s="12"/>
      <c r="RDJ13" s="12"/>
      <c r="RDK13" s="12"/>
      <c r="RDL13" s="12"/>
      <c r="RDM13" s="12"/>
      <c r="RDN13" s="12"/>
      <c r="RDO13" s="12"/>
      <c r="RDP13" s="12"/>
      <c r="RDQ13" s="12"/>
      <c r="RDR13" s="12"/>
      <c r="RDS13" s="12"/>
      <c r="RDT13" s="12"/>
      <c r="RDU13" s="12"/>
      <c r="RDV13" s="12"/>
      <c r="RDW13" s="12"/>
      <c r="RDX13" s="12"/>
      <c r="RDY13" s="12"/>
      <c r="RDZ13" s="12"/>
      <c r="REA13" s="12"/>
      <c r="REB13" s="12"/>
      <c r="REC13" s="12"/>
      <c r="RED13" s="12"/>
      <c r="REE13" s="12"/>
      <c r="REF13" s="12"/>
      <c r="REG13" s="12"/>
      <c r="REH13" s="12"/>
      <c r="REI13" s="12"/>
      <c r="REJ13" s="12"/>
      <c r="REK13" s="12"/>
      <c r="REL13" s="12"/>
      <c r="REM13" s="12"/>
      <c r="REN13" s="12"/>
      <c r="REO13" s="12"/>
      <c r="REP13" s="12"/>
      <c r="REQ13" s="12"/>
      <c r="RER13" s="12"/>
      <c r="RES13" s="12"/>
      <c r="RET13" s="12"/>
      <c r="REU13" s="12"/>
      <c r="REV13" s="12"/>
      <c r="REW13" s="12"/>
      <c r="REX13" s="12"/>
      <c r="REY13" s="12"/>
      <c r="REZ13" s="12"/>
      <c r="RFA13" s="12"/>
      <c r="RFB13" s="12"/>
      <c r="RFC13" s="12"/>
      <c r="RFD13" s="12"/>
      <c r="RFE13" s="12"/>
      <c r="RFF13" s="12"/>
      <c r="RFG13" s="12"/>
      <c r="RFH13" s="12"/>
      <c r="RFI13" s="12"/>
      <c r="RFJ13" s="12"/>
      <c r="RFK13" s="12"/>
      <c r="RFL13" s="12"/>
      <c r="RFM13" s="12"/>
      <c r="RFN13" s="12"/>
      <c r="RFO13" s="12"/>
      <c r="RFP13" s="12"/>
      <c r="RFQ13" s="12"/>
      <c r="RFR13" s="12"/>
      <c r="RFS13" s="12"/>
      <c r="RFT13" s="12"/>
      <c r="RFU13" s="12"/>
      <c r="RFV13" s="12"/>
      <c r="RFW13" s="12"/>
      <c r="RFX13" s="12"/>
      <c r="RFY13" s="12"/>
      <c r="RFZ13" s="12"/>
      <c r="RGA13" s="12"/>
      <c r="RGB13" s="12"/>
      <c r="RGC13" s="12"/>
      <c r="RGD13" s="12"/>
      <c r="RGE13" s="12"/>
      <c r="RGF13" s="12"/>
      <c r="RGG13" s="12"/>
      <c r="RGH13" s="12"/>
      <c r="RGI13" s="12"/>
      <c r="RGJ13" s="12"/>
      <c r="RGK13" s="12"/>
      <c r="RGL13" s="12"/>
      <c r="RGM13" s="12"/>
      <c r="RGN13" s="12"/>
      <c r="RGO13" s="12"/>
      <c r="RGP13" s="12"/>
      <c r="RGQ13" s="12"/>
      <c r="RGR13" s="12"/>
      <c r="RGS13" s="12"/>
      <c r="RGT13" s="12"/>
      <c r="RGU13" s="12"/>
      <c r="RGV13" s="12"/>
      <c r="RGW13" s="12"/>
      <c r="RGX13" s="12"/>
      <c r="RGY13" s="12"/>
      <c r="RGZ13" s="12"/>
      <c r="RHA13" s="12"/>
      <c r="RHB13" s="12"/>
      <c r="RHC13" s="12"/>
      <c r="RHD13" s="12"/>
      <c r="RHE13" s="12"/>
      <c r="RHF13" s="12"/>
      <c r="RHG13" s="12"/>
      <c r="RHH13" s="12"/>
      <c r="RHI13" s="12"/>
      <c r="RHJ13" s="12"/>
      <c r="RHK13" s="12"/>
      <c r="RHL13" s="12"/>
      <c r="RHM13" s="12"/>
      <c r="RHN13" s="12"/>
      <c r="RHO13" s="12"/>
      <c r="RHP13" s="12"/>
      <c r="RHQ13" s="12"/>
      <c r="RHR13" s="12"/>
      <c r="RHS13" s="12"/>
      <c r="RHT13" s="12"/>
      <c r="RHU13" s="12"/>
      <c r="RHV13" s="12"/>
      <c r="RHW13" s="12"/>
      <c r="RHX13" s="12"/>
      <c r="RHY13" s="12"/>
      <c r="RHZ13" s="12"/>
      <c r="RIA13" s="12"/>
      <c r="RIB13" s="12"/>
      <c r="RIC13" s="12"/>
      <c r="RID13" s="12"/>
      <c r="RIE13" s="12"/>
      <c r="RIF13" s="12"/>
      <c r="RIG13" s="12"/>
      <c r="RIH13" s="12"/>
      <c r="RII13" s="12"/>
      <c r="RIJ13" s="12"/>
      <c r="RIK13" s="12"/>
      <c r="RIL13" s="12"/>
      <c r="RIM13" s="12"/>
      <c r="RIN13" s="12"/>
      <c r="RIO13" s="12"/>
      <c r="RIP13" s="12"/>
      <c r="RIQ13" s="12"/>
      <c r="RIR13" s="12"/>
      <c r="RIS13" s="12"/>
      <c r="RIT13" s="12"/>
      <c r="RIU13" s="12"/>
      <c r="RIV13" s="12"/>
      <c r="RIW13" s="12"/>
      <c r="RIX13" s="12"/>
      <c r="RIY13" s="12"/>
      <c r="RIZ13" s="12"/>
      <c r="RJA13" s="12"/>
      <c r="RJB13" s="12"/>
      <c r="RJC13" s="12"/>
      <c r="RJD13" s="12"/>
      <c r="RJE13" s="12"/>
      <c r="RJF13" s="12"/>
      <c r="RJG13" s="12"/>
      <c r="RJH13" s="12"/>
      <c r="RJI13" s="12"/>
      <c r="RJJ13" s="12"/>
      <c r="RJK13" s="12"/>
      <c r="RJL13" s="12"/>
      <c r="RJM13" s="12"/>
      <c r="RJN13" s="12"/>
      <c r="RJO13" s="12"/>
      <c r="RJP13" s="12"/>
      <c r="RJQ13" s="12"/>
      <c r="RJR13" s="12"/>
      <c r="RJS13" s="12"/>
      <c r="RJT13" s="12"/>
      <c r="RJU13" s="12"/>
      <c r="RJV13" s="12"/>
      <c r="RJW13" s="12"/>
      <c r="RJX13" s="12"/>
      <c r="RJY13" s="12"/>
      <c r="RJZ13" s="12"/>
      <c r="RKA13" s="12"/>
      <c r="RKB13" s="12"/>
      <c r="RKC13" s="12"/>
      <c r="RKD13" s="12"/>
      <c r="RKE13" s="12"/>
      <c r="RKF13" s="12"/>
      <c r="RKG13" s="12"/>
      <c r="RKH13" s="12"/>
      <c r="RKI13" s="12"/>
      <c r="RKJ13" s="12"/>
      <c r="RKK13" s="12"/>
      <c r="RKL13" s="12"/>
      <c r="RKM13" s="12"/>
      <c r="RKN13" s="12"/>
      <c r="RKO13" s="12"/>
      <c r="RKP13" s="12"/>
      <c r="RKQ13" s="12"/>
      <c r="RKR13" s="12"/>
      <c r="RKS13" s="12"/>
      <c r="RKT13" s="12"/>
      <c r="RKU13" s="12"/>
      <c r="RKV13" s="12"/>
      <c r="RKW13" s="12"/>
      <c r="RKX13" s="12"/>
      <c r="RKY13" s="12"/>
      <c r="RKZ13" s="12"/>
      <c r="RLA13" s="12"/>
      <c r="RLB13" s="12"/>
      <c r="RLC13" s="12"/>
      <c r="RLD13" s="12"/>
      <c r="RLE13" s="12"/>
      <c r="RLF13" s="12"/>
      <c r="RLG13" s="12"/>
      <c r="RLH13" s="12"/>
      <c r="RLI13" s="12"/>
      <c r="RLJ13" s="12"/>
      <c r="RLK13" s="12"/>
      <c r="RLL13" s="12"/>
      <c r="RLM13" s="12"/>
      <c r="RLN13" s="12"/>
      <c r="RLO13" s="12"/>
      <c r="RLP13" s="12"/>
      <c r="RLQ13" s="12"/>
      <c r="RLR13" s="12"/>
      <c r="RLS13" s="12"/>
      <c r="RLT13" s="12"/>
      <c r="RLU13" s="12"/>
      <c r="RLV13" s="12"/>
      <c r="RLW13" s="12"/>
      <c r="RLX13" s="12"/>
      <c r="RLY13" s="12"/>
      <c r="RLZ13" s="12"/>
      <c r="RMA13" s="12"/>
      <c r="RMB13" s="12"/>
      <c r="RMC13" s="12"/>
      <c r="RMD13" s="12"/>
      <c r="RME13" s="12"/>
      <c r="RMF13" s="12"/>
      <c r="RMG13" s="12"/>
      <c r="RMH13" s="12"/>
      <c r="RMI13" s="12"/>
      <c r="RMJ13" s="12"/>
      <c r="RMK13" s="12"/>
      <c r="RML13" s="12"/>
      <c r="RMM13" s="12"/>
      <c r="RMN13" s="12"/>
      <c r="RMO13" s="12"/>
      <c r="RMP13" s="12"/>
      <c r="RMQ13" s="12"/>
      <c r="RMR13" s="12"/>
      <c r="RMS13" s="12"/>
      <c r="RMT13" s="12"/>
      <c r="RMU13" s="12"/>
      <c r="RMV13" s="12"/>
      <c r="RMW13" s="12"/>
      <c r="RMX13" s="12"/>
      <c r="RMY13" s="12"/>
      <c r="RMZ13" s="12"/>
      <c r="RNA13" s="12"/>
      <c r="RNB13" s="12"/>
      <c r="RNC13" s="12"/>
      <c r="RND13" s="12"/>
      <c r="RNE13" s="12"/>
      <c r="RNF13" s="12"/>
      <c r="RNG13" s="12"/>
      <c r="RNH13" s="12"/>
      <c r="RNI13" s="12"/>
      <c r="RNJ13" s="12"/>
      <c r="RNK13" s="12"/>
      <c r="RNL13" s="12"/>
      <c r="RNM13" s="12"/>
      <c r="RNN13" s="12"/>
      <c r="RNO13" s="12"/>
      <c r="RNP13" s="12"/>
      <c r="RNQ13" s="12"/>
      <c r="RNR13" s="12"/>
      <c r="RNS13" s="12"/>
      <c r="RNT13" s="12"/>
      <c r="RNU13" s="12"/>
      <c r="RNV13" s="12"/>
      <c r="RNW13" s="12"/>
      <c r="RNX13" s="12"/>
      <c r="RNY13" s="12"/>
      <c r="RNZ13" s="12"/>
      <c r="ROA13" s="12"/>
      <c r="ROB13" s="12"/>
      <c r="ROC13" s="12"/>
      <c r="ROD13" s="12"/>
      <c r="ROE13" s="12"/>
      <c r="ROF13" s="12"/>
      <c r="ROG13" s="12"/>
      <c r="ROH13" s="12"/>
      <c r="ROI13" s="12"/>
      <c r="ROJ13" s="12"/>
      <c r="ROK13" s="12"/>
      <c r="ROL13" s="12"/>
      <c r="ROM13" s="12"/>
      <c r="RON13" s="12"/>
      <c r="ROO13" s="12"/>
      <c r="ROP13" s="12"/>
      <c r="ROQ13" s="12"/>
      <c r="ROR13" s="12"/>
      <c r="ROS13" s="12"/>
      <c r="ROT13" s="12"/>
      <c r="ROU13" s="12"/>
      <c r="ROV13" s="12"/>
      <c r="ROW13" s="12"/>
      <c r="ROX13" s="12"/>
      <c r="ROY13" s="12"/>
      <c r="ROZ13" s="12"/>
      <c r="RPA13" s="12"/>
      <c r="RPB13" s="12"/>
      <c r="RPC13" s="12"/>
      <c r="RPD13" s="12"/>
      <c r="RPE13" s="12"/>
      <c r="RPF13" s="12"/>
      <c r="RPG13" s="12"/>
      <c r="RPH13" s="12"/>
      <c r="RPI13" s="12"/>
      <c r="RPJ13" s="12"/>
      <c r="RPK13" s="12"/>
      <c r="RPL13" s="12"/>
      <c r="RPM13" s="12"/>
      <c r="RPN13" s="12"/>
      <c r="RPO13" s="12"/>
      <c r="RPP13" s="12"/>
      <c r="RPQ13" s="12"/>
      <c r="RPR13" s="12"/>
      <c r="RPS13" s="12"/>
      <c r="RPT13" s="12"/>
      <c r="RPU13" s="12"/>
      <c r="RPV13" s="12"/>
      <c r="RPW13" s="12"/>
      <c r="RPX13" s="12"/>
      <c r="RPY13" s="12"/>
      <c r="RPZ13" s="12"/>
      <c r="RQA13" s="12"/>
      <c r="RQB13" s="12"/>
      <c r="RQC13" s="12"/>
      <c r="RQD13" s="12"/>
      <c r="RQE13" s="12"/>
      <c r="RQF13" s="12"/>
      <c r="RQG13" s="12"/>
      <c r="RQH13" s="12"/>
      <c r="RQI13" s="12"/>
      <c r="RQJ13" s="12"/>
      <c r="RQK13" s="12"/>
      <c r="RQL13" s="12"/>
      <c r="RQM13" s="12"/>
      <c r="RQN13" s="12"/>
      <c r="RQO13" s="12"/>
      <c r="RQP13" s="12"/>
      <c r="RQQ13" s="12"/>
      <c r="RQR13" s="12"/>
      <c r="RQS13" s="12"/>
      <c r="RQT13" s="12"/>
      <c r="RQU13" s="12"/>
      <c r="RQV13" s="12"/>
      <c r="RQW13" s="12"/>
      <c r="RQX13" s="12"/>
      <c r="RQY13" s="12"/>
      <c r="RQZ13" s="12"/>
      <c r="RRA13" s="12"/>
      <c r="RRB13" s="12"/>
      <c r="RRC13" s="12"/>
      <c r="RRD13" s="12"/>
      <c r="RRE13" s="12"/>
      <c r="RRF13" s="12"/>
      <c r="RRG13" s="12"/>
      <c r="RRH13" s="12"/>
      <c r="RRI13" s="12"/>
      <c r="RRJ13" s="12"/>
      <c r="RRK13" s="12"/>
      <c r="RRL13" s="12"/>
      <c r="RRM13" s="12"/>
      <c r="RRN13" s="12"/>
      <c r="RRO13" s="12"/>
      <c r="RRP13" s="12"/>
      <c r="RRQ13" s="12"/>
      <c r="RRR13" s="12"/>
      <c r="RRS13" s="12"/>
      <c r="RRT13" s="12"/>
      <c r="RRU13" s="12"/>
      <c r="RRV13" s="12"/>
      <c r="RRW13" s="12"/>
      <c r="RRX13" s="12"/>
      <c r="RRY13" s="12"/>
      <c r="RRZ13" s="12"/>
      <c r="RSA13" s="12"/>
      <c r="RSB13" s="12"/>
      <c r="RSC13" s="12"/>
      <c r="RSD13" s="12"/>
      <c r="RSE13" s="12"/>
      <c r="RSF13" s="12"/>
      <c r="RSG13" s="12"/>
      <c r="RSH13" s="12"/>
      <c r="RSI13" s="12"/>
      <c r="RSJ13" s="12"/>
      <c r="RSK13" s="12"/>
      <c r="RSL13" s="12"/>
      <c r="RSM13" s="12"/>
      <c r="RSN13" s="12"/>
      <c r="RSO13" s="12"/>
      <c r="RSP13" s="12"/>
      <c r="RSQ13" s="12"/>
      <c r="RSR13" s="12"/>
      <c r="RSS13" s="12"/>
      <c r="RST13" s="12"/>
      <c r="RSU13" s="12"/>
      <c r="RSV13" s="12"/>
      <c r="RSW13" s="12"/>
      <c r="RSX13" s="12"/>
      <c r="RSY13" s="12"/>
      <c r="RSZ13" s="12"/>
      <c r="RTA13" s="12"/>
      <c r="RTB13" s="12"/>
      <c r="RTC13" s="12"/>
      <c r="RTD13" s="12"/>
      <c r="RTE13" s="12"/>
      <c r="RTF13" s="12"/>
      <c r="RTG13" s="12"/>
      <c r="RTH13" s="12"/>
      <c r="RTI13" s="12"/>
      <c r="RTJ13" s="12"/>
      <c r="RTK13" s="12"/>
      <c r="RTL13" s="12"/>
      <c r="RTM13" s="12"/>
      <c r="RTN13" s="12"/>
      <c r="RTO13" s="12"/>
      <c r="RTP13" s="12"/>
      <c r="RTQ13" s="12"/>
      <c r="RTR13" s="12"/>
      <c r="RTS13" s="12"/>
      <c r="RTT13" s="12"/>
      <c r="RTU13" s="12"/>
      <c r="RTV13" s="12"/>
      <c r="RTW13" s="12"/>
      <c r="RTX13" s="12"/>
      <c r="RTY13" s="12"/>
      <c r="RTZ13" s="12"/>
      <c r="RUA13" s="12"/>
      <c r="RUB13" s="12"/>
      <c r="RUC13" s="12"/>
      <c r="RUD13" s="12"/>
      <c r="RUE13" s="12"/>
      <c r="RUF13" s="12"/>
      <c r="RUG13" s="12"/>
      <c r="RUH13" s="12"/>
      <c r="RUI13" s="12"/>
      <c r="RUJ13" s="12"/>
      <c r="RUK13" s="12"/>
      <c r="RUL13" s="12"/>
      <c r="RUM13" s="12"/>
      <c r="RUN13" s="12"/>
      <c r="RUO13" s="12"/>
      <c r="RUP13" s="12"/>
      <c r="RUQ13" s="12"/>
      <c r="RUR13" s="12"/>
      <c r="RUS13" s="12"/>
      <c r="RUT13" s="12"/>
      <c r="RUU13" s="12"/>
      <c r="RUV13" s="12"/>
      <c r="RUW13" s="12"/>
      <c r="RUX13" s="12"/>
      <c r="RUY13" s="12"/>
      <c r="RUZ13" s="12"/>
      <c r="RVA13" s="12"/>
      <c r="RVB13" s="12"/>
      <c r="RVC13" s="12"/>
      <c r="RVD13" s="12"/>
      <c r="RVE13" s="12"/>
      <c r="RVF13" s="12"/>
      <c r="RVG13" s="12"/>
      <c r="RVH13" s="12"/>
      <c r="RVI13" s="12"/>
      <c r="RVJ13" s="12"/>
      <c r="RVK13" s="12"/>
      <c r="RVL13" s="12"/>
      <c r="RVM13" s="12"/>
      <c r="RVN13" s="12"/>
      <c r="RVO13" s="12"/>
      <c r="RVP13" s="12"/>
      <c r="RVQ13" s="12"/>
      <c r="RVR13" s="12"/>
      <c r="RVS13" s="12"/>
      <c r="RVT13" s="12"/>
      <c r="RVU13" s="12"/>
      <c r="RVV13" s="12"/>
      <c r="RVW13" s="12"/>
      <c r="RVX13" s="12"/>
      <c r="RVY13" s="12"/>
      <c r="RVZ13" s="12"/>
      <c r="RWA13" s="12"/>
      <c r="RWB13" s="12"/>
      <c r="RWC13" s="12"/>
      <c r="RWD13" s="12"/>
      <c r="RWE13" s="12"/>
      <c r="RWF13" s="12"/>
      <c r="RWG13" s="12"/>
      <c r="RWH13" s="12"/>
      <c r="RWI13" s="12"/>
      <c r="RWJ13" s="12"/>
      <c r="RWK13" s="12"/>
      <c r="RWL13" s="12"/>
      <c r="RWM13" s="12"/>
      <c r="RWN13" s="12"/>
      <c r="RWO13" s="12"/>
      <c r="RWP13" s="12"/>
      <c r="RWQ13" s="12"/>
      <c r="RWR13" s="12"/>
      <c r="RWS13" s="12"/>
      <c r="RWT13" s="12"/>
      <c r="RWU13" s="12"/>
      <c r="RWV13" s="12"/>
      <c r="RWW13" s="12"/>
      <c r="RWX13" s="12"/>
      <c r="RWY13" s="12"/>
      <c r="RWZ13" s="12"/>
      <c r="RXA13" s="12"/>
      <c r="RXB13" s="12"/>
      <c r="RXC13" s="12"/>
      <c r="RXD13" s="12"/>
      <c r="RXE13" s="12"/>
      <c r="RXF13" s="12"/>
      <c r="RXG13" s="12"/>
      <c r="RXH13" s="12"/>
      <c r="RXI13" s="12"/>
      <c r="RXJ13" s="12"/>
      <c r="RXK13" s="12"/>
      <c r="RXL13" s="12"/>
      <c r="RXM13" s="12"/>
      <c r="RXN13" s="12"/>
      <c r="RXO13" s="12"/>
      <c r="RXP13" s="12"/>
      <c r="RXQ13" s="12"/>
      <c r="RXR13" s="12"/>
      <c r="RXS13" s="12"/>
      <c r="RXT13" s="12"/>
      <c r="RXU13" s="12"/>
      <c r="RXV13" s="12"/>
      <c r="RXW13" s="12"/>
      <c r="RXX13" s="12"/>
      <c r="RXY13" s="12"/>
      <c r="RXZ13" s="12"/>
      <c r="RYA13" s="12"/>
      <c r="RYB13" s="12"/>
      <c r="RYC13" s="12"/>
      <c r="RYD13" s="12"/>
      <c r="RYE13" s="12"/>
      <c r="RYF13" s="12"/>
      <c r="RYG13" s="12"/>
      <c r="RYH13" s="12"/>
      <c r="RYI13" s="12"/>
      <c r="RYJ13" s="12"/>
      <c r="RYK13" s="12"/>
      <c r="RYL13" s="12"/>
      <c r="RYM13" s="12"/>
      <c r="RYN13" s="12"/>
      <c r="RYO13" s="12"/>
      <c r="RYP13" s="12"/>
      <c r="RYQ13" s="12"/>
      <c r="RYR13" s="12"/>
      <c r="RYS13" s="12"/>
      <c r="RYT13" s="12"/>
      <c r="RYU13" s="12"/>
      <c r="RYV13" s="12"/>
      <c r="RYW13" s="12"/>
      <c r="RYX13" s="12"/>
      <c r="RYY13" s="12"/>
      <c r="RYZ13" s="12"/>
      <c r="RZA13" s="12"/>
      <c r="RZB13" s="12"/>
      <c r="RZC13" s="12"/>
      <c r="RZD13" s="12"/>
      <c r="RZE13" s="12"/>
      <c r="RZF13" s="12"/>
      <c r="RZG13" s="12"/>
      <c r="RZH13" s="12"/>
      <c r="RZI13" s="12"/>
      <c r="RZJ13" s="12"/>
      <c r="RZK13" s="12"/>
      <c r="RZL13" s="12"/>
      <c r="RZM13" s="12"/>
      <c r="RZN13" s="12"/>
      <c r="RZO13" s="12"/>
      <c r="RZP13" s="12"/>
      <c r="RZQ13" s="12"/>
      <c r="RZR13" s="12"/>
      <c r="RZS13" s="12"/>
      <c r="RZT13" s="12"/>
      <c r="RZU13" s="12"/>
      <c r="RZV13" s="12"/>
      <c r="RZW13" s="12"/>
      <c r="RZX13" s="12"/>
      <c r="RZY13" s="12"/>
      <c r="RZZ13" s="12"/>
      <c r="SAA13" s="12"/>
      <c r="SAB13" s="12"/>
      <c r="SAC13" s="12"/>
      <c r="SAD13" s="12"/>
      <c r="SAE13" s="12"/>
      <c r="SAF13" s="12"/>
      <c r="SAG13" s="12"/>
      <c r="SAH13" s="12"/>
      <c r="SAI13" s="12"/>
      <c r="SAJ13" s="12"/>
      <c r="SAK13" s="12"/>
      <c r="SAL13" s="12"/>
      <c r="SAM13" s="12"/>
      <c r="SAN13" s="12"/>
      <c r="SAO13" s="12"/>
      <c r="SAP13" s="12"/>
      <c r="SAQ13" s="12"/>
      <c r="SAR13" s="12"/>
      <c r="SAS13" s="12"/>
      <c r="SAT13" s="12"/>
      <c r="SAU13" s="12"/>
      <c r="SAV13" s="12"/>
      <c r="SAW13" s="12"/>
      <c r="SAX13" s="12"/>
      <c r="SAY13" s="12"/>
      <c r="SAZ13" s="12"/>
      <c r="SBA13" s="12"/>
      <c r="SBB13" s="12"/>
      <c r="SBC13" s="12"/>
      <c r="SBD13" s="12"/>
      <c r="SBE13" s="12"/>
      <c r="SBF13" s="12"/>
      <c r="SBG13" s="12"/>
      <c r="SBH13" s="12"/>
      <c r="SBI13" s="12"/>
      <c r="SBJ13" s="12"/>
      <c r="SBK13" s="12"/>
      <c r="SBL13" s="12"/>
      <c r="SBM13" s="12"/>
      <c r="SBN13" s="12"/>
      <c r="SBO13" s="12"/>
      <c r="SBP13" s="12"/>
      <c r="SBQ13" s="12"/>
      <c r="SBR13" s="12"/>
      <c r="SBS13" s="12"/>
      <c r="SBT13" s="12"/>
      <c r="SBU13" s="12"/>
      <c r="SBV13" s="12"/>
      <c r="SBW13" s="12"/>
      <c r="SBX13" s="12"/>
      <c r="SBY13" s="12"/>
      <c r="SBZ13" s="12"/>
      <c r="SCA13" s="12"/>
      <c r="SCB13" s="12"/>
      <c r="SCC13" s="12"/>
      <c r="SCD13" s="12"/>
      <c r="SCE13" s="12"/>
      <c r="SCF13" s="12"/>
      <c r="SCG13" s="12"/>
      <c r="SCH13" s="12"/>
      <c r="SCI13" s="12"/>
      <c r="SCJ13" s="12"/>
      <c r="SCK13" s="12"/>
      <c r="SCL13" s="12"/>
      <c r="SCM13" s="12"/>
      <c r="SCN13" s="12"/>
      <c r="SCO13" s="12"/>
      <c r="SCP13" s="12"/>
      <c r="SCQ13" s="12"/>
      <c r="SCR13" s="12"/>
      <c r="SCS13" s="12"/>
      <c r="SCT13" s="12"/>
      <c r="SCU13" s="12"/>
      <c r="SCV13" s="12"/>
      <c r="SCW13" s="12"/>
      <c r="SCX13" s="12"/>
      <c r="SCY13" s="12"/>
      <c r="SCZ13" s="12"/>
      <c r="SDA13" s="12"/>
      <c r="SDB13" s="12"/>
      <c r="SDC13" s="12"/>
      <c r="SDD13" s="12"/>
      <c r="SDE13" s="12"/>
      <c r="SDF13" s="12"/>
      <c r="SDG13" s="12"/>
      <c r="SDH13" s="12"/>
      <c r="SDI13" s="12"/>
      <c r="SDJ13" s="12"/>
      <c r="SDK13" s="12"/>
      <c r="SDL13" s="12"/>
      <c r="SDM13" s="12"/>
      <c r="SDN13" s="12"/>
      <c r="SDO13" s="12"/>
      <c r="SDP13" s="12"/>
      <c r="SDQ13" s="12"/>
      <c r="SDR13" s="12"/>
      <c r="SDS13" s="12"/>
      <c r="SDT13" s="12"/>
      <c r="SDU13" s="12"/>
      <c r="SDV13" s="12"/>
      <c r="SDW13" s="12"/>
      <c r="SDX13" s="12"/>
      <c r="SDY13" s="12"/>
      <c r="SDZ13" s="12"/>
      <c r="SEA13" s="12"/>
      <c r="SEB13" s="12"/>
      <c r="SEC13" s="12"/>
      <c r="SED13" s="12"/>
      <c r="SEE13" s="12"/>
      <c r="SEF13" s="12"/>
      <c r="SEG13" s="12"/>
      <c r="SEH13" s="12"/>
      <c r="SEI13" s="12"/>
      <c r="SEJ13" s="12"/>
      <c r="SEK13" s="12"/>
      <c r="SEL13" s="12"/>
      <c r="SEM13" s="12"/>
      <c r="SEN13" s="12"/>
      <c r="SEO13" s="12"/>
      <c r="SEP13" s="12"/>
      <c r="SEQ13" s="12"/>
      <c r="SER13" s="12"/>
      <c r="SES13" s="12"/>
      <c r="SET13" s="12"/>
      <c r="SEU13" s="12"/>
      <c r="SEV13" s="12"/>
      <c r="SEW13" s="12"/>
      <c r="SEX13" s="12"/>
      <c r="SEY13" s="12"/>
      <c r="SEZ13" s="12"/>
      <c r="SFA13" s="12"/>
      <c r="SFB13" s="12"/>
      <c r="SFC13" s="12"/>
      <c r="SFD13" s="12"/>
      <c r="SFE13" s="12"/>
      <c r="SFF13" s="12"/>
      <c r="SFG13" s="12"/>
      <c r="SFH13" s="12"/>
      <c r="SFI13" s="12"/>
      <c r="SFJ13" s="12"/>
      <c r="SFK13" s="12"/>
      <c r="SFL13" s="12"/>
      <c r="SFM13" s="12"/>
      <c r="SFN13" s="12"/>
      <c r="SFO13" s="12"/>
      <c r="SFP13" s="12"/>
      <c r="SFQ13" s="12"/>
      <c r="SFR13" s="12"/>
      <c r="SFS13" s="12"/>
      <c r="SFT13" s="12"/>
      <c r="SFU13" s="12"/>
      <c r="SFV13" s="12"/>
      <c r="SFW13" s="12"/>
      <c r="SFX13" s="12"/>
      <c r="SFY13" s="12"/>
      <c r="SFZ13" s="12"/>
      <c r="SGA13" s="12"/>
      <c r="SGB13" s="12"/>
      <c r="SGC13" s="12"/>
      <c r="SGD13" s="12"/>
      <c r="SGE13" s="12"/>
      <c r="SGF13" s="12"/>
      <c r="SGG13" s="12"/>
      <c r="SGH13" s="12"/>
      <c r="SGI13" s="12"/>
      <c r="SGJ13" s="12"/>
      <c r="SGK13" s="12"/>
      <c r="SGL13" s="12"/>
      <c r="SGM13" s="12"/>
      <c r="SGN13" s="12"/>
      <c r="SGO13" s="12"/>
      <c r="SGP13" s="12"/>
      <c r="SGQ13" s="12"/>
      <c r="SGR13" s="12"/>
      <c r="SGS13" s="12"/>
      <c r="SGT13" s="12"/>
      <c r="SGU13" s="12"/>
      <c r="SGV13" s="12"/>
      <c r="SGW13" s="12"/>
      <c r="SGX13" s="12"/>
      <c r="SGY13" s="12"/>
      <c r="SGZ13" s="12"/>
      <c r="SHA13" s="12"/>
      <c r="SHB13" s="12"/>
      <c r="SHC13" s="12"/>
      <c r="SHD13" s="12"/>
      <c r="SHE13" s="12"/>
      <c r="SHF13" s="12"/>
      <c r="SHG13" s="12"/>
      <c r="SHH13" s="12"/>
      <c r="SHI13" s="12"/>
      <c r="SHJ13" s="12"/>
      <c r="SHK13" s="12"/>
      <c r="SHL13" s="12"/>
      <c r="SHM13" s="12"/>
      <c r="SHN13" s="12"/>
      <c r="SHO13" s="12"/>
      <c r="SHP13" s="12"/>
      <c r="SHQ13" s="12"/>
      <c r="SHR13" s="12"/>
      <c r="SHS13" s="12"/>
      <c r="SHT13" s="12"/>
      <c r="SHU13" s="12"/>
      <c r="SHV13" s="12"/>
      <c r="SHW13" s="12"/>
      <c r="SHX13" s="12"/>
      <c r="SHY13" s="12"/>
      <c r="SHZ13" s="12"/>
      <c r="SIA13" s="12"/>
      <c r="SIB13" s="12"/>
      <c r="SIC13" s="12"/>
      <c r="SID13" s="12"/>
      <c r="SIE13" s="12"/>
      <c r="SIF13" s="12"/>
      <c r="SIG13" s="12"/>
      <c r="SIH13" s="12"/>
      <c r="SII13" s="12"/>
      <c r="SIJ13" s="12"/>
      <c r="SIK13" s="12"/>
      <c r="SIL13" s="12"/>
      <c r="SIM13" s="12"/>
      <c r="SIN13" s="12"/>
      <c r="SIO13" s="12"/>
      <c r="SIP13" s="12"/>
      <c r="SIQ13" s="12"/>
      <c r="SIR13" s="12"/>
      <c r="SIS13" s="12"/>
      <c r="SIT13" s="12"/>
      <c r="SIU13" s="12"/>
      <c r="SIV13" s="12"/>
      <c r="SIW13" s="12"/>
      <c r="SIX13" s="12"/>
      <c r="SIY13" s="12"/>
      <c r="SIZ13" s="12"/>
      <c r="SJA13" s="12"/>
      <c r="SJB13" s="12"/>
      <c r="SJC13" s="12"/>
      <c r="SJD13" s="12"/>
      <c r="SJE13" s="12"/>
      <c r="SJF13" s="12"/>
      <c r="SJG13" s="12"/>
      <c r="SJH13" s="12"/>
      <c r="SJI13" s="12"/>
      <c r="SJJ13" s="12"/>
      <c r="SJK13" s="12"/>
      <c r="SJL13" s="12"/>
      <c r="SJM13" s="12"/>
      <c r="SJN13" s="12"/>
      <c r="SJO13" s="12"/>
      <c r="SJP13" s="12"/>
      <c r="SJQ13" s="12"/>
      <c r="SJR13" s="12"/>
      <c r="SJS13" s="12"/>
      <c r="SJT13" s="12"/>
      <c r="SJU13" s="12"/>
      <c r="SJV13" s="12"/>
      <c r="SJW13" s="12"/>
      <c r="SJX13" s="12"/>
      <c r="SJY13" s="12"/>
      <c r="SJZ13" s="12"/>
      <c r="SKA13" s="12"/>
      <c r="SKB13" s="12"/>
      <c r="SKC13" s="12"/>
      <c r="SKD13" s="12"/>
      <c r="SKE13" s="12"/>
      <c r="SKF13" s="12"/>
      <c r="SKG13" s="12"/>
      <c r="SKH13" s="12"/>
      <c r="SKI13" s="12"/>
      <c r="SKJ13" s="12"/>
      <c r="SKK13" s="12"/>
      <c r="SKL13" s="12"/>
      <c r="SKM13" s="12"/>
      <c r="SKN13" s="12"/>
      <c r="SKO13" s="12"/>
      <c r="SKP13" s="12"/>
      <c r="SKQ13" s="12"/>
      <c r="SKR13" s="12"/>
      <c r="SKS13" s="12"/>
      <c r="SKT13" s="12"/>
      <c r="SKU13" s="12"/>
      <c r="SKV13" s="12"/>
      <c r="SKW13" s="12"/>
      <c r="SKX13" s="12"/>
      <c r="SKY13" s="12"/>
      <c r="SKZ13" s="12"/>
      <c r="SLA13" s="12"/>
      <c r="SLB13" s="12"/>
      <c r="SLC13" s="12"/>
      <c r="SLD13" s="12"/>
      <c r="SLE13" s="12"/>
      <c r="SLF13" s="12"/>
      <c r="SLG13" s="12"/>
      <c r="SLH13" s="12"/>
      <c r="SLI13" s="12"/>
      <c r="SLJ13" s="12"/>
      <c r="SLK13" s="12"/>
      <c r="SLL13" s="12"/>
      <c r="SLM13" s="12"/>
      <c r="SLN13" s="12"/>
      <c r="SLO13" s="12"/>
      <c r="SLP13" s="12"/>
      <c r="SLQ13" s="12"/>
      <c r="SLR13" s="12"/>
      <c r="SLS13" s="12"/>
      <c r="SLT13" s="12"/>
      <c r="SLU13" s="12"/>
      <c r="SLV13" s="12"/>
      <c r="SLW13" s="12"/>
      <c r="SLX13" s="12"/>
      <c r="SLY13" s="12"/>
      <c r="SLZ13" s="12"/>
      <c r="SMA13" s="12"/>
      <c r="SMB13" s="12"/>
      <c r="SMC13" s="12"/>
      <c r="SMD13" s="12"/>
      <c r="SME13" s="12"/>
      <c r="SMF13" s="12"/>
      <c r="SMG13" s="12"/>
      <c r="SMH13" s="12"/>
      <c r="SMI13" s="12"/>
      <c r="SMJ13" s="12"/>
      <c r="SMK13" s="12"/>
      <c r="SML13" s="12"/>
      <c r="SMM13" s="12"/>
      <c r="SMN13" s="12"/>
      <c r="SMO13" s="12"/>
      <c r="SMP13" s="12"/>
      <c r="SMQ13" s="12"/>
      <c r="SMR13" s="12"/>
      <c r="SMS13" s="12"/>
      <c r="SMT13" s="12"/>
      <c r="SMU13" s="12"/>
      <c r="SMV13" s="12"/>
      <c r="SMW13" s="12"/>
      <c r="SMX13" s="12"/>
      <c r="SMY13" s="12"/>
      <c r="SMZ13" s="12"/>
      <c r="SNA13" s="12"/>
      <c r="SNB13" s="12"/>
      <c r="SNC13" s="12"/>
      <c r="SND13" s="12"/>
      <c r="SNE13" s="12"/>
      <c r="SNF13" s="12"/>
      <c r="SNG13" s="12"/>
      <c r="SNH13" s="12"/>
      <c r="SNI13" s="12"/>
      <c r="SNJ13" s="12"/>
      <c r="SNK13" s="12"/>
      <c r="SNL13" s="12"/>
      <c r="SNM13" s="12"/>
      <c r="SNN13" s="12"/>
      <c r="SNO13" s="12"/>
      <c r="SNP13" s="12"/>
      <c r="SNQ13" s="12"/>
      <c r="SNR13" s="12"/>
      <c r="SNS13" s="12"/>
      <c r="SNT13" s="12"/>
      <c r="SNU13" s="12"/>
      <c r="SNV13" s="12"/>
      <c r="SNW13" s="12"/>
      <c r="SNX13" s="12"/>
      <c r="SNY13" s="12"/>
      <c r="SNZ13" s="12"/>
      <c r="SOA13" s="12"/>
      <c r="SOB13" s="12"/>
      <c r="SOC13" s="12"/>
      <c r="SOD13" s="12"/>
      <c r="SOE13" s="12"/>
      <c r="SOF13" s="12"/>
      <c r="SOG13" s="12"/>
      <c r="SOH13" s="12"/>
      <c r="SOI13" s="12"/>
      <c r="SOJ13" s="12"/>
      <c r="SOK13" s="12"/>
      <c r="SOL13" s="12"/>
      <c r="SOM13" s="12"/>
      <c r="SON13" s="12"/>
      <c r="SOO13" s="12"/>
      <c r="SOP13" s="12"/>
      <c r="SOQ13" s="12"/>
      <c r="SOR13" s="12"/>
      <c r="SOS13" s="12"/>
      <c r="SOT13" s="12"/>
      <c r="SOU13" s="12"/>
      <c r="SOV13" s="12"/>
      <c r="SOW13" s="12"/>
      <c r="SOX13" s="12"/>
      <c r="SOY13" s="12"/>
      <c r="SOZ13" s="12"/>
      <c r="SPA13" s="12"/>
      <c r="SPB13" s="12"/>
      <c r="SPC13" s="12"/>
      <c r="SPD13" s="12"/>
      <c r="SPE13" s="12"/>
      <c r="SPF13" s="12"/>
      <c r="SPG13" s="12"/>
      <c r="SPH13" s="12"/>
      <c r="SPI13" s="12"/>
      <c r="SPJ13" s="12"/>
      <c r="SPK13" s="12"/>
      <c r="SPL13" s="12"/>
      <c r="SPM13" s="12"/>
      <c r="SPN13" s="12"/>
      <c r="SPO13" s="12"/>
      <c r="SPP13" s="12"/>
      <c r="SPQ13" s="12"/>
      <c r="SPR13" s="12"/>
      <c r="SPS13" s="12"/>
      <c r="SPT13" s="12"/>
      <c r="SPU13" s="12"/>
      <c r="SPV13" s="12"/>
      <c r="SPW13" s="12"/>
      <c r="SPX13" s="12"/>
      <c r="SPY13" s="12"/>
      <c r="SPZ13" s="12"/>
      <c r="SQA13" s="12"/>
      <c r="SQB13" s="12"/>
      <c r="SQC13" s="12"/>
      <c r="SQD13" s="12"/>
      <c r="SQE13" s="12"/>
      <c r="SQF13" s="12"/>
      <c r="SQG13" s="12"/>
      <c r="SQH13" s="12"/>
      <c r="SQI13" s="12"/>
      <c r="SQJ13" s="12"/>
      <c r="SQK13" s="12"/>
      <c r="SQL13" s="12"/>
      <c r="SQM13" s="12"/>
      <c r="SQN13" s="12"/>
      <c r="SQO13" s="12"/>
      <c r="SQP13" s="12"/>
      <c r="SQQ13" s="12"/>
      <c r="SQR13" s="12"/>
      <c r="SQS13" s="12"/>
      <c r="SQT13" s="12"/>
      <c r="SQU13" s="12"/>
      <c r="SQV13" s="12"/>
      <c r="SQW13" s="12"/>
      <c r="SQX13" s="12"/>
      <c r="SQY13" s="12"/>
      <c r="SQZ13" s="12"/>
      <c r="SRA13" s="12"/>
      <c r="SRB13" s="12"/>
      <c r="SRC13" s="12"/>
      <c r="SRD13" s="12"/>
      <c r="SRE13" s="12"/>
      <c r="SRF13" s="12"/>
      <c r="SRG13" s="12"/>
      <c r="SRH13" s="12"/>
      <c r="SRI13" s="12"/>
      <c r="SRJ13" s="12"/>
      <c r="SRK13" s="12"/>
      <c r="SRL13" s="12"/>
      <c r="SRM13" s="12"/>
      <c r="SRN13" s="12"/>
      <c r="SRO13" s="12"/>
      <c r="SRP13" s="12"/>
      <c r="SRQ13" s="12"/>
      <c r="SRR13" s="12"/>
      <c r="SRS13" s="12"/>
      <c r="SRT13" s="12"/>
      <c r="SRU13" s="12"/>
      <c r="SRV13" s="12"/>
      <c r="SRW13" s="12"/>
      <c r="SRX13" s="12"/>
      <c r="SRY13" s="12"/>
      <c r="SRZ13" s="12"/>
      <c r="SSA13" s="12"/>
      <c r="SSB13" s="12"/>
      <c r="SSC13" s="12"/>
      <c r="SSD13" s="12"/>
      <c r="SSE13" s="12"/>
      <c r="SSF13" s="12"/>
      <c r="SSG13" s="12"/>
      <c r="SSH13" s="12"/>
      <c r="SSI13" s="12"/>
      <c r="SSJ13" s="12"/>
      <c r="SSK13" s="12"/>
      <c r="SSL13" s="12"/>
      <c r="SSM13" s="12"/>
      <c r="SSN13" s="12"/>
      <c r="SSO13" s="12"/>
      <c r="SSP13" s="12"/>
      <c r="SSQ13" s="12"/>
      <c r="SSR13" s="12"/>
      <c r="SSS13" s="12"/>
      <c r="SST13" s="12"/>
      <c r="SSU13" s="12"/>
      <c r="SSV13" s="12"/>
      <c r="SSW13" s="12"/>
      <c r="SSX13" s="12"/>
      <c r="SSY13" s="12"/>
      <c r="SSZ13" s="12"/>
      <c r="STA13" s="12"/>
      <c r="STB13" s="12"/>
      <c r="STC13" s="12"/>
      <c r="STD13" s="12"/>
      <c r="STE13" s="12"/>
      <c r="STF13" s="12"/>
      <c r="STG13" s="12"/>
      <c r="STH13" s="12"/>
      <c r="STI13" s="12"/>
      <c r="STJ13" s="12"/>
      <c r="STK13" s="12"/>
      <c r="STL13" s="12"/>
      <c r="STM13" s="12"/>
      <c r="STN13" s="12"/>
      <c r="STO13" s="12"/>
      <c r="STP13" s="12"/>
      <c r="STQ13" s="12"/>
      <c r="STR13" s="12"/>
      <c r="STS13" s="12"/>
      <c r="STT13" s="12"/>
      <c r="STU13" s="12"/>
      <c r="STV13" s="12"/>
      <c r="STW13" s="12"/>
      <c r="STX13" s="12"/>
      <c r="STY13" s="12"/>
      <c r="STZ13" s="12"/>
      <c r="SUA13" s="12"/>
      <c r="SUB13" s="12"/>
      <c r="SUC13" s="12"/>
      <c r="SUD13" s="12"/>
      <c r="SUE13" s="12"/>
      <c r="SUF13" s="12"/>
      <c r="SUG13" s="12"/>
      <c r="SUH13" s="12"/>
      <c r="SUI13" s="12"/>
      <c r="SUJ13" s="12"/>
      <c r="SUK13" s="12"/>
      <c r="SUL13" s="12"/>
      <c r="SUM13" s="12"/>
      <c r="SUN13" s="12"/>
      <c r="SUO13" s="12"/>
      <c r="SUP13" s="12"/>
      <c r="SUQ13" s="12"/>
      <c r="SUR13" s="12"/>
      <c r="SUS13" s="12"/>
      <c r="SUT13" s="12"/>
      <c r="SUU13" s="12"/>
      <c r="SUV13" s="12"/>
      <c r="SUW13" s="12"/>
      <c r="SUX13" s="12"/>
      <c r="SUY13" s="12"/>
      <c r="SUZ13" s="12"/>
      <c r="SVA13" s="12"/>
      <c r="SVB13" s="12"/>
      <c r="SVC13" s="12"/>
      <c r="SVD13" s="12"/>
      <c r="SVE13" s="12"/>
      <c r="SVF13" s="12"/>
      <c r="SVG13" s="12"/>
      <c r="SVH13" s="12"/>
      <c r="SVI13" s="12"/>
      <c r="SVJ13" s="12"/>
      <c r="SVK13" s="12"/>
      <c r="SVL13" s="12"/>
      <c r="SVM13" s="12"/>
      <c r="SVN13" s="12"/>
      <c r="SVO13" s="12"/>
      <c r="SVP13" s="12"/>
      <c r="SVQ13" s="12"/>
      <c r="SVR13" s="12"/>
      <c r="SVS13" s="12"/>
      <c r="SVT13" s="12"/>
      <c r="SVU13" s="12"/>
      <c r="SVV13" s="12"/>
      <c r="SVW13" s="12"/>
      <c r="SVX13" s="12"/>
      <c r="SVY13" s="12"/>
      <c r="SVZ13" s="12"/>
      <c r="SWA13" s="12"/>
      <c r="SWB13" s="12"/>
      <c r="SWC13" s="12"/>
      <c r="SWD13" s="12"/>
      <c r="SWE13" s="12"/>
      <c r="SWF13" s="12"/>
      <c r="SWG13" s="12"/>
      <c r="SWH13" s="12"/>
      <c r="SWI13" s="12"/>
      <c r="SWJ13" s="12"/>
      <c r="SWK13" s="12"/>
      <c r="SWL13" s="12"/>
      <c r="SWM13" s="12"/>
      <c r="SWN13" s="12"/>
      <c r="SWO13" s="12"/>
      <c r="SWP13" s="12"/>
      <c r="SWQ13" s="12"/>
      <c r="SWR13" s="12"/>
      <c r="SWS13" s="12"/>
      <c r="SWT13" s="12"/>
      <c r="SWU13" s="12"/>
      <c r="SWV13" s="12"/>
      <c r="SWW13" s="12"/>
      <c r="SWX13" s="12"/>
      <c r="SWY13" s="12"/>
      <c r="SWZ13" s="12"/>
      <c r="SXA13" s="12"/>
      <c r="SXB13" s="12"/>
      <c r="SXC13" s="12"/>
      <c r="SXD13" s="12"/>
      <c r="SXE13" s="12"/>
      <c r="SXF13" s="12"/>
      <c r="SXG13" s="12"/>
      <c r="SXH13" s="12"/>
      <c r="SXI13" s="12"/>
      <c r="SXJ13" s="12"/>
      <c r="SXK13" s="12"/>
      <c r="SXL13" s="12"/>
      <c r="SXM13" s="12"/>
      <c r="SXN13" s="12"/>
      <c r="SXO13" s="12"/>
      <c r="SXP13" s="12"/>
      <c r="SXQ13" s="12"/>
      <c r="SXR13" s="12"/>
      <c r="SXS13" s="12"/>
      <c r="SXT13" s="12"/>
      <c r="SXU13" s="12"/>
      <c r="SXV13" s="12"/>
      <c r="SXW13" s="12"/>
      <c r="SXX13" s="12"/>
      <c r="SXY13" s="12"/>
      <c r="SXZ13" s="12"/>
      <c r="SYA13" s="12"/>
      <c r="SYB13" s="12"/>
      <c r="SYC13" s="12"/>
      <c r="SYD13" s="12"/>
      <c r="SYE13" s="12"/>
      <c r="SYF13" s="12"/>
      <c r="SYG13" s="12"/>
      <c r="SYH13" s="12"/>
      <c r="SYI13" s="12"/>
      <c r="SYJ13" s="12"/>
      <c r="SYK13" s="12"/>
      <c r="SYL13" s="12"/>
      <c r="SYM13" s="12"/>
      <c r="SYN13" s="12"/>
      <c r="SYO13" s="12"/>
      <c r="SYP13" s="12"/>
      <c r="SYQ13" s="12"/>
      <c r="SYR13" s="12"/>
      <c r="SYS13" s="12"/>
      <c r="SYT13" s="12"/>
      <c r="SYU13" s="12"/>
      <c r="SYV13" s="12"/>
      <c r="SYW13" s="12"/>
      <c r="SYX13" s="12"/>
      <c r="SYY13" s="12"/>
      <c r="SYZ13" s="12"/>
      <c r="SZA13" s="12"/>
      <c r="SZB13" s="12"/>
      <c r="SZC13" s="12"/>
      <c r="SZD13" s="12"/>
      <c r="SZE13" s="12"/>
      <c r="SZF13" s="12"/>
      <c r="SZG13" s="12"/>
      <c r="SZH13" s="12"/>
      <c r="SZI13" s="12"/>
      <c r="SZJ13" s="12"/>
      <c r="SZK13" s="12"/>
      <c r="SZL13" s="12"/>
      <c r="SZM13" s="12"/>
      <c r="SZN13" s="12"/>
      <c r="SZO13" s="12"/>
      <c r="SZP13" s="12"/>
      <c r="SZQ13" s="12"/>
      <c r="SZR13" s="12"/>
      <c r="SZS13" s="12"/>
      <c r="SZT13" s="12"/>
      <c r="SZU13" s="12"/>
      <c r="SZV13" s="12"/>
      <c r="SZW13" s="12"/>
      <c r="SZX13" s="12"/>
      <c r="SZY13" s="12"/>
      <c r="SZZ13" s="12"/>
      <c r="TAA13" s="12"/>
      <c r="TAB13" s="12"/>
      <c r="TAC13" s="12"/>
      <c r="TAD13" s="12"/>
      <c r="TAE13" s="12"/>
      <c r="TAF13" s="12"/>
      <c r="TAG13" s="12"/>
      <c r="TAH13" s="12"/>
      <c r="TAI13" s="12"/>
      <c r="TAJ13" s="12"/>
      <c r="TAK13" s="12"/>
      <c r="TAL13" s="12"/>
      <c r="TAM13" s="12"/>
      <c r="TAN13" s="12"/>
      <c r="TAO13" s="12"/>
      <c r="TAP13" s="12"/>
      <c r="TAQ13" s="12"/>
      <c r="TAR13" s="12"/>
      <c r="TAS13" s="12"/>
      <c r="TAT13" s="12"/>
      <c r="TAU13" s="12"/>
      <c r="TAV13" s="12"/>
      <c r="TAW13" s="12"/>
      <c r="TAX13" s="12"/>
      <c r="TAY13" s="12"/>
      <c r="TAZ13" s="12"/>
      <c r="TBA13" s="12"/>
      <c r="TBB13" s="12"/>
      <c r="TBC13" s="12"/>
      <c r="TBD13" s="12"/>
      <c r="TBE13" s="12"/>
      <c r="TBF13" s="12"/>
      <c r="TBG13" s="12"/>
      <c r="TBH13" s="12"/>
      <c r="TBI13" s="12"/>
      <c r="TBJ13" s="12"/>
      <c r="TBK13" s="12"/>
      <c r="TBL13" s="12"/>
      <c r="TBM13" s="12"/>
      <c r="TBN13" s="12"/>
      <c r="TBO13" s="12"/>
      <c r="TBP13" s="12"/>
      <c r="TBQ13" s="12"/>
      <c r="TBR13" s="12"/>
      <c r="TBS13" s="12"/>
      <c r="TBT13" s="12"/>
      <c r="TBU13" s="12"/>
      <c r="TBV13" s="12"/>
      <c r="TBW13" s="12"/>
      <c r="TBX13" s="12"/>
      <c r="TBY13" s="12"/>
      <c r="TBZ13" s="12"/>
      <c r="TCA13" s="12"/>
      <c r="TCB13" s="12"/>
      <c r="TCC13" s="12"/>
      <c r="TCD13" s="12"/>
      <c r="TCE13" s="12"/>
      <c r="TCF13" s="12"/>
      <c r="TCG13" s="12"/>
      <c r="TCH13" s="12"/>
      <c r="TCI13" s="12"/>
      <c r="TCJ13" s="12"/>
      <c r="TCK13" s="12"/>
      <c r="TCL13" s="12"/>
      <c r="TCM13" s="12"/>
      <c r="TCN13" s="12"/>
      <c r="TCO13" s="12"/>
      <c r="TCP13" s="12"/>
      <c r="TCQ13" s="12"/>
      <c r="TCR13" s="12"/>
      <c r="TCS13" s="12"/>
      <c r="TCT13" s="12"/>
      <c r="TCU13" s="12"/>
      <c r="TCV13" s="12"/>
      <c r="TCW13" s="12"/>
      <c r="TCX13" s="12"/>
      <c r="TCY13" s="12"/>
      <c r="TCZ13" s="12"/>
      <c r="TDA13" s="12"/>
      <c r="TDB13" s="12"/>
      <c r="TDC13" s="12"/>
      <c r="TDD13" s="12"/>
      <c r="TDE13" s="12"/>
      <c r="TDF13" s="12"/>
      <c r="TDG13" s="12"/>
      <c r="TDH13" s="12"/>
      <c r="TDI13" s="12"/>
      <c r="TDJ13" s="12"/>
      <c r="TDK13" s="12"/>
      <c r="TDL13" s="12"/>
      <c r="TDM13" s="12"/>
      <c r="TDN13" s="12"/>
      <c r="TDO13" s="12"/>
      <c r="TDP13" s="12"/>
      <c r="TDQ13" s="12"/>
      <c r="TDR13" s="12"/>
      <c r="TDS13" s="12"/>
      <c r="TDT13" s="12"/>
      <c r="TDU13" s="12"/>
      <c r="TDV13" s="12"/>
      <c r="TDW13" s="12"/>
      <c r="TDX13" s="12"/>
      <c r="TDY13" s="12"/>
      <c r="TDZ13" s="12"/>
      <c r="TEA13" s="12"/>
      <c r="TEB13" s="12"/>
      <c r="TEC13" s="12"/>
      <c r="TED13" s="12"/>
      <c r="TEE13" s="12"/>
      <c r="TEF13" s="12"/>
      <c r="TEG13" s="12"/>
      <c r="TEH13" s="12"/>
      <c r="TEI13" s="12"/>
      <c r="TEJ13" s="12"/>
      <c r="TEK13" s="12"/>
      <c r="TEL13" s="12"/>
      <c r="TEM13" s="12"/>
      <c r="TEN13" s="12"/>
      <c r="TEO13" s="12"/>
      <c r="TEP13" s="12"/>
      <c r="TEQ13" s="12"/>
      <c r="TER13" s="12"/>
      <c r="TES13" s="12"/>
      <c r="TET13" s="12"/>
      <c r="TEU13" s="12"/>
      <c r="TEV13" s="12"/>
      <c r="TEW13" s="12"/>
      <c r="TEX13" s="12"/>
      <c r="TEY13" s="12"/>
      <c r="TEZ13" s="12"/>
      <c r="TFA13" s="12"/>
      <c r="TFB13" s="12"/>
      <c r="TFC13" s="12"/>
      <c r="TFD13" s="12"/>
      <c r="TFE13" s="12"/>
      <c r="TFF13" s="12"/>
      <c r="TFG13" s="12"/>
      <c r="TFH13" s="12"/>
      <c r="TFI13" s="12"/>
      <c r="TFJ13" s="12"/>
      <c r="TFK13" s="12"/>
      <c r="TFL13" s="12"/>
      <c r="TFM13" s="12"/>
      <c r="TFN13" s="12"/>
      <c r="TFO13" s="12"/>
      <c r="TFP13" s="12"/>
      <c r="TFQ13" s="12"/>
      <c r="TFR13" s="12"/>
      <c r="TFS13" s="12"/>
      <c r="TFT13" s="12"/>
      <c r="TFU13" s="12"/>
      <c r="TFV13" s="12"/>
      <c r="TFW13" s="12"/>
      <c r="TFX13" s="12"/>
      <c r="TFY13" s="12"/>
      <c r="TFZ13" s="12"/>
      <c r="TGA13" s="12"/>
      <c r="TGB13" s="12"/>
      <c r="TGC13" s="12"/>
      <c r="TGD13" s="12"/>
      <c r="TGE13" s="12"/>
      <c r="TGF13" s="12"/>
      <c r="TGG13" s="12"/>
      <c r="TGH13" s="12"/>
      <c r="TGI13" s="12"/>
      <c r="TGJ13" s="12"/>
      <c r="TGK13" s="12"/>
      <c r="TGL13" s="12"/>
      <c r="TGM13" s="12"/>
      <c r="TGN13" s="12"/>
      <c r="TGO13" s="12"/>
      <c r="TGP13" s="12"/>
      <c r="TGQ13" s="12"/>
      <c r="TGR13" s="12"/>
      <c r="TGS13" s="12"/>
      <c r="TGT13" s="12"/>
      <c r="TGU13" s="12"/>
      <c r="TGV13" s="12"/>
      <c r="TGW13" s="12"/>
      <c r="TGX13" s="12"/>
      <c r="TGY13" s="12"/>
      <c r="TGZ13" s="12"/>
      <c r="THA13" s="12"/>
      <c r="THB13" s="12"/>
      <c r="THC13" s="12"/>
      <c r="THD13" s="12"/>
      <c r="THE13" s="12"/>
      <c r="THF13" s="12"/>
      <c r="THG13" s="12"/>
      <c r="THH13" s="12"/>
      <c r="THI13" s="12"/>
      <c r="THJ13" s="12"/>
      <c r="THK13" s="12"/>
      <c r="THL13" s="12"/>
      <c r="THM13" s="12"/>
      <c r="THN13" s="12"/>
      <c r="THO13" s="12"/>
      <c r="THP13" s="12"/>
      <c r="THQ13" s="12"/>
      <c r="THR13" s="12"/>
      <c r="THS13" s="12"/>
      <c r="THT13" s="12"/>
      <c r="THU13" s="12"/>
      <c r="THV13" s="12"/>
      <c r="THW13" s="12"/>
      <c r="THX13" s="12"/>
      <c r="THY13" s="12"/>
      <c r="THZ13" s="12"/>
      <c r="TIA13" s="12"/>
      <c r="TIB13" s="12"/>
      <c r="TIC13" s="12"/>
      <c r="TID13" s="12"/>
      <c r="TIE13" s="12"/>
      <c r="TIF13" s="12"/>
      <c r="TIG13" s="12"/>
      <c r="TIH13" s="12"/>
      <c r="TII13" s="12"/>
      <c r="TIJ13" s="12"/>
      <c r="TIK13" s="12"/>
      <c r="TIL13" s="12"/>
      <c r="TIM13" s="12"/>
      <c r="TIN13" s="12"/>
      <c r="TIO13" s="12"/>
      <c r="TIP13" s="12"/>
      <c r="TIQ13" s="12"/>
      <c r="TIR13" s="12"/>
      <c r="TIS13" s="12"/>
      <c r="TIT13" s="12"/>
      <c r="TIU13" s="12"/>
      <c r="TIV13" s="12"/>
      <c r="TIW13" s="12"/>
      <c r="TIX13" s="12"/>
      <c r="TIY13" s="12"/>
      <c r="TIZ13" s="12"/>
      <c r="TJA13" s="12"/>
      <c r="TJB13" s="12"/>
      <c r="TJC13" s="12"/>
      <c r="TJD13" s="12"/>
      <c r="TJE13" s="12"/>
      <c r="TJF13" s="12"/>
      <c r="TJG13" s="12"/>
      <c r="TJH13" s="12"/>
      <c r="TJI13" s="12"/>
      <c r="TJJ13" s="12"/>
      <c r="TJK13" s="12"/>
      <c r="TJL13" s="12"/>
      <c r="TJM13" s="12"/>
      <c r="TJN13" s="12"/>
      <c r="TJO13" s="12"/>
      <c r="TJP13" s="12"/>
      <c r="TJQ13" s="12"/>
      <c r="TJR13" s="12"/>
      <c r="TJS13" s="12"/>
      <c r="TJT13" s="12"/>
      <c r="TJU13" s="12"/>
      <c r="TJV13" s="12"/>
      <c r="TJW13" s="12"/>
      <c r="TJX13" s="12"/>
      <c r="TJY13" s="12"/>
      <c r="TJZ13" s="12"/>
      <c r="TKA13" s="12"/>
      <c r="TKB13" s="12"/>
      <c r="TKC13" s="12"/>
      <c r="TKD13" s="12"/>
      <c r="TKE13" s="12"/>
      <c r="TKF13" s="12"/>
      <c r="TKG13" s="12"/>
      <c r="TKH13" s="12"/>
      <c r="TKI13" s="12"/>
      <c r="TKJ13" s="12"/>
      <c r="TKK13" s="12"/>
      <c r="TKL13" s="12"/>
      <c r="TKM13" s="12"/>
      <c r="TKN13" s="12"/>
      <c r="TKO13" s="12"/>
      <c r="TKP13" s="12"/>
      <c r="TKQ13" s="12"/>
      <c r="TKR13" s="12"/>
      <c r="TKS13" s="12"/>
      <c r="TKT13" s="12"/>
      <c r="TKU13" s="12"/>
      <c r="TKV13" s="12"/>
      <c r="TKW13" s="12"/>
      <c r="TKX13" s="12"/>
      <c r="TKY13" s="12"/>
      <c r="TKZ13" s="12"/>
      <c r="TLA13" s="12"/>
      <c r="TLB13" s="12"/>
      <c r="TLC13" s="12"/>
      <c r="TLD13" s="12"/>
      <c r="TLE13" s="12"/>
      <c r="TLF13" s="12"/>
      <c r="TLG13" s="12"/>
      <c r="TLH13" s="12"/>
      <c r="TLI13" s="12"/>
      <c r="TLJ13" s="12"/>
      <c r="TLK13" s="12"/>
      <c r="TLL13" s="12"/>
      <c r="TLM13" s="12"/>
      <c r="TLN13" s="12"/>
      <c r="TLO13" s="12"/>
      <c r="TLP13" s="12"/>
      <c r="TLQ13" s="12"/>
      <c r="TLR13" s="12"/>
      <c r="TLS13" s="12"/>
      <c r="TLT13" s="12"/>
      <c r="TLU13" s="12"/>
      <c r="TLV13" s="12"/>
      <c r="TLW13" s="12"/>
      <c r="TLX13" s="12"/>
      <c r="TLY13" s="12"/>
      <c r="TLZ13" s="12"/>
      <c r="TMA13" s="12"/>
      <c r="TMB13" s="12"/>
      <c r="TMC13" s="12"/>
      <c r="TMD13" s="12"/>
      <c r="TME13" s="12"/>
      <c r="TMF13" s="12"/>
      <c r="TMG13" s="12"/>
      <c r="TMH13" s="12"/>
      <c r="TMI13" s="12"/>
      <c r="TMJ13" s="12"/>
      <c r="TMK13" s="12"/>
      <c r="TML13" s="12"/>
      <c r="TMM13" s="12"/>
      <c r="TMN13" s="12"/>
      <c r="TMO13" s="12"/>
      <c r="TMP13" s="12"/>
      <c r="TMQ13" s="12"/>
      <c r="TMR13" s="12"/>
      <c r="TMS13" s="12"/>
      <c r="TMT13" s="12"/>
      <c r="TMU13" s="12"/>
      <c r="TMV13" s="12"/>
      <c r="TMW13" s="12"/>
      <c r="TMX13" s="12"/>
      <c r="TMY13" s="12"/>
      <c r="TMZ13" s="12"/>
      <c r="TNA13" s="12"/>
      <c r="TNB13" s="12"/>
      <c r="TNC13" s="12"/>
      <c r="TND13" s="12"/>
      <c r="TNE13" s="12"/>
      <c r="TNF13" s="12"/>
      <c r="TNG13" s="12"/>
      <c r="TNH13" s="12"/>
      <c r="TNI13" s="12"/>
      <c r="TNJ13" s="12"/>
      <c r="TNK13" s="12"/>
      <c r="TNL13" s="12"/>
      <c r="TNM13" s="12"/>
      <c r="TNN13" s="12"/>
      <c r="TNO13" s="12"/>
      <c r="TNP13" s="12"/>
      <c r="TNQ13" s="12"/>
      <c r="TNR13" s="12"/>
      <c r="TNS13" s="12"/>
      <c r="TNT13" s="12"/>
      <c r="TNU13" s="12"/>
      <c r="TNV13" s="12"/>
      <c r="TNW13" s="12"/>
      <c r="TNX13" s="12"/>
      <c r="TNY13" s="12"/>
      <c r="TNZ13" s="12"/>
      <c r="TOA13" s="12"/>
      <c r="TOB13" s="12"/>
      <c r="TOC13" s="12"/>
      <c r="TOD13" s="12"/>
      <c r="TOE13" s="12"/>
      <c r="TOF13" s="12"/>
      <c r="TOG13" s="12"/>
      <c r="TOH13" s="12"/>
      <c r="TOI13" s="12"/>
      <c r="TOJ13" s="12"/>
      <c r="TOK13" s="12"/>
      <c r="TOL13" s="12"/>
      <c r="TOM13" s="12"/>
      <c r="TON13" s="12"/>
      <c r="TOO13" s="12"/>
      <c r="TOP13" s="12"/>
      <c r="TOQ13" s="12"/>
      <c r="TOR13" s="12"/>
      <c r="TOS13" s="12"/>
      <c r="TOT13" s="12"/>
      <c r="TOU13" s="12"/>
      <c r="TOV13" s="12"/>
      <c r="TOW13" s="12"/>
      <c r="TOX13" s="12"/>
      <c r="TOY13" s="12"/>
      <c r="TOZ13" s="12"/>
      <c r="TPA13" s="12"/>
      <c r="TPB13" s="12"/>
      <c r="TPC13" s="12"/>
      <c r="TPD13" s="12"/>
      <c r="TPE13" s="12"/>
      <c r="TPF13" s="12"/>
      <c r="TPG13" s="12"/>
      <c r="TPH13" s="12"/>
      <c r="TPI13" s="12"/>
      <c r="TPJ13" s="12"/>
      <c r="TPK13" s="12"/>
      <c r="TPL13" s="12"/>
      <c r="TPM13" s="12"/>
      <c r="TPN13" s="12"/>
      <c r="TPO13" s="12"/>
      <c r="TPP13" s="12"/>
      <c r="TPQ13" s="12"/>
      <c r="TPR13" s="12"/>
      <c r="TPS13" s="12"/>
      <c r="TPT13" s="12"/>
      <c r="TPU13" s="12"/>
      <c r="TPV13" s="12"/>
      <c r="TPW13" s="12"/>
      <c r="TPX13" s="12"/>
      <c r="TPY13" s="12"/>
      <c r="TPZ13" s="12"/>
      <c r="TQA13" s="12"/>
      <c r="TQB13" s="12"/>
      <c r="TQC13" s="12"/>
      <c r="TQD13" s="12"/>
      <c r="TQE13" s="12"/>
      <c r="TQF13" s="12"/>
      <c r="TQG13" s="12"/>
      <c r="TQH13" s="12"/>
      <c r="TQI13" s="12"/>
      <c r="TQJ13" s="12"/>
      <c r="TQK13" s="12"/>
      <c r="TQL13" s="12"/>
      <c r="TQM13" s="12"/>
      <c r="TQN13" s="12"/>
      <c r="TQO13" s="12"/>
      <c r="TQP13" s="12"/>
      <c r="TQQ13" s="12"/>
      <c r="TQR13" s="12"/>
      <c r="TQS13" s="12"/>
      <c r="TQT13" s="12"/>
      <c r="TQU13" s="12"/>
      <c r="TQV13" s="12"/>
      <c r="TQW13" s="12"/>
      <c r="TQX13" s="12"/>
      <c r="TQY13" s="12"/>
      <c r="TQZ13" s="12"/>
      <c r="TRA13" s="12"/>
      <c r="TRB13" s="12"/>
      <c r="TRC13" s="12"/>
      <c r="TRD13" s="12"/>
      <c r="TRE13" s="12"/>
      <c r="TRF13" s="12"/>
      <c r="TRG13" s="12"/>
      <c r="TRH13" s="12"/>
      <c r="TRI13" s="12"/>
      <c r="TRJ13" s="12"/>
      <c r="TRK13" s="12"/>
      <c r="TRL13" s="12"/>
      <c r="TRM13" s="12"/>
      <c r="TRN13" s="12"/>
      <c r="TRO13" s="12"/>
      <c r="TRP13" s="12"/>
      <c r="TRQ13" s="12"/>
      <c r="TRR13" s="12"/>
      <c r="TRS13" s="12"/>
      <c r="TRT13" s="12"/>
      <c r="TRU13" s="12"/>
      <c r="TRV13" s="12"/>
      <c r="TRW13" s="12"/>
      <c r="TRX13" s="12"/>
      <c r="TRY13" s="12"/>
      <c r="TRZ13" s="12"/>
      <c r="TSA13" s="12"/>
      <c r="TSB13" s="12"/>
      <c r="TSC13" s="12"/>
      <c r="TSD13" s="12"/>
      <c r="TSE13" s="12"/>
      <c r="TSF13" s="12"/>
      <c r="TSG13" s="12"/>
      <c r="TSH13" s="12"/>
      <c r="TSI13" s="12"/>
      <c r="TSJ13" s="12"/>
      <c r="TSK13" s="12"/>
      <c r="TSL13" s="12"/>
      <c r="TSM13" s="12"/>
      <c r="TSN13" s="12"/>
      <c r="TSO13" s="12"/>
      <c r="TSP13" s="12"/>
      <c r="TSQ13" s="12"/>
      <c r="TSR13" s="12"/>
      <c r="TSS13" s="12"/>
      <c r="TST13" s="12"/>
      <c r="TSU13" s="12"/>
      <c r="TSV13" s="12"/>
      <c r="TSW13" s="12"/>
      <c r="TSX13" s="12"/>
      <c r="TSY13" s="12"/>
      <c r="TSZ13" s="12"/>
      <c r="TTA13" s="12"/>
      <c r="TTB13" s="12"/>
      <c r="TTC13" s="12"/>
      <c r="TTD13" s="12"/>
      <c r="TTE13" s="12"/>
      <c r="TTF13" s="12"/>
      <c r="TTG13" s="12"/>
      <c r="TTH13" s="12"/>
      <c r="TTI13" s="12"/>
      <c r="TTJ13" s="12"/>
      <c r="TTK13" s="12"/>
      <c r="TTL13" s="12"/>
      <c r="TTM13" s="12"/>
      <c r="TTN13" s="12"/>
      <c r="TTO13" s="12"/>
      <c r="TTP13" s="12"/>
      <c r="TTQ13" s="12"/>
      <c r="TTR13" s="12"/>
      <c r="TTS13" s="12"/>
      <c r="TTT13" s="12"/>
      <c r="TTU13" s="12"/>
      <c r="TTV13" s="12"/>
      <c r="TTW13" s="12"/>
      <c r="TTX13" s="12"/>
      <c r="TTY13" s="12"/>
      <c r="TTZ13" s="12"/>
      <c r="TUA13" s="12"/>
      <c r="TUB13" s="12"/>
      <c r="TUC13" s="12"/>
      <c r="TUD13" s="12"/>
      <c r="TUE13" s="12"/>
      <c r="TUF13" s="12"/>
      <c r="TUG13" s="12"/>
      <c r="TUH13" s="12"/>
      <c r="TUI13" s="12"/>
      <c r="TUJ13" s="12"/>
      <c r="TUK13" s="12"/>
      <c r="TUL13" s="12"/>
      <c r="TUM13" s="12"/>
      <c r="TUN13" s="12"/>
      <c r="TUO13" s="12"/>
      <c r="TUP13" s="12"/>
      <c r="TUQ13" s="12"/>
      <c r="TUR13" s="12"/>
      <c r="TUS13" s="12"/>
      <c r="TUT13" s="12"/>
      <c r="TUU13" s="12"/>
      <c r="TUV13" s="12"/>
      <c r="TUW13" s="12"/>
      <c r="TUX13" s="12"/>
      <c r="TUY13" s="12"/>
      <c r="TUZ13" s="12"/>
      <c r="TVA13" s="12"/>
      <c r="TVB13" s="12"/>
      <c r="TVC13" s="12"/>
      <c r="TVD13" s="12"/>
      <c r="TVE13" s="12"/>
      <c r="TVF13" s="12"/>
      <c r="TVG13" s="12"/>
      <c r="TVH13" s="12"/>
      <c r="TVI13" s="12"/>
      <c r="TVJ13" s="12"/>
      <c r="TVK13" s="12"/>
      <c r="TVL13" s="12"/>
      <c r="TVM13" s="12"/>
      <c r="TVN13" s="12"/>
      <c r="TVO13" s="12"/>
      <c r="TVP13" s="12"/>
      <c r="TVQ13" s="12"/>
      <c r="TVR13" s="12"/>
      <c r="TVS13" s="12"/>
      <c r="TVT13" s="12"/>
      <c r="TVU13" s="12"/>
      <c r="TVV13" s="12"/>
      <c r="TVW13" s="12"/>
      <c r="TVX13" s="12"/>
      <c r="TVY13" s="12"/>
      <c r="TVZ13" s="12"/>
      <c r="TWA13" s="12"/>
      <c r="TWB13" s="12"/>
      <c r="TWC13" s="12"/>
      <c r="TWD13" s="12"/>
      <c r="TWE13" s="12"/>
      <c r="TWF13" s="12"/>
      <c r="TWG13" s="12"/>
      <c r="TWH13" s="12"/>
      <c r="TWI13" s="12"/>
      <c r="TWJ13" s="12"/>
      <c r="TWK13" s="12"/>
      <c r="TWL13" s="12"/>
      <c r="TWM13" s="12"/>
      <c r="TWN13" s="12"/>
      <c r="TWO13" s="12"/>
      <c r="TWP13" s="12"/>
      <c r="TWQ13" s="12"/>
      <c r="TWR13" s="12"/>
      <c r="TWS13" s="12"/>
      <c r="TWT13" s="12"/>
      <c r="TWU13" s="12"/>
      <c r="TWV13" s="12"/>
      <c r="TWW13" s="12"/>
      <c r="TWX13" s="12"/>
      <c r="TWY13" s="12"/>
      <c r="TWZ13" s="12"/>
      <c r="TXA13" s="12"/>
      <c r="TXB13" s="12"/>
      <c r="TXC13" s="12"/>
      <c r="TXD13" s="12"/>
      <c r="TXE13" s="12"/>
      <c r="TXF13" s="12"/>
      <c r="TXG13" s="12"/>
      <c r="TXH13" s="12"/>
      <c r="TXI13" s="12"/>
      <c r="TXJ13" s="12"/>
      <c r="TXK13" s="12"/>
      <c r="TXL13" s="12"/>
      <c r="TXM13" s="12"/>
      <c r="TXN13" s="12"/>
      <c r="TXO13" s="12"/>
      <c r="TXP13" s="12"/>
      <c r="TXQ13" s="12"/>
      <c r="TXR13" s="12"/>
      <c r="TXS13" s="12"/>
      <c r="TXT13" s="12"/>
      <c r="TXU13" s="12"/>
      <c r="TXV13" s="12"/>
      <c r="TXW13" s="12"/>
      <c r="TXX13" s="12"/>
      <c r="TXY13" s="12"/>
      <c r="TXZ13" s="12"/>
      <c r="TYA13" s="12"/>
      <c r="TYB13" s="12"/>
      <c r="TYC13" s="12"/>
      <c r="TYD13" s="12"/>
      <c r="TYE13" s="12"/>
      <c r="TYF13" s="12"/>
      <c r="TYG13" s="12"/>
      <c r="TYH13" s="12"/>
      <c r="TYI13" s="12"/>
      <c r="TYJ13" s="12"/>
      <c r="TYK13" s="12"/>
      <c r="TYL13" s="12"/>
      <c r="TYM13" s="12"/>
      <c r="TYN13" s="12"/>
      <c r="TYO13" s="12"/>
      <c r="TYP13" s="12"/>
      <c r="TYQ13" s="12"/>
      <c r="TYR13" s="12"/>
      <c r="TYS13" s="12"/>
      <c r="TYT13" s="12"/>
      <c r="TYU13" s="12"/>
      <c r="TYV13" s="12"/>
      <c r="TYW13" s="12"/>
      <c r="TYX13" s="12"/>
      <c r="TYY13" s="12"/>
      <c r="TYZ13" s="12"/>
      <c r="TZA13" s="12"/>
      <c r="TZB13" s="12"/>
      <c r="TZC13" s="12"/>
      <c r="TZD13" s="12"/>
      <c r="TZE13" s="12"/>
      <c r="TZF13" s="12"/>
      <c r="TZG13" s="12"/>
      <c r="TZH13" s="12"/>
      <c r="TZI13" s="12"/>
      <c r="TZJ13" s="12"/>
      <c r="TZK13" s="12"/>
      <c r="TZL13" s="12"/>
      <c r="TZM13" s="12"/>
      <c r="TZN13" s="12"/>
      <c r="TZO13" s="12"/>
      <c r="TZP13" s="12"/>
      <c r="TZQ13" s="12"/>
      <c r="TZR13" s="12"/>
      <c r="TZS13" s="12"/>
      <c r="TZT13" s="12"/>
      <c r="TZU13" s="12"/>
      <c r="TZV13" s="12"/>
      <c r="TZW13" s="12"/>
      <c r="TZX13" s="12"/>
      <c r="TZY13" s="12"/>
      <c r="TZZ13" s="12"/>
      <c r="UAA13" s="12"/>
      <c r="UAB13" s="12"/>
      <c r="UAC13" s="12"/>
      <c r="UAD13" s="12"/>
      <c r="UAE13" s="12"/>
      <c r="UAF13" s="12"/>
      <c r="UAG13" s="12"/>
      <c r="UAH13" s="12"/>
      <c r="UAI13" s="12"/>
      <c r="UAJ13" s="12"/>
      <c r="UAK13" s="12"/>
      <c r="UAL13" s="12"/>
      <c r="UAM13" s="12"/>
      <c r="UAN13" s="12"/>
      <c r="UAO13" s="12"/>
      <c r="UAP13" s="12"/>
      <c r="UAQ13" s="12"/>
      <c r="UAR13" s="12"/>
      <c r="UAS13" s="12"/>
      <c r="UAT13" s="12"/>
      <c r="UAU13" s="12"/>
      <c r="UAV13" s="12"/>
      <c r="UAW13" s="12"/>
      <c r="UAX13" s="12"/>
      <c r="UAY13" s="12"/>
      <c r="UAZ13" s="12"/>
      <c r="UBA13" s="12"/>
      <c r="UBB13" s="12"/>
      <c r="UBC13" s="12"/>
      <c r="UBD13" s="12"/>
      <c r="UBE13" s="12"/>
      <c r="UBF13" s="12"/>
      <c r="UBG13" s="12"/>
      <c r="UBH13" s="12"/>
      <c r="UBI13" s="12"/>
      <c r="UBJ13" s="12"/>
      <c r="UBK13" s="12"/>
      <c r="UBL13" s="12"/>
      <c r="UBM13" s="12"/>
      <c r="UBN13" s="12"/>
      <c r="UBO13" s="12"/>
      <c r="UBP13" s="12"/>
      <c r="UBQ13" s="12"/>
      <c r="UBR13" s="12"/>
      <c r="UBS13" s="12"/>
      <c r="UBT13" s="12"/>
      <c r="UBU13" s="12"/>
      <c r="UBV13" s="12"/>
      <c r="UBW13" s="12"/>
      <c r="UBX13" s="12"/>
      <c r="UBY13" s="12"/>
      <c r="UBZ13" s="12"/>
      <c r="UCA13" s="12"/>
      <c r="UCB13" s="12"/>
      <c r="UCC13" s="12"/>
      <c r="UCD13" s="12"/>
      <c r="UCE13" s="12"/>
      <c r="UCF13" s="12"/>
      <c r="UCG13" s="12"/>
      <c r="UCH13" s="12"/>
      <c r="UCI13" s="12"/>
      <c r="UCJ13" s="12"/>
      <c r="UCK13" s="12"/>
      <c r="UCL13" s="12"/>
      <c r="UCM13" s="12"/>
      <c r="UCN13" s="12"/>
      <c r="UCO13" s="12"/>
      <c r="UCP13" s="12"/>
      <c r="UCQ13" s="12"/>
      <c r="UCR13" s="12"/>
      <c r="UCS13" s="12"/>
      <c r="UCT13" s="12"/>
      <c r="UCU13" s="12"/>
      <c r="UCV13" s="12"/>
      <c r="UCW13" s="12"/>
      <c r="UCX13" s="12"/>
      <c r="UCY13" s="12"/>
      <c r="UCZ13" s="12"/>
      <c r="UDA13" s="12"/>
      <c r="UDB13" s="12"/>
      <c r="UDC13" s="12"/>
      <c r="UDD13" s="12"/>
      <c r="UDE13" s="12"/>
      <c r="UDF13" s="12"/>
      <c r="UDG13" s="12"/>
      <c r="UDH13" s="12"/>
      <c r="UDI13" s="12"/>
      <c r="UDJ13" s="12"/>
      <c r="UDK13" s="12"/>
      <c r="UDL13" s="12"/>
      <c r="UDM13" s="12"/>
      <c r="UDN13" s="12"/>
      <c r="UDO13" s="12"/>
      <c r="UDP13" s="12"/>
      <c r="UDQ13" s="12"/>
      <c r="UDR13" s="12"/>
      <c r="UDS13" s="12"/>
      <c r="UDT13" s="12"/>
      <c r="UDU13" s="12"/>
      <c r="UDV13" s="12"/>
      <c r="UDW13" s="12"/>
      <c r="UDX13" s="12"/>
      <c r="UDY13" s="12"/>
      <c r="UDZ13" s="12"/>
      <c r="UEA13" s="12"/>
      <c r="UEB13" s="12"/>
      <c r="UEC13" s="12"/>
      <c r="UED13" s="12"/>
      <c r="UEE13" s="12"/>
      <c r="UEF13" s="12"/>
      <c r="UEG13" s="12"/>
      <c r="UEH13" s="12"/>
      <c r="UEI13" s="12"/>
      <c r="UEJ13" s="12"/>
      <c r="UEK13" s="12"/>
      <c r="UEL13" s="12"/>
      <c r="UEM13" s="12"/>
      <c r="UEN13" s="12"/>
      <c r="UEO13" s="12"/>
      <c r="UEP13" s="12"/>
      <c r="UEQ13" s="12"/>
      <c r="UER13" s="12"/>
      <c r="UES13" s="12"/>
      <c r="UET13" s="12"/>
      <c r="UEU13" s="12"/>
      <c r="UEV13" s="12"/>
      <c r="UEW13" s="12"/>
      <c r="UEX13" s="12"/>
      <c r="UEY13" s="12"/>
      <c r="UEZ13" s="12"/>
      <c r="UFA13" s="12"/>
      <c r="UFB13" s="12"/>
      <c r="UFC13" s="12"/>
      <c r="UFD13" s="12"/>
      <c r="UFE13" s="12"/>
      <c r="UFF13" s="12"/>
      <c r="UFG13" s="12"/>
      <c r="UFH13" s="12"/>
      <c r="UFI13" s="12"/>
      <c r="UFJ13" s="12"/>
      <c r="UFK13" s="12"/>
      <c r="UFL13" s="12"/>
      <c r="UFM13" s="12"/>
      <c r="UFN13" s="12"/>
      <c r="UFO13" s="12"/>
      <c r="UFP13" s="12"/>
      <c r="UFQ13" s="12"/>
      <c r="UFR13" s="12"/>
      <c r="UFS13" s="12"/>
      <c r="UFT13" s="12"/>
      <c r="UFU13" s="12"/>
      <c r="UFV13" s="12"/>
      <c r="UFW13" s="12"/>
      <c r="UFX13" s="12"/>
      <c r="UFY13" s="12"/>
      <c r="UFZ13" s="12"/>
      <c r="UGA13" s="12"/>
      <c r="UGB13" s="12"/>
      <c r="UGC13" s="12"/>
      <c r="UGD13" s="12"/>
      <c r="UGE13" s="12"/>
      <c r="UGF13" s="12"/>
      <c r="UGG13" s="12"/>
      <c r="UGH13" s="12"/>
      <c r="UGI13" s="12"/>
      <c r="UGJ13" s="12"/>
      <c r="UGK13" s="12"/>
      <c r="UGL13" s="12"/>
      <c r="UGM13" s="12"/>
      <c r="UGN13" s="12"/>
      <c r="UGO13" s="12"/>
      <c r="UGP13" s="12"/>
      <c r="UGQ13" s="12"/>
      <c r="UGR13" s="12"/>
      <c r="UGS13" s="12"/>
      <c r="UGT13" s="12"/>
      <c r="UGU13" s="12"/>
      <c r="UGV13" s="12"/>
      <c r="UGW13" s="12"/>
      <c r="UGX13" s="12"/>
      <c r="UGY13" s="12"/>
      <c r="UGZ13" s="12"/>
      <c r="UHA13" s="12"/>
      <c r="UHB13" s="12"/>
      <c r="UHC13" s="12"/>
      <c r="UHD13" s="12"/>
      <c r="UHE13" s="12"/>
      <c r="UHF13" s="12"/>
      <c r="UHG13" s="12"/>
      <c r="UHH13" s="12"/>
      <c r="UHI13" s="12"/>
      <c r="UHJ13" s="12"/>
      <c r="UHK13" s="12"/>
      <c r="UHL13" s="12"/>
      <c r="UHM13" s="12"/>
      <c r="UHN13" s="12"/>
      <c r="UHO13" s="12"/>
      <c r="UHP13" s="12"/>
      <c r="UHQ13" s="12"/>
      <c r="UHR13" s="12"/>
      <c r="UHS13" s="12"/>
      <c r="UHT13" s="12"/>
      <c r="UHU13" s="12"/>
      <c r="UHV13" s="12"/>
      <c r="UHW13" s="12"/>
      <c r="UHX13" s="12"/>
      <c r="UHY13" s="12"/>
      <c r="UHZ13" s="12"/>
      <c r="UIA13" s="12"/>
      <c r="UIB13" s="12"/>
      <c r="UIC13" s="12"/>
      <c r="UID13" s="12"/>
      <c r="UIE13" s="12"/>
      <c r="UIF13" s="12"/>
      <c r="UIG13" s="12"/>
      <c r="UIH13" s="12"/>
      <c r="UII13" s="12"/>
      <c r="UIJ13" s="12"/>
      <c r="UIK13" s="12"/>
      <c r="UIL13" s="12"/>
      <c r="UIM13" s="12"/>
      <c r="UIN13" s="12"/>
      <c r="UIO13" s="12"/>
      <c r="UIP13" s="12"/>
      <c r="UIQ13" s="12"/>
      <c r="UIR13" s="12"/>
      <c r="UIS13" s="12"/>
      <c r="UIT13" s="12"/>
      <c r="UIU13" s="12"/>
      <c r="UIV13" s="12"/>
      <c r="UIW13" s="12"/>
      <c r="UIX13" s="12"/>
      <c r="UIY13" s="12"/>
      <c r="UIZ13" s="12"/>
      <c r="UJA13" s="12"/>
      <c r="UJB13" s="12"/>
      <c r="UJC13" s="12"/>
      <c r="UJD13" s="12"/>
      <c r="UJE13" s="12"/>
      <c r="UJF13" s="12"/>
      <c r="UJG13" s="12"/>
      <c r="UJH13" s="12"/>
      <c r="UJI13" s="12"/>
      <c r="UJJ13" s="12"/>
      <c r="UJK13" s="12"/>
      <c r="UJL13" s="12"/>
      <c r="UJM13" s="12"/>
      <c r="UJN13" s="12"/>
      <c r="UJO13" s="12"/>
      <c r="UJP13" s="12"/>
      <c r="UJQ13" s="12"/>
      <c r="UJR13" s="12"/>
      <c r="UJS13" s="12"/>
      <c r="UJT13" s="12"/>
      <c r="UJU13" s="12"/>
      <c r="UJV13" s="12"/>
      <c r="UJW13" s="12"/>
      <c r="UJX13" s="12"/>
      <c r="UJY13" s="12"/>
      <c r="UJZ13" s="12"/>
      <c r="UKA13" s="12"/>
      <c r="UKB13" s="12"/>
      <c r="UKC13" s="12"/>
      <c r="UKD13" s="12"/>
      <c r="UKE13" s="12"/>
      <c r="UKF13" s="12"/>
      <c r="UKG13" s="12"/>
      <c r="UKH13" s="12"/>
      <c r="UKI13" s="12"/>
      <c r="UKJ13" s="12"/>
      <c r="UKK13" s="12"/>
      <c r="UKL13" s="12"/>
      <c r="UKM13" s="12"/>
      <c r="UKN13" s="12"/>
      <c r="UKO13" s="12"/>
      <c r="UKP13" s="12"/>
      <c r="UKQ13" s="12"/>
      <c r="UKR13" s="12"/>
      <c r="UKS13" s="12"/>
      <c r="UKT13" s="12"/>
      <c r="UKU13" s="12"/>
      <c r="UKV13" s="12"/>
      <c r="UKW13" s="12"/>
      <c r="UKX13" s="12"/>
      <c r="UKY13" s="12"/>
      <c r="UKZ13" s="12"/>
      <c r="ULA13" s="12"/>
      <c r="ULB13" s="12"/>
      <c r="ULC13" s="12"/>
      <c r="ULD13" s="12"/>
      <c r="ULE13" s="12"/>
      <c r="ULF13" s="12"/>
      <c r="ULG13" s="12"/>
      <c r="ULH13" s="12"/>
      <c r="ULI13" s="12"/>
      <c r="ULJ13" s="12"/>
      <c r="ULK13" s="12"/>
      <c r="ULL13" s="12"/>
      <c r="ULM13" s="12"/>
      <c r="ULN13" s="12"/>
      <c r="ULO13" s="12"/>
      <c r="ULP13" s="12"/>
      <c r="ULQ13" s="12"/>
      <c r="ULR13" s="12"/>
      <c r="ULS13" s="12"/>
      <c r="ULT13" s="12"/>
      <c r="ULU13" s="12"/>
      <c r="ULV13" s="12"/>
      <c r="ULW13" s="12"/>
      <c r="ULX13" s="12"/>
      <c r="ULY13" s="12"/>
      <c r="ULZ13" s="12"/>
      <c r="UMA13" s="12"/>
      <c r="UMB13" s="12"/>
      <c r="UMC13" s="12"/>
      <c r="UMD13" s="12"/>
      <c r="UME13" s="12"/>
      <c r="UMF13" s="12"/>
      <c r="UMG13" s="12"/>
      <c r="UMH13" s="12"/>
      <c r="UMI13" s="12"/>
      <c r="UMJ13" s="12"/>
      <c r="UMK13" s="12"/>
      <c r="UML13" s="12"/>
      <c r="UMM13" s="12"/>
      <c r="UMN13" s="12"/>
      <c r="UMO13" s="12"/>
      <c r="UMP13" s="12"/>
      <c r="UMQ13" s="12"/>
      <c r="UMR13" s="12"/>
      <c r="UMS13" s="12"/>
      <c r="UMT13" s="12"/>
      <c r="UMU13" s="12"/>
      <c r="UMV13" s="12"/>
      <c r="UMW13" s="12"/>
      <c r="UMX13" s="12"/>
      <c r="UMY13" s="12"/>
      <c r="UMZ13" s="12"/>
      <c r="UNA13" s="12"/>
      <c r="UNB13" s="12"/>
      <c r="UNC13" s="12"/>
      <c r="UND13" s="12"/>
      <c r="UNE13" s="12"/>
      <c r="UNF13" s="12"/>
      <c r="UNG13" s="12"/>
      <c r="UNH13" s="12"/>
      <c r="UNI13" s="12"/>
      <c r="UNJ13" s="12"/>
      <c r="UNK13" s="12"/>
      <c r="UNL13" s="12"/>
      <c r="UNM13" s="12"/>
      <c r="UNN13" s="12"/>
      <c r="UNO13" s="12"/>
      <c r="UNP13" s="12"/>
      <c r="UNQ13" s="12"/>
      <c r="UNR13" s="12"/>
      <c r="UNS13" s="12"/>
      <c r="UNT13" s="12"/>
      <c r="UNU13" s="12"/>
      <c r="UNV13" s="12"/>
      <c r="UNW13" s="12"/>
      <c r="UNX13" s="12"/>
      <c r="UNY13" s="12"/>
      <c r="UNZ13" s="12"/>
      <c r="UOA13" s="12"/>
      <c r="UOB13" s="12"/>
      <c r="UOC13" s="12"/>
      <c r="UOD13" s="12"/>
      <c r="UOE13" s="12"/>
      <c r="UOF13" s="12"/>
      <c r="UOG13" s="12"/>
      <c r="UOH13" s="12"/>
      <c r="UOI13" s="12"/>
      <c r="UOJ13" s="12"/>
      <c r="UOK13" s="12"/>
      <c r="UOL13" s="12"/>
      <c r="UOM13" s="12"/>
      <c r="UON13" s="12"/>
      <c r="UOO13" s="12"/>
      <c r="UOP13" s="12"/>
      <c r="UOQ13" s="12"/>
      <c r="UOR13" s="12"/>
      <c r="UOS13" s="12"/>
      <c r="UOT13" s="12"/>
      <c r="UOU13" s="12"/>
      <c r="UOV13" s="12"/>
      <c r="UOW13" s="12"/>
      <c r="UOX13" s="12"/>
      <c r="UOY13" s="12"/>
      <c r="UOZ13" s="12"/>
      <c r="UPA13" s="12"/>
      <c r="UPB13" s="12"/>
      <c r="UPC13" s="12"/>
      <c r="UPD13" s="12"/>
      <c r="UPE13" s="12"/>
      <c r="UPF13" s="12"/>
      <c r="UPG13" s="12"/>
      <c r="UPH13" s="12"/>
      <c r="UPI13" s="12"/>
      <c r="UPJ13" s="12"/>
      <c r="UPK13" s="12"/>
      <c r="UPL13" s="12"/>
      <c r="UPM13" s="12"/>
      <c r="UPN13" s="12"/>
      <c r="UPO13" s="12"/>
      <c r="UPP13" s="12"/>
      <c r="UPQ13" s="12"/>
      <c r="UPR13" s="12"/>
      <c r="UPS13" s="12"/>
      <c r="UPT13" s="12"/>
      <c r="UPU13" s="12"/>
      <c r="UPV13" s="12"/>
      <c r="UPW13" s="12"/>
      <c r="UPX13" s="12"/>
      <c r="UPY13" s="12"/>
      <c r="UPZ13" s="12"/>
      <c r="UQA13" s="12"/>
      <c r="UQB13" s="12"/>
      <c r="UQC13" s="12"/>
      <c r="UQD13" s="12"/>
      <c r="UQE13" s="12"/>
      <c r="UQF13" s="12"/>
      <c r="UQG13" s="12"/>
      <c r="UQH13" s="12"/>
      <c r="UQI13" s="12"/>
      <c r="UQJ13" s="12"/>
      <c r="UQK13" s="12"/>
      <c r="UQL13" s="12"/>
      <c r="UQM13" s="12"/>
      <c r="UQN13" s="12"/>
      <c r="UQO13" s="12"/>
      <c r="UQP13" s="12"/>
      <c r="UQQ13" s="12"/>
      <c r="UQR13" s="12"/>
      <c r="UQS13" s="12"/>
      <c r="UQT13" s="12"/>
      <c r="UQU13" s="12"/>
      <c r="UQV13" s="12"/>
      <c r="UQW13" s="12"/>
      <c r="UQX13" s="12"/>
      <c r="UQY13" s="12"/>
      <c r="UQZ13" s="12"/>
      <c r="URA13" s="12"/>
      <c r="URB13" s="12"/>
      <c r="URC13" s="12"/>
      <c r="URD13" s="12"/>
      <c r="URE13" s="12"/>
      <c r="URF13" s="12"/>
      <c r="URG13" s="12"/>
      <c r="URH13" s="12"/>
      <c r="URI13" s="12"/>
      <c r="URJ13" s="12"/>
      <c r="URK13" s="12"/>
      <c r="URL13" s="12"/>
      <c r="URM13" s="12"/>
      <c r="URN13" s="12"/>
      <c r="URO13" s="12"/>
      <c r="URP13" s="12"/>
      <c r="URQ13" s="12"/>
      <c r="URR13" s="12"/>
      <c r="URS13" s="12"/>
      <c r="URT13" s="12"/>
      <c r="URU13" s="12"/>
      <c r="URV13" s="12"/>
      <c r="URW13" s="12"/>
      <c r="URX13" s="12"/>
      <c r="URY13" s="12"/>
      <c r="URZ13" s="12"/>
      <c r="USA13" s="12"/>
      <c r="USB13" s="12"/>
      <c r="USC13" s="12"/>
      <c r="USD13" s="12"/>
      <c r="USE13" s="12"/>
      <c r="USF13" s="12"/>
      <c r="USG13" s="12"/>
      <c r="USH13" s="12"/>
      <c r="USI13" s="12"/>
      <c r="USJ13" s="12"/>
      <c r="USK13" s="12"/>
      <c r="USL13" s="12"/>
      <c r="USM13" s="12"/>
      <c r="USN13" s="12"/>
      <c r="USO13" s="12"/>
      <c r="USP13" s="12"/>
      <c r="USQ13" s="12"/>
      <c r="USR13" s="12"/>
      <c r="USS13" s="12"/>
      <c r="UST13" s="12"/>
      <c r="USU13" s="12"/>
      <c r="USV13" s="12"/>
      <c r="USW13" s="12"/>
      <c r="USX13" s="12"/>
      <c r="USY13" s="12"/>
      <c r="USZ13" s="12"/>
      <c r="UTA13" s="12"/>
      <c r="UTB13" s="12"/>
      <c r="UTC13" s="12"/>
      <c r="UTD13" s="12"/>
      <c r="UTE13" s="12"/>
      <c r="UTF13" s="12"/>
      <c r="UTG13" s="12"/>
      <c r="UTH13" s="12"/>
      <c r="UTI13" s="12"/>
      <c r="UTJ13" s="12"/>
      <c r="UTK13" s="12"/>
      <c r="UTL13" s="12"/>
      <c r="UTM13" s="12"/>
      <c r="UTN13" s="12"/>
      <c r="UTO13" s="12"/>
      <c r="UTP13" s="12"/>
      <c r="UTQ13" s="12"/>
      <c r="UTR13" s="12"/>
      <c r="UTS13" s="12"/>
      <c r="UTT13" s="12"/>
      <c r="UTU13" s="12"/>
      <c r="UTV13" s="12"/>
      <c r="UTW13" s="12"/>
      <c r="UTX13" s="12"/>
      <c r="UTY13" s="12"/>
      <c r="UTZ13" s="12"/>
      <c r="UUA13" s="12"/>
      <c r="UUB13" s="12"/>
      <c r="UUC13" s="12"/>
      <c r="UUD13" s="12"/>
      <c r="UUE13" s="12"/>
      <c r="UUF13" s="12"/>
      <c r="UUG13" s="12"/>
      <c r="UUH13" s="12"/>
      <c r="UUI13" s="12"/>
      <c r="UUJ13" s="12"/>
      <c r="UUK13" s="12"/>
      <c r="UUL13" s="12"/>
      <c r="UUM13" s="12"/>
      <c r="UUN13" s="12"/>
      <c r="UUO13" s="12"/>
      <c r="UUP13" s="12"/>
      <c r="UUQ13" s="12"/>
      <c r="UUR13" s="12"/>
      <c r="UUS13" s="12"/>
      <c r="UUT13" s="12"/>
      <c r="UUU13" s="12"/>
      <c r="UUV13" s="12"/>
      <c r="UUW13" s="12"/>
      <c r="UUX13" s="12"/>
      <c r="UUY13" s="12"/>
      <c r="UUZ13" s="12"/>
      <c r="UVA13" s="12"/>
      <c r="UVB13" s="12"/>
      <c r="UVC13" s="12"/>
      <c r="UVD13" s="12"/>
      <c r="UVE13" s="12"/>
      <c r="UVF13" s="12"/>
      <c r="UVG13" s="12"/>
      <c r="UVH13" s="12"/>
      <c r="UVI13" s="12"/>
      <c r="UVJ13" s="12"/>
      <c r="UVK13" s="12"/>
      <c r="UVL13" s="12"/>
      <c r="UVM13" s="12"/>
      <c r="UVN13" s="12"/>
      <c r="UVO13" s="12"/>
      <c r="UVP13" s="12"/>
      <c r="UVQ13" s="12"/>
      <c r="UVR13" s="12"/>
      <c r="UVS13" s="12"/>
      <c r="UVT13" s="12"/>
      <c r="UVU13" s="12"/>
      <c r="UVV13" s="12"/>
      <c r="UVW13" s="12"/>
      <c r="UVX13" s="12"/>
      <c r="UVY13" s="12"/>
      <c r="UVZ13" s="12"/>
      <c r="UWA13" s="12"/>
      <c r="UWB13" s="12"/>
      <c r="UWC13" s="12"/>
      <c r="UWD13" s="12"/>
      <c r="UWE13" s="12"/>
      <c r="UWF13" s="12"/>
      <c r="UWG13" s="12"/>
      <c r="UWH13" s="12"/>
      <c r="UWI13" s="12"/>
      <c r="UWJ13" s="12"/>
      <c r="UWK13" s="12"/>
      <c r="UWL13" s="12"/>
      <c r="UWM13" s="12"/>
      <c r="UWN13" s="12"/>
      <c r="UWO13" s="12"/>
      <c r="UWP13" s="12"/>
      <c r="UWQ13" s="12"/>
      <c r="UWR13" s="12"/>
      <c r="UWS13" s="12"/>
      <c r="UWT13" s="12"/>
      <c r="UWU13" s="12"/>
      <c r="UWV13" s="12"/>
      <c r="UWW13" s="12"/>
      <c r="UWX13" s="12"/>
      <c r="UWY13" s="12"/>
      <c r="UWZ13" s="12"/>
      <c r="UXA13" s="12"/>
      <c r="UXB13" s="12"/>
      <c r="UXC13" s="12"/>
      <c r="UXD13" s="12"/>
      <c r="UXE13" s="12"/>
      <c r="UXF13" s="12"/>
      <c r="UXG13" s="12"/>
      <c r="UXH13" s="12"/>
      <c r="UXI13" s="12"/>
      <c r="UXJ13" s="12"/>
      <c r="UXK13" s="12"/>
      <c r="UXL13" s="12"/>
      <c r="UXM13" s="12"/>
      <c r="UXN13" s="12"/>
      <c r="UXO13" s="12"/>
      <c r="UXP13" s="12"/>
      <c r="UXQ13" s="12"/>
      <c r="UXR13" s="12"/>
      <c r="UXS13" s="12"/>
      <c r="UXT13" s="12"/>
      <c r="UXU13" s="12"/>
      <c r="UXV13" s="12"/>
      <c r="UXW13" s="12"/>
      <c r="UXX13" s="12"/>
      <c r="UXY13" s="12"/>
      <c r="UXZ13" s="12"/>
      <c r="UYA13" s="12"/>
      <c r="UYB13" s="12"/>
      <c r="UYC13" s="12"/>
      <c r="UYD13" s="12"/>
      <c r="UYE13" s="12"/>
      <c r="UYF13" s="12"/>
      <c r="UYG13" s="12"/>
      <c r="UYH13" s="12"/>
      <c r="UYI13" s="12"/>
      <c r="UYJ13" s="12"/>
      <c r="UYK13" s="12"/>
      <c r="UYL13" s="12"/>
      <c r="UYM13" s="12"/>
      <c r="UYN13" s="12"/>
      <c r="UYO13" s="12"/>
      <c r="UYP13" s="12"/>
      <c r="UYQ13" s="12"/>
      <c r="UYR13" s="12"/>
      <c r="UYS13" s="12"/>
      <c r="UYT13" s="12"/>
      <c r="UYU13" s="12"/>
      <c r="UYV13" s="12"/>
      <c r="UYW13" s="12"/>
      <c r="UYX13" s="12"/>
      <c r="UYY13" s="12"/>
      <c r="UYZ13" s="12"/>
      <c r="UZA13" s="12"/>
      <c r="UZB13" s="12"/>
      <c r="UZC13" s="12"/>
      <c r="UZD13" s="12"/>
      <c r="UZE13" s="12"/>
      <c r="UZF13" s="12"/>
      <c r="UZG13" s="12"/>
      <c r="UZH13" s="12"/>
      <c r="UZI13" s="12"/>
      <c r="UZJ13" s="12"/>
      <c r="UZK13" s="12"/>
      <c r="UZL13" s="12"/>
      <c r="UZM13" s="12"/>
      <c r="UZN13" s="12"/>
      <c r="UZO13" s="12"/>
      <c r="UZP13" s="12"/>
      <c r="UZQ13" s="12"/>
      <c r="UZR13" s="12"/>
      <c r="UZS13" s="12"/>
      <c r="UZT13" s="12"/>
      <c r="UZU13" s="12"/>
      <c r="UZV13" s="12"/>
      <c r="UZW13" s="12"/>
      <c r="UZX13" s="12"/>
      <c r="UZY13" s="12"/>
      <c r="UZZ13" s="12"/>
      <c r="VAA13" s="12"/>
      <c r="VAB13" s="12"/>
      <c r="VAC13" s="12"/>
      <c r="VAD13" s="12"/>
      <c r="VAE13" s="12"/>
      <c r="VAF13" s="12"/>
      <c r="VAG13" s="12"/>
      <c r="VAH13" s="12"/>
      <c r="VAI13" s="12"/>
      <c r="VAJ13" s="12"/>
      <c r="VAK13" s="12"/>
      <c r="VAL13" s="12"/>
      <c r="VAM13" s="12"/>
      <c r="VAN13" s="12"/>
      <c r="VAO13" s="12"/>
      <c r="VAP13" s="12"/>
      <c r="VAQ13" s="12"/>
      <c r="VAR13" s="12"/>
      <c r="VAS13" s="12"/>
      <c r="VAT13" s="12"/>
      <c r="VAU13" s="12"/>
      <c r="VAV13" s="12"/>
      <c r="VAW13" s="12"/>
      <c r="VAX13" s="12"/>
      <c r="VAY13" s="12"/>
      <c r="VAZ13" s="12"/>
      <c r="VBA13" s="12"/>
      <c r="VBB13" s="12"/>
      <c r="VBC13" s="12"/>
      <c r="VBD13" s="12"/>
      <c r="VBE13" s="12"/>
      <c r="VBF13" s="12"/>
      <c r="VBG13" s="12"/>
      <c r="VBH13" s="12"/>
      <c r="VBI13" s="12"/>
      <c r="VBJ13" s="12"/>
      <c r="VBK13" s="12"/>
      <c r="VBL13" s="12"/>
      <c r="VBM13" s="12"/>
      <c r="VBN13" s="12"/>
      <c r="VBO13" s="12"/>
      <c r="VBP13" s="12"/>
      <c r="VBQ13" s="12"/>
      <c r="VBR13" s="12"/>
      <c r="VBS13" s="12"/>
      <c r="VBT13" s="12"/>
      <c r="VBU13" s="12"/>
      <c r="VBV13" s="12"/>
      <c r="VBW13" s="12"/>
      <c r="VBX13" s="12"/>
      <c r="VBY13" s="12"/>
      <c r="VBZ13" s="12"/>
      <c r="VCA13" s="12"/>
      <c r="VCB13" s="12"/>
      <c r="VCC13" s="12"/>
      <c r="VCD13" s="12"/>
      <c r="VCE13" s="12"/>
      <c r="VCF13" s="12"/>
      <c r="VCG13" s="12"/>
      <c r="VCH13" s="12"/>
      <c r="VCI13" s="12"/>
      <c r="VCJ13" s="12"/>
      <c r="VCK13" s="12"/>
      <c r="VCL13" s="12"/>
      <c r="VCM13" s="12"/>
      <c r="VCN13" s="12"/>
      <c r="VCO13" s="12"/>
      <c r="VCP13" s="12"/>
      <c r="VCQ13" s="12"/>
      <c r="VCR13" s="12"/>
      <c r="VCS13" s="12"/>
      <c r="VCT13" s="12"/>
      <c r="VCU13" s="12"/>
      <c r="VCV13" s="12"/>
      <c r="VCW13" s="12"/>
      <c r="VCX13" s="12"/>
      <c r="VCY13" s="12"/>
      <c r="VCZ13" s="12"/>
      <c r="VDA13" s="12"/>
      <c r="VDB13" s="12"/>
      <c r="VDC13" s="12"/>
      <c r="VDD13" s="12"/>
      <c r="VDE13" s="12"/>
      <c r="VDF13" s="12"/>
      <c r="VDG13" s="12"/>
      <c r="VDH13" s="12"/>
      <c r="VDI13" s="12"/>
      <c r="VDJ13" s="12"/>
      <c r="VDK13" s="12"/>
      <c r="VDL13" s="12"/>
      <c r="VDM13" s="12"/>
      <c r="VDN13" s="12"/>
      <c r="VDO13" s="12"/>
      <c r="VDP13" s="12"/>
      <c r="VDQ13" s="12"/>
      <c r="VDR13" s="12"/>
      <c r="VDS13" s="12"/>
      <c r="VDT13" s="12"/>
      <c r="VDU13" s="12"/>
      <c r="VDV13" s="12"/>
      <c r="VDW13" s="12"/>
      <c r="VDX13" s="12"/>
      <c r="VDY13" s="12"/>
      <c r="VDZ13" s="12"/>
      <c r="VEA13" s="12"/>
      <c r="VEB13" s="12"/>
      <c r="VEC13" s="12"/>
      <c r="VED13" s="12"/>
      <c r="VEE13" s="12"/>
      <c r="VEF13" s="12"/>
      <c r="VEG13" s="12"/>
      <c r="VEH13" s="12"/>
      <c r="VEI13" s="12"/>
      <c r="VEJ13" s="12"/>
      <c r="VEK13" s="12"/>
      <c r="VEL13" s="12"/>
      <c r="VEM13" s="12"/>
      <c r="VEN13" s="12"/>
      <c r="VEO13" s="12"/>
      <c r="VEP13" s="12"/>
      <c r="VEQ13" s="12"/>
      <c r="VER13" s="12"/>
      <c r="VES13" s="12"/>
      <c r="VET13" s="12"/>
      <c r="VEU13" s="12"/>
      <c r="VEV13" s="12"/>
      <c r="VEW13" s="12"/>
      <c r="VEX13" s="12"/>
      <c r="VEY13" s="12"/>
      <c r="VEZ13" s="12"/>
      <c r="VFA13" s="12"/>
      <c r="VFB13" s="12"/>
      <c r="VFC13" s="12"/>
      <c r="VFD13" s="12"/>
      <c r="VFE13" s="12"/>
      <c r="VFF13" s="12"/>
      <c r="VFG13" s="12"/>
      <c r="VFH13" s="12"/>
      <c r="VFI13" s="12"/>
      <c r="VFJ13" s="12"/>
      <c r="VFK13" s="12"/>
      <c r="VFL13" s="12"/>
      <c r="VFM13" s="12"/>
      <c r="VFN13" s="12"/>
      <c r="VFO13" s="12"/>
      <c r="VFP13" s="12"/>
      <c r="VFQ13" s="12"/>
      <c r="VFR13" s="12"/>
      <c r="VFS13" s="12"/>
      <c r="VFT13" s="12"/>
      <c r="VFU13" s="12"/>
      <c r="VFV13" s="12"/>
      <c r="VFW13" s="12"/>
      <c r="VFX13" s="12"/>
      <c r="VFY13" s="12"/>
      <c r="VFZ13" s="12"/>
      <c r="VGA13" s="12"/>
      <c r="VGB13" s="12"/>
      <c r="VGC13" s="12"/>
      <c r="VGD13" s="12"/>
      <c r="VGE13" s="12"/>
      <c r="VGF13" s="12"/>
      <c r="VGG13" s="12"/>
      <c r="VGH13" s="12"/>
      <c r="VGI13" s="12"/>
      <c r="VGJ13" s="12"/>
      <c r="VGK13" s="12"/>
      <c r="VGL13" s="12"/>
      <c r="VGM13" s="12"/>
      <c r="VGN13" s="12"/>
      <c r="VGO13" s="12"/>
      <c r="VGP13" s="12"/>
      <c r="VGQ13" s="12"/>
      <c r="VGR13" s="12"/>
      <c r="VGS13" s="12"/>
      <c r="VGT13" s="12"/>
      <c r="VGU13" s="12"/>
      <c r="VGV13" s="12"/>
      <c r="VGW13" s="12"/>
      <c r="VGX13" s="12"/>
      <c r="VGY13" s="12"/>
      <c r="VGZ13" s="12"/>
      <c r="VHA13" s="12"/>
      <c r="VHB13" s="12"/>
      <c r="VHC13" s="12"/>
      <c r="VHD13" s="12"/>
      <c r="VHE13" s="12"/>
      <c r="VHF13" s="12"/>
      <c r="VHG13" s="12"/>
      <c r="VHH13" s="12"/>
      <c r="VHI13" s="12"/>
      <c r="VHJ13" s="12"/>
      <c r="VHK13" s="12"/>
      <c r="VHL13" s="12"/>
      <c r="VHM13" s="12"/>
      <c r="VHN13" s="12"/>
      <c r="VHO13" s="12"/>
      <c r="VHP13" s="12"/>
      <c r="VHQ13" s="12"/>
      <c r="VHR13" s="12"/>
      <c r="VHS13" s="12"/>
      <c r="VHT13" s="12"/>
      <c r="VHU13" s="12"/>
      <c r="VHV13" s="12"/>
      <c r="VHW13" s="12"/>
      <c r="VHX13" s="12"/>
      <c r="VHY13" s="12"/>
      <c r="VHZ13" s="12"/>
      <c r="VIA13" s="12"/>
      <c r="VIB13" s="12"/>
      <c r="VIC13" s="12"/>
      <c r="VID13" s="12"/>
      <c r="VIE13" s="12"/>
      <c r="VIF13" s="12"/>
      <c r="VIG13" s="12"/>
      <c r="VIH13" s="12"/>
      <c r="VII13" s="12"/>
      <c r="VIJ13" s="12"/>
      <c r="VIK13" s="12"/>
      <c r="VIL13" s="12"/>
      <c r="VIM13" s="12"/>
      <c r="VIN13" s="12"/>
      <c r="VIO13" s="12"/>
      <c r="VIP13" s="12"/>
      <c r="VIQ13" s="12"/>
      <c r="VIR13" s="12"/>
      <c r="VIS13" s="12"/>
      <c r="VIT13" s="12"/>
      <c r="VIU13" s="12"/>
      <c r="VIV13" s="12"/>
      <c r="VIW13" s="12"/>
      <c r="VIX13" s="12"/>
      <c r="VIY13" s="12"/>
      <c r="VIZ13" s="12"/>
      <c r="VJA13" s="12"/>
      <c r="VJB13" s="12"/>
      <c r="VJC13" s="12"/>
      <c r="VJD13" s="12"/>
      <c r="VJE13" s="12"/>
      <c r="VJF13" s="12"/>
      <c r="VJG13" s="12"/>
      <c r="VJH13" s="12"/>
      <c r="VJI13" s="12"/>
      <c r="VJJ13" s="12"/>
      <c r="VJK13" s="12"/>
      <c r="VJL13" s="12"/>
      <c r="VJM13" s="12"/>
      <c r="VJN13" s="12"/>
      <c r="VJO13" s="12"/>
      <c r="VJP13" s="12"/>
      <c r="VJQ13" s="12"/>
      <c r="VJR13" s="12"/>
      <c r="VJS13" s="12"/>
      <c r="VJT13" s="12"/>
      <c r="VJU13" s="12"/>
      <c r="VJV13" s="12"/>
      <c r="VJW13" s="12"/>
      <c r="VJX13" s="12"/>
      <c r="VJY13" s="12"/>
      <c r="VJZ13" s="12"/>
      <c r="VKA13" s="12"/>
      <c r="VKB13" s="12"/>
      <c r="VKC13" s="12"/>
      <c r="VKD13" s="12"/>
      <c r="VKE13" s="12"/>
      <c r="VKF13" s="12"/>
      <c r="VKG13" s="12"/>
      <c r="VKH13" s="12"/>
      <c r="VKI13" s="12"/>
      <c r="VKJ13" s="12"/>
      <c r="VKK13" s="12"/>
      <c r="VKL13" s="12"/>
      <c r="VKM13" s="12"/>
      <c r="VKN13" s="12"/>
      <c r="VKO13" s="12"/>
      <c r="VKP13" s="12"/>
      <c r="VKQ13" s="12"/>
      <c r="VKR13" s="12"/>
      <c r="VKS13" s="12"/>
      <c r="VKT13" s="12"/>
      <c r="VKU13" s="12"/>
      <c r="VKV13" s="12"/>
      <c r="VKW13" s="12"/>
      <c r="VKX13" s="12"/>
      <c r="VKY13" s="12"/>
      <c r="VKZ13" s="12"/>
      <c r="VLA13" s="12"/>
      <c r="VLB13" s="12"/>
      <c r="VLC13" s="12"/>
      <c r="VLD13" s="12"/>
      <c r="VLE13" s="12"/>
      <c r="VLF13" s="12"/>
      <c r="VLG13" s="12"/>
      <c r="VLH13" s="12"/>
      <c r="VLI13" s="12"/>
      <c r="VLJ13" s="12"/>
      <c r="VLK13" s="12"/>
      <c r="VLL13" s="12"/>
      <c r="VLM13" s="12"/>
      <c r="VLN13" s="12"/>
      <c r="VLO13" s="12"/>
      <c r="VLP13" s="12"/>
      <c r="VLQ13" s="12"/>
      <c r="VLR13" s="12"/>
      <c r="VLS13" s="12"/>
      <c r="VLT13" s="12"/>
      <c r="VLU13" s="12"/>
      <c r="VLV13" s="12"/>
      <c r="VLW13" s="12"/>
      <c r="VLX13" s="12"/>
      <c r="VLY13" s="12"/>
      <c r="VLZ13" s="12"/>
      <c r="VMA13" s="12"/>
      <c r="VMB13" s="12"/>
      <c r="VMC13" s="12"/>
      <c r="VMD13" s="12"/>
      <c r="VME13" s="12"/>
      <c r="VMF13" s="12"/>
      <c r="VMG13" s="12"/>
      <c r="VMH13" s="12"/>
      <c r="VMI13" s="12"/>
      <c r="VMJ13" s="12"/>
      <c r="VMK13" s="12"/>
      <c r="VML13" s="12"/>
      <c r="VMM13" s="12"/>
      <c r="VMN13" s="12"/>
      <c r="VMO13" s="12"/>
      <c r="VMP13" s="12"/>
      <c r="VMQ13" s="12"/>
      <c r="VMR13" s="12"/>
      <c r="VMS13" s="12"/>
      <c r="VMT13" s="12"/>
      <c r="VMU13" s="12"/>
      <c r="VMV13" s="12"/>
      <c r="VMW13" s="12"/>
      <c r="VMX13" s="12"/>
      <c r="VMY13" s="12"/>
      <c r="VMZ13" s="12"/>
      <c r="VNA13" s="12"/>
      <c r="VNB13" s="12"/>
      <c r="VNC13" s="12"/>
      <c r="VND13" s="12"/>
      <c r="VNE13" s="12"/>
      <c r="VNF13" s="12"/>
      <c r="VNG13" s="12"/>
      <c r="VNH13" s="12"/>
      <c r="VNI13" s="12"/>
      <c r="VNJ13" s="12"/>
      <c r="VNK13" s="12"/>
      <c r="VNL13" s="12"/>
      <c r="VNM13" s="12"/>
      <c r="VNN13" s="12"/>
      <c r="VNO13" s="12"/>
      <c r="VNP13" s="12"/>
      <c r="VNQ13" s="12"/>
      <c r="VNR13" s="12"/>
      <c r="VNS13" s="12"/>
      <c r="VNT13" s="12"/>
      <c r="VNU13" s="12"/>
      <c r="VNV13" s="12"/>
      <c r="VNW13" s="12"/>
      <c r="VNX13" s="12"/>
      <c r="VNY13" s="12"/>
      <c r="VNZ13" s="12"/>
      <c r="VOA13" s="12"/>
      <c r="VOB13" s="12"/>
      <c r="VOC13" s="12"/>
      <c r="VOD13" s="12"/>
      <c r="VOE13" s="12"/>
      <c r="VOF13" s="12"/>
      <c r="VOG13" s="12"/>
      <c r="VOH13" s="12"/>
      <c r="VOI13" s="12"/>
      <c r="VOJ13" s="12"/>
      <c r="VOK13" s="12"/>
      <c r="VOL13" s="12"/>
      <c r="VOM13" s="12"/>
      <c r="VON13" s="12"/>
      <c r="VOO13" s="12"/>
      <c r="VOP13" s="12"/>
      <c r="VOQ13" s="12"/>
      <c r="VOR13" s="12"/>
      <c r="VOS13" s="12"/>
      <c r="VOT13" s="12"/>
      <c r="VOU13" s="12"/>
      <c r="VOV13" s="12"/>
      <c r="VOW13" s="12"/>
      <c r="VOX13" s="12"/>
      <c r="VOY13" s="12"/>
      <c r="VOZ13" s="12"/>
      <c r="VPA13" s="12"/>
      <c r="VPB13" s="12"/>
      <c r="VPC13" s="12"/>
      <c r="VPD13" s="12"/>
      <c r="VPE13" s="12"/>
      <c r="VPF13" s="12"/>
      <c r="VPG13" s="12"/>
      <c r="VPH13" s="12"/>
      <c r="VPI13" s="12"/>
      <c r="VPJ13" s="12"/>
      <c r="VPK13" s="12"/>
      <c r="VPL13" s="12"/>
      <c r="VPM13" s="12"/>
      <c r="VPN13" s="12"/>
      <c r="VPO13" s="12"/>
      <c r="VPP13" s="12"/>
      <c r="VPQ13" s="12"/>
      <c r="VPR13" s="12"/>
      <c r="VPS13" s="12"/>
      <c r="VPT13" s="12"/>
      <c r="VPU13" s="12"/>
      <c r="VPV13" s="12"/>
      <c r="VPW13" s="12"/>
      <c r="VPX13" s="12"/>
      <c r="VPY13" s="12"/>
      <c r="VPZ13" s="12"/>
      <c r="VQA13" s="12"/>
      <c r="VQB13" s="12"/>
      <c r="VQC13" s="12"/>
      <c r="VQD13" s="12"/>
      <c r="VQE13" s="12"/>
      <c r="VQF13" s="12"/>
      <c r="VQG13" s="12"/>
      <c r="VQH13" s="12"/>
      <c r="VQI13" s="12"/>
      <c r="VQJ13" s="12"/>
      <c r="VQK13" s="12"/>
      <c r="VQL13" s="12"/>
      <c r="VQM13" s="12"/>
      <c r="VQN13" s="12"/>
      <c r="VQO13" s="12"/>
      <c r="VQP13" s="12"/>
      <c r="VQQ13" s="12"/>
      <c r="VQR13" s="12"/>
      <c r="VQS13" s="12"/>
      <c r="VQT13" s="12"/>
      <c r="VQU13" s="12"/>
      <c r="VQV13" s="12"/>
      <c r="VQW13" s="12"/>
      <c r="VQX13" s="12"/>
      <c r="VQY13" s="12"/>
      <c r="VQZ13" s="12"/>
      <c r="VRA13" s="12"/>
      <c r="VRB13" s="12"/>
      <c r="VRC13" s="12"/>
      <c r="VRD13" s="12"/>
      <c r="VRE13" s="12"/>
      <c r="VRF13" s="12"/>
      <c r="VRG13" s="12"/>
      <c r="VRH13" s="12"/>
      <c r="VRI13" s="12"/>
      <c r="VRJ13" s="12"/>
      <c r="VRK13" s="12"/>
      <c r="VRL13" s="12"/>
      <c r="VRM13" s="12"/>
      <c r="VRN13" s="12"/>
      <c r="VRO13" s="12"/>
      <c r="VRP13" s="12"/>
      <c r="VRQ13" s="12"/>
      <c r="VRR13" s="12"/>
      <c r="VRS13" s="12"/>
      <c r="VRT13" s="12"/>
      <c r="VRU13" s="12"/>
      <c r="VRV13" s="12"/>
      <c r="VRW13" s="12"/>
      <c r="VRX13" s="12"/>
      <c r="VRY13" s="12"/>
      <c r="VRZ13" s="12"/>
      <c r="VSA13" s="12"/>
      <c r="VSB13" s="12"/>
      <c r="VSC13" s="12"/>
      <c r="VSD13" s="12"/>
      <c r="VSE13" s="12"/>
      <c r="VSF13" s="12"/>
      <c r="VSG13" s="12"/>
      <c r="VSH13" s="12"/>
      <c r="VSI13" s="12"/>
      <c r="VSJ13" s="12"/>
      <c r="VSK13" s="12"/>
      <c r="VSL13" s="12"/>
      <c r="VSM13" s="12"/>
      <c r="VSN13" s="12"/>
      <c r="VSO13" s="12"/>
      <c r="VSP13" s="12"/>
      <c r="VSQ13" s="12"/>
      <c r="VSR13" s="12"/>
      <c r="VSS13" s="12"/>
      <c r="VST13" s="12"/>
      <c r="VSU13" s="12"/>
      <c r="VSV13" s="12"/>
      <c r="VSW13" s="12"/>
      <c r="VSX13" s="12"/>
      <c r="VSY13" s="12"/>
      <c r="VSZ13" s="12"/>
      <c r="VTA13" s="12"/>
      <c r="VTB13" s="12"/>
      <c r="VTC13" s="12"/>
      <c r="VTD13" s="12"/>
      <c r="VTE13" s="12"/>
      <c r="VTF13" s="12"/>
      <c r="VTG13" s="12"/>
      <c r="VTH13" s="12"/>
      <c r="VTI13" s="12"/>
      <c r="VTJ13" s="12"/>
      <c r="VTK13" s="12"/>
      <c r="VTL13" s="12"/>
      <c r="VTM13" s="12"/>
      <c r="VTN13" s="12"/>
      <c r="VTO13" s="12"/>
      <c r="VTP13" s="12"/>
      <c r="VTQ13" s="12"/>
      <c r="VTR13" s="12"/>
      <c r="VTS13" s="12"/>
      <c r="VTT13" s="12"/>
      <c r="VTU13" s="12"/>
      <c r="VTV13" s="12"/>
      <c r="VTW13" s="12"/>
      <c r="VTX13" s="12"/>
      <c r="VTY13" s="12"/>
      <c r="VTZ13" s="12"/>
      <c r="VUA13" s="12"/>
      <c r="VUB13" s="12"/>
      <c r="VUC13" s="12"/>
      <c r="VUD13" s="12"/>
      <c r="VUE13" s="12"/>
      <c r="VUF13" s="12"/>
      <c r="VUG13" s="12"/>
      <c r="VUH13" s="12"/>
      <c r="VUI13" s="12"/>
      <c r="VUJ13" s="12"/>
      <c r="VUK13" s="12"/>
      <c r="VUL13" s="12"/>
      <c r="VUM13" s="12"/>
      <c r="VUN13" s="12"/>
      <c r="VUO13" s="12"/>
      <c r="VUP13" s="12"/>
      <c r="VUQ13" s="12"/>
      <c r="VUR13" s="12"/>
      <c r="VUS13" s="12"/>
      <c r="VUT13" s="12"/>
      <c r="VUU13" s="12"/>
      <c r="VUV13" s="12"/>
      <c r="VUW13" s="12"/>
      <c r="VUX13" s="12"/>
      <c r="VUY13" s="12"/>
      <c r="VUZ13" s="12"/>
      <c r="VVA13" s="12"/>
      <c r="VVB13" s="12"/>
      <c r="VVC13" s="12"/>
      <c r="VVD13" s="12"/>
      <c r="VVE13" s="12"/>
      <c r="VVF13" s="12"/>
      <c r="VVG13" s="12"/>
      <c r="VVH13" s="12"/>
      <c r="VVI13" s="12"/>
      <c r="VVJ13" s="12"/>
      <c r="VVK13" s="12"/>
      <c r="VVL13" s="12"/>
      <c r="VVM13" s="12"/>
      <c r="VVN13" s="12"/>
      <c r="VVO13" s="12"/>
      <c r="VVP13" s="12"/>
      <c r="VVQ13" s="12"/>
      <c r="VVR13" s="12"/>
      <c r="VVS13" s="12"/>
      <c r="VVT13" s="12"/>
      <c r="VVU13" s="12"/>
      <c r="VVV13" s="12"/>
      <c r="VVW13" s="12"/>
      <c r="VVX13" s="12"/>
      <c r="VVY13" s="12"/>
      <c r="VVZ13" s="12"/>
      <c r="VWA13" s="12"/>
      <c r="VWB13" s="12"/>
      <c r="VWC13" s="12"/>
      <c r="VWD13" s="12"/>
      <c r="VWE13" s="12"/>
      <c r="VWF13" s="12"/>
      <c r="VWG13" s="12"/>
      <c r="VWH13" s="12"/>
      <c r="VWI13" s="12"/>
      <c r="VWJ13" s="12"/>
      <c r="VWK13" s="12"/>
      <c r="VWL13" s="12"/>
      <c r="VWM13" s="12"/>
      <c r="VWN13" s="12"/>
      <c r="VWO13" s="12"/>
      <c r="VWP13" s="12"/>
      <c r="VWQ13" s="12"/>
      <c r="VWR13" s="12"/>
      <c r="VWS13" s="12"/>
      <c r="VWT13" s="12"/>
      <c r="VWU13" s="12"/>
      <c r="VWV13" s="12"/>
      <c r="VWW13" s="12"/>
      <c r="VWX13" s="12"/>
      <c r="VWY13" s="12"/>
      <c r="VWZ13" s="12"/>
      <c r="VXA13" s="12"/>
      <c r="VXB13" s="12"/>
      <c r="VXC13" s="12"/>
      <c r="VXD13" s="12"/>
      <c r="VXE13" s="12"/>
      <c r="VXF13" s="12"/>
      <c r="VXG13" s="12"/>
      <c r="VXH13" s="12"/>
      <c r="VXI13" s="12"/>
      <c r="VXJ13" s="12"/>
      <c r="VXK13" s="12"/>
      <c r="VXL13" s="12"/>
      <c r="VXM13" s="12"/>
      <c r="VXN13" s="12"/>
      <c r="VXO13" s="12"/>
      <c r="VXP13" s="12"/>
      <c r="VXQ13" s="12"/>
      <c r="VXR13" s="12"/>
      <c r="VXS13" s="12"/>
      <c r="VXT13" s="12"/>
      <c r="VXU13" s="12"/>
      <c r="VXV13" s="12"/>
      <c r="VXW13" s="12"/>
      <c r="VXX13" s="12"/>
      <c r="VXY13" s="12"/>
      <c r="VXZ13" s="12"/>
      <c r="VYA13" s="12"/>
      <c r="VYB13" s="12"/>
      <c r="VYC13" s="12"/>
      <c r="VYD13" s="12"/>
      <c r="VYE13" s="12"/>
      <c r="VYF13" s="12"/>
      <c r="VYG13" s="12"/>
      <c r="VYH13" s="12"/>
      <c r="VYI13" s="12"/>
      <c r="VYJ13" s="12"/>
      <c r="VYK13" s="12"/>
      <c r="VYL13" s="12"/>
      <c r="VYM13" s="12"/>
      <c r="VYN13" s="12"/>
      <c r="VYO13" s="12"/>
      <c r="VYP13" s="12"/>
      <c r="VYQ13" s="12"/>
      <c r="VYR13" s="12"/>
      <c r="VYS13" s="12"/>
      <c r="VYT13" s="12"/>
      <c r="VYU13" s="12"/>
      <c r="VYV13" s="12"/>
      <c r="VYW13" s="12"/>
      <c r="VYX13" s="12"/>
      <c r="VYY13" s="12"/>
      <c r="VYZ13" s="12"/>
      <c r="VZA13" s="12"/>
      <c r="VZB13" s="12"/>
      <c r="VZC13" s="12"/>
      <c r="VZD13" s="12"/>
      <c r="VZE13" s="12"/>
      <c r="VZF13" s="12"/>
      <c r="VZG13" s="12"/>
      <c r="VZH13" s="12"/>
      <c r="VZI13" s="12"/>
      <c r="VZJ13" s="12"/>
      <c r="VZK13" s="12"/>
      <c r="VZL13" s="12"/>
      <c r="VZM13" s="12"/>
      <c r="VZN13" s="12"/>
      <c r="VZO13" s="12"/>
      <c r="VZP13" s="12"/>
      <c r="VZQ13" s="12"/>
      <c r="VZR13" s="12"/>
      <c r="VZS13" s="12"/>
      <c r="VZT13" s="12"/>
      <c r="VZU13" s="12"/>
      <c r="VZV13" s="12"/>
      <c r="VZW13" s="12"/>
      <c r="VZX13" s="12"/>
      <c r="VZY13" s="12"/>
      <c r="VZZ13" s="12"/>
      <c r="WAA13" s="12"/>
      <c r="WAB13" s="12"/>
      <c r="WAC13" s="12"/>
      <c r="WAD13" s="12"/>
      <c r="WAE13" s="12"/>
      <c r="WAF13" s="12"/>
      <c r="WAG13" s="12"/>
      <c r="WAH13" s="12"/>
      <c r="WAI13" s="12"/>
      <c r="WAJ13" s="12"/>
      <c r="WAK13" s="12"/>
      <c r="WAL13" s="12"/>
      <c r="WAM13" s="12"/>
      <c r="WAN13" s="12"/>
      <c r="WAO13" s="12"/>
      <c r="WAP13" s="12"/>
      <c r="WAQ13" s="12"/>
      <c r="WAR13" s="12"/>
      <c r="WAS13" s="12"/>
      <c r="WAT13" s="12"/>
      <c r="WAU13" s="12"/>
      <c r="WAV13" s="12"/>
      <c r="WAW13" s="12"/>
      <c r="WAX13" s="12"/>
      <c r="WAY13" s="12"/>
      <c r="WAZ13" s="12"/>
      <c r="WBA13" s="12"/>
      <c r="WBB13" s="12"/>
      <c r="WBC13" s="12"/>
      <c r="WBD13" s="12"/>
      <c r="WBE13" s="12"/>
      <c r="WBF13" s="12"/>
      <c r="WBG13" s="12"/>
      <c r="WBH13" s="12"/>
      <c r="WBI13" s="12"/>
      <c r="WBJ13" s="12"/>
      <c r="WBK13" s="12"/>
      <c r="WBL13" s="12"/>
      <c r="WBM13" s="12"/>
      <c r="WBN13" s="12"/>
      <c r="WBO13" s="12"/>
      <c r="WBP13" s="12"/>
      <c r="WBQ13" s="12"/>
      <c r="WBR13" s="12"/>
      <c r="WBS13" s="12"/>
      <c r="WBT13" s="12"/>
      <c r="WBU13" s="12"/>
      <c r="WBV13" s="12"/>
      <c r="WBW13" s="12"/>
      <c r="WBX13" s="12"/>
      <c r="WBY13" s="12"/>
      <c r="WBZ13" s="12"/>
      <c r="WCA13" s="12"/>
      <c r="WCB13" s="12"/>
      <c r="WCC13" s="12"/>
      <c r="WCD13" s="12"/>
      <c r="WCE13" s="12"/>
      <c r="WCF13" s="12"/>
      <c r="WCG13" s="12"/>
      <c r="WCH13" s="12"/>
      <c r="WCI13" s="12"/>
      <c r="WCJ13" s="12"/>
      <c r="WCK13" s="12"/>
      <c r="WCL13" s="12"/>
      <c r="WCM13" s="12"/>
      <c r="WCN13" s="12"/>
      <c r="WCO13" s="12"/>
      <c r="WCP13" s="12"/>
      <c r="WCQ13" s="12"/>
      <c r="WCR13" s="12"/>
      <c r="WCS13" s="12"/>
      <c r="WCT13" s="12"/>
      <c r="WCU13" s="12"/>
      <c r="WCV13" s="12"/>
      <c r="WCW13" s="12"/>
      <c r="WCX13" s="12"/>
      <c r="WCY13" s="12"/>
      <c r="WCZ13" s="12"/>
      <c r="WDA13" s="12"/>
      <c r="WDB13" s="12"/>
      <c r="WDC13" s="12"/>
      <c r="WDD13" s="12"/>
      <c r="WDE13" s="12"/>
      <c r="WDF13" s="12"/>
      <c r="WDG13" s="12"/>
      <c r="WDH13" s="12"/>
      <c r="WDI13" s="12"/>
      <c r="WDJ13" s="12"/>
      <c r="WDK13" s="12"/>
      <c r="WDL13" s="12"/>
      <c r="WDM13" s="12"/>
      <c r="WDN13" s="12"/>
      <c r="WDO13" s="12"/>
      <c r="WDP13" s="12"/>
      <c r="WDQ13" s="12"/>
      <c r="WDR13" s="12"/>
      <c r="WDS13" s="12"/>
      <c r="WDT13" s="12"/>
      <c r="WDU13" s="12"/>
      <c r="WDV13" s="12"/>
      <c r="WDW13" s="12"/>
      <c r="WDX13" s="12"/>
      <c r="WDY13" s="12"/>
      <c r="WDZ13" s="12"/>
      <c r="WEA13" s="12"/>
      <c r="WEB13" s="12"/>
      <c r="WEC13" s="12"/>
      <c r="WED13" s="12"/>
      <c r="WEE13" s="12"/>
      <c r="WEF13" s="12"/>
      <c r="WEG13" s="12"/>
      <c r="WEH13" s="12"/>
      <c r="WEI13" s="12"/>
      <c r="WEJ13" s="12"/>
      <c r="WEK13" s="12"/>
      <c r="WEL13" s="12"/>
      <c r="WEM13" s="12"/>
      <c r="WEN13" s="12"/>
      <c r="WEO13" s="12"/>
      <c r="WEP13" s="12"/>
      <c r="WEQ13" s="12"/>
      <c r="WER13" s="12"/>
      <c r="WES13" s="12"/>
      <c r="WET13" s="12"/>
      <c r="WEU13" s="12"/>
      <c r="WEV13" s="12"/>
      <c r="WEW13" s="12"/>
      <c r="WEX13" s="12"/>
      <c r="WEY13" s="12"/>
      <c r="WEZ13" s="12"/>
      <c r="WFA13" s="12"/>
      <c r="WFB13" s="12"/>
      <c r="WFC13" s="12"/>
      <c r="WFD13" s="12"/>
      <c r="WFE13" s="12"/>
      <c r="WFF13" s="12"/>
      <c r="WFG13" s="12"/>
      <c r="WFH13" s="12"/>
      <c r="WFI13" s="12"/>
      <c r="WFJ13" s="12"/>
      <c r="WFK13" s="12"/>
      <c r="WFL13" s="12"/>
      <c r="WFM13" s="12"/>
      <c r="WFN13" s="12"/>
      <c r="WFO13" s="12"/>
      <c r="WFP13" s="12"/>
      <c r="WFQ13" s="12"/>
      <c r="WFR13" s="12"/>
      <c r="WFS13" s="12"/>
      <c r="WFT13" s="12"/>
      <c r="WFU13" s="12"/>
      <c r="WFV13" s="12"/>
      <c r="WFW13" s="12"/>
      <c r="WFX13" s="12"/>
      <c r="WFY13" s="12"/>
      <c r="WFZ13" s="12"/>
      <c r="WGA13" s="12"/>
      <c r="WGB13" s="12"/>
      <c r="WGC13" s="12"/>
      <c r="WGD13" s="12"/>
      <c r="WGE13" s="12"/>
      <c r="WGF13" s="12"/>
      <c r="WGG13" s="12"/>
      <c r="WGH13" s="12"/>
      <c r="WGI13" s="12"/>
      <c r="WGJ13" s="12"/>
      <c r="WGK13" s="12"/>
      <c r="WGL13" s="12"/>
      <c r="WGM13" s="12"/>
      <c r="WGN13" s="12"/>
      <c r="WGO13" s="12"/>
      <c r="WGP13" s="12"/>
      <c r="WGQ13" s="12"/>
      <c r="WGR13" s="12"/>
      <c r="WGS13" s="12"/>
      <c r="WGT13" s="12"/>
      <c r="WGU13" s="12"/>
      <c r="WGV13" s="12"/>
      <c r="WGW13" s="12"/>
      <c r="WGX13" s="12"/>
      <c r="WGY13" s="12"/>
      <c r="WGZ13" s="12"/>
      <c r="WHA13" s="12"/>
      <c r="WHB13" s="12"/>
      <c r="WHC13" s="12"/>
      <c r="WHD13" s="12"/>
      <c r="WHE13" s="12"/>
      <c r="WHF13" s="12"/>
      <c r="WHG13" s="12"/>
      <c r="WHH13" s="12"/>
      <c r="WHI13" s="12"/>
      <c r="WHJ13" s="12"/>
      <c r="WHK13" s="12"/>
      <c r="WHL13" s="12"/>
      <c r="WHM13" s="12"/>
      <c r="WHN13" s="12"/>
      <c r="WHO13" s="12"/>
      <c r="WHP13" s="12"/>
      <c r="WHQ13" s="12"/>
      <c r="WHR13" s="12"/>
      <c r="WHS13" s="12"/>
      <c r="WHT13" s="12"/>
      <c r="WHU13" s="12"/>
      <c r="WHV13" s="12"/>
      <c r="WHW13" s="12"/>
      <c r="WHX13" s="12"/>
      <c r="WHY13" s="12"/>
      <c r="WHZ13" s="12"/>
      <c r="WIA13" s="12"/>
      <c r="WIB13" s="12"/>
      <c r="WIC13" s="12"/>
      <c r="WID13" s="12"/>
      <c r="WIE13" s="12"/>
      <c r="WIF13" s="12"/>
      <c r="WIG13" s="12"/>
      <c r="WIH13" s="12"/>
      <c r="WII13" s="12"/>
      <c r="WIJ13" s="12"/>
      <c r="WIK13" s="12"/>
      <c r="WIL13" s="12"/>
      <c r="WIM13" s="12"/>
      <c r="WIN13" s="12"/>
      <c r="WIO13" s="12"/>
      <c r="WIP13" s="12"/>
      <c r="WIQ13" s="12"/>
      <c r="WIR13" s="12"/>
      <c r="WIS13" s="12"/>
      <c r="WIT13" s="12"/>
      <c r="WIU13" s="12"/>
      <c r="WIV13" s="12"/>
      <c r="WIW13" s="12"/>
      <c r="WIX13" s="12"/>
      <c r="WIY13" s="12"/>
      <c r="WIZ13" s="12"/>
      <c r="WJA13" s="12"/>
      <c r="WJB13" s="12"/>
      <c r="WJC13" s="12"/>
      <c r="WJD13" s="12"/>
      <c r="WJE13" s="12"/>
      <c r="WJF13" s="12"/>
      <c r="WJG13" s="12"/>
      <c r="WJH13" s="12"/>
      <c r="WJI13" s="12"/>
      <c r="WJJ13" s="12"/>
      <c r="WJK13" s="12"/>
      <c r="WJL13" s="12"/>
      <c r="WJM13" s="12"/>
      <c r="WJN13" s="12"/>
      <c r="WJO13" s="12"/>
      <c r="WJP13" s="12"/>
      <c r="WJQ13" s="12"/>
      <c r="WJR13" s="12"/>
      <c r="WJS13" s="12"/>
      <c r="WJT13" s="12"/>
      <c r="WJU13" s="12"/>
      <c r="WJV13" s="12"/>
      <c r="WJW13" s="12"/>
      <c r="WJX13" s="12"/>
      <c r="WJY13" s="12"/>
      <c r="WJZ13" s="12"/>
      <c r="WKA13" s="12"/>
      <c r="WKB13" s="12"/>
      <c r="WKC13" s="12"/>
      <c r="WKD13" s="12"/>
      <c r="WKE13" s="12"/>
      <c r="WKF13" s="12"/>
      <c r="WKG13" s="12"/>
      <c r="WKH13" s="12"/>
      <c r="WKI13" s="12"/>
      <c r="WKJ13" s="12"/>
      <c r="WKK13" s="12"/>
      <c r="WKL13" s="12"/>
      <c r="WKM13" s="12"/>
      <c r="WKN13" s="12"/>
      <c r="WKO13" s="12"/>
      <c r="WKP13" s="12"/>
      <c r="WKQ13" s="12"/>
      <c r="WKR13" s="12"/>
      <c r="WKS13" s="12"/>
      <c r="WKT13" s="12"/>
      <c r="WKU13" s="12"/>
      <c r="WKV13" s="12"/>
      <c r="WKW13" s="12"/>
      <c r="WKX13" s="12"/>
      <c r="WKY13" s="12"/>
      <c r="WKZ13" s="12"/>
      <c r="WLA13" s="12"/>
      <c r="WLB13" s="12"/>
      <c r="WLC13" s="12"/>
      <c r="WLD13" s="12"/>
      <c r="WLE13" s="12"/>
      <c r="WLF13" s="12"/>
      <c r="WLG13" s="12"/>
      <c r="WLH13" s="12"/>
      <c r="WLI13" s="12"/>
      <c r="WLJ13" s="12"/>
      <c r="WLK13" s="12"/>
      <c r="WLL13" s="12"/>
      <c r="WLM13" s="12"/>
      <c r="WLN13" s="12"/>
      <c r="WLO13" s="12"/>
      <c r="WLP13" s="12"/>
      <c r="WLQ13" s="12"/>
      <c r="WLR13" s="12"/>
      <c r="WLS13" s="12"/>
      <c r="WLT13" s="12"/>
      <c r="WLU13" s="12"/>
      <c r="WLV13" s="12"/>
      <c r="WLW13" s="12"/>
      <c r="WLX13" s="12"/>
      <c r="WLY13" s="12"/>
      <c r="WLZ13" s="12"/>
      <c r="WMA13" s="12"/>
      <c r="WMB13" s="12"/>
      <c r="WMC13" s="12"/>
      <c r="WMD13" s="12"/>
      <c r="WME13" s="12"/>
      <c r="WMF13" s="12"/>
      <c r="WMG13" s="12"/>
      <c r="WMH13" s="12"/>
      <c r="WMI13" s="12"/>
      <c r="WMJ13" s="12"/>
      <c r="WMK13" s="12"/>
      <c r="WML13" s="12"/>
      <c r="WMM13" s="12"/>
      <c r="WMN13" s="12"/>
      <c r="WMO13" s="12"/>
      <c r="WMP13" s="12"/>
      <c r="WMQ13" s="12"/>
      <c r="WMR13" s="12"/>
      <c r="WMS13" s="12"/>
      <c r="WMT13" s="12"/>
      <c r="WMU13" s="12"/>
      <c r="WMV13" s="12"/>
      <c r="WMW13" s="12"/>
      <c r="WMX13" s="12"/>
      <c r="WMY13" s="12"/>
      <c r="WMZ13" s="12"/>
      <c r="WNA13" s="12"/>
      <c r="WNB13" s="12"/>
      <c r="WNC13" s="12"/>
      <c r="WND13" s="12"/>
      <c r="WNE13" s="12"/>
      <c r="WNF13" s="12"/>
      <c r="WNG13" s="12"/>
      <c r="WNH13" s="12"/>
      <c r="WNI13" s="12"/>
      <c r="WNJ13" s="12"/>
      <c r="WNK13" s="12"/>
      <c r="WNL13" s="12"/>
      <c r="WNM13" s="12"/>
      <c r="WNN13" s="12"/>
      <c r="WNO13" s="12"/>
      <c r="WNP13" s="12"/>
      <c r="WNQ13" s="12"/>
      <c r="WNR13" s="12"/>
      <c r="WNS13" s="12"/>
      <c r="WNT13" s="12"/>
      <c r="WNU13" s="12"/>
      <c r="WNV13" s="12"/>
      <c r="WNW13" s="12"/>
      <c r="WNX13" s="12"/>
      <c r="WNY13" s="12"/>
      <c r="WNZ13" s="12"/>
      <c r="WOA13" s="12"/>
      <c r="WOB13" s="12"/>
      <c r="WOC13" s="12"/>
      <c r="WOD13" s="12"/>
      <c r="WOE13" s="12"/>
      <c r="WOF13" s="12"/>
      <c r="WOG13" s="12"/>
      <c r="WOH13" s="12"/>
      <c r="WOI13" s="12"/>
      <c r="WOJ13" s="12"/>
      <c r="WOK13" s="12"/>
      <c r="WOL13" s="12"/>
      <c r="WOM13" s="12"/>
      <c r="WON13" s="12"/>
      <c r="WOO13" s="12"/>
      <c r="WOP13" s="12"/>
      <c r="WOQ13" s="12"/>
      <c r="WOR13" s="12"/>
      <c r="WOS13" s="12"/>
      <c r="WOT13" s="12"/>
      <c r="WOU13" s="12"/>
      <c r="WOV13" s="12"/>
      <c r="WOW13" s="12"/>
      <c r="WOX13" s="12"/>
      <c r="WOY13" s="12"/>
      <c r="WOZ13" s="12"/>
      <c r="WPA13" s="12"/>
      <c r="WPB13" s="12"/>
      <c r="WPC13" s="12"/>
      <c r="WPD13" s="12"/>
      <c r="WPE13" s="12"/>
      <c r="WPF13" s="12"/>
      <c r="WPG13" s="12"/>
      <c r="WPH13" s="12"/>
      <c r="WPI13" s="12"/>
      <c r="WPJ13" s="12"/>
      <c r="WPK13" s="12"/>
      <c r="WPL13" s="12"/>
      <c r="WPM13" s="12"/>
      <c r="WPN13" s="12"/>
      <c r="WPO13" s="12"/>
      <c r="WPP13" s="12"/>
      <c r="WPQ13" s="12"/>
      <c r="WPR13" s="12"/>
      <c r="WPS13" s="12"/>
      <c r="WPT13" s="12"/>
      <c r="WPU13" s="12"/>
      <c r="WPV13" s="12"/>
      <c r="WPW13" s="12"/>
      <c r="WPX13" s="12"/>
      <c r="WPY13" s="12"/>
      <c r="WPZ13" s="12"/>
      <c r="WQA13" s="12"/>
      <c r="WQB13" s="12"/>
      <c r="WQC13" s="12"/>
      <c r="WQD13" s="12"/>
      <c r="WQE13" s="12"/>
      <c r="WQF13" s="12"/>
      <c r="WQG13" s="12"/>
      <c r="WQH13" s="12"/>
      <c r="WQI13" s="12"/>
      <c r="WQJ13" s="12"/>
      <c r="WQK13" s="12"/>
      <c r="WQL13" s="12"/>
      <c r="WQM13" s="12"/>
      <c r="WQN13" s="12"/>
      <c r="WQO13" s="12"/>
      <c r="WQP13" s="12"/>
      <c r="WQQ13" s="12"/>
      <c r="WQR13" s="12"/>
      <c r="WQS13" s="12"/>
      <c r="WQT13" s="12"/>
      <c r="WQU13" s="12"/>
      <c r="WQV13" s="12"/>
      <c r="WQW13" s="12"/>
      <c r="WQX13" s="12"/>
      <c r="WQY13" s="12"/>
      <c r="WQZ13" s="12"/>
      <c r="WRA13" s="12"/>
      <c r="WRB13" s="12"/>
      <c r="WRC13" s="12"/>
      <c r="WRD13" s="12"/>
      <c r="WRE13" s="12"/>
      <c r="WRF13" s="12"/>
      <c r="WRG13" s="12"/>
      <c r="WRH13" s="12"/>
      <c r="WRI13" s="12"/>
      <c r="WRJ13" s="12"/>
      <c r="WRK13" s="12"/>
      <c r="WRL13" s="12"/>
      <c r="WRM13" s="12"/>
      <c r="WRN13" s="12"/>
      <c r="WRO13" s="12"/>
      <c r="WRP13" s="12"/>
      <c r="WRQ13" s="12"/>
      <c r="WRR13" s="12"/>
      <c r="WRS13" s="12"/>
      <c r="WRT13" s="12"/>
      <c r="WRU13" s="12"/>
      <c r="WRV13" s="12"/>
      <c r="WRW13" s="12"/>
      <c r="WRX13" s="12"/>
      <c r="WRY13" s="12"/>
      <c r="WRZ13" s="12"/>
      <c r="WSA13" s="12"/>
      <c r="WSB13" s="12"/>
      <c r="WSC13" s="12"/>
      <c r="WSD13" s="12"/>
      <c r="WSE13" s="12"/>
      <c r="WSF13" s="12"/>
      <c r="WSG13" s="12"/>
      <c r="WSH13" s="12"/>
      <c r="WSI13" s="12"/>
      <c r="WSJ13" s="12"/>
      <c r="WSK13" s="12"/>
      <c r="WSL13" s="12"/>
      <c r="WSM13" s="12"/>
      <c r="WSN13" s="12"/>
      <c r="WSO13" s="12"/>
      <c r="WSP13" s="12"/>
      <c r="WSQ13" s="12"/>
      <c r="WSR13" s="12"/>
      <c r="WSS13" s="12"/>
      <c r="WST13" s="12"/>
      <c r="WSU13" s="12"/>
      <c r="WSV13" s="12"/>
      <c r="WSW13" s="12"/>
      <c r="WSX13" s="12"/>
      <c r="WSY13" s="12"/>
      <c r="WSZ13" s="12"/>
      <c r="WTA13" s="12"/>
      <c r="WTB13" s="12"/>
      <c r="WTC13" s="12"/>
      <c r="WTD13" s="12"/>
      <c r="WTE13" s="12"/>
      <c r="WTF13" s="12"/>
      <c r="WTG13" s="12"/>
      <c r="WTH13" s="12"/>
      <c r="WTI13" s="12"/>
      <c r="WTJ13" s="12"/>
      <c r="WTK13" s="12"/>
      <c r="WTL13" s="12"/>
      <c r="WTM13" s="12"/>
      <c r="WTN13" s="12"/>
      <c r="WTO13" s="12"/>
      <c r="WTP13" s="12"/>
      <c r="WTQ13" s="12"/>
      <c r="WTR13" s="12"/>
      <c r="WTS13" s="12"/>
      <c r="WTT13" s="12"/>
      <c r="WTU13" s="12"/>
      <c r="WTV13" s="12"/>
      <c r="WTW13" s="12"/>
      <c r="WTX13" s="12"/>
      <c r="WTY13" s="12"/>
      <c r="WTZ13" s="12"/>
      <c r="WUA13" s="12"/>
      <c r="WUB13" s="12"/>
      <c r="WUC13" s="12"/>
      <c r="WUD13" s="12"/>
      <c r="WUE13" s="12"/>
      <c r="WUF13" s="12"/>
      <c r="WUG13" s="12"/>
      <c r="WUH13" s="12"/>
      <c r="WUI13" s="12"/>
      <c r="WUJ13" s="12"/>
      <c r="WUK13" s="12"/>
      <c r="WUL13" s="12"/>
      <c r="WUM13" s="12"/>
      <c r="WUN13" s="12"/>
      <c r="WUO13" s="12"/>
      <c r="WUP13" s="12"/>
      <c r="WUQ13" s="12"/>
      <c r="WUR13" s="12"/>
      <c r="WUS13" s="12"/>
      <c r="WUT13" s="12"/>
      <c r="WUU13" s="12"/>
      <c r="WUV13" s="12"/>
      <c r="WUW13" s="12"/>
      <c r="WUX13" s="12"/>
      <c r="WUY13" s="12"/>
      <c r="WUZ13" s="12"/>
      <c r="WVA13" s="12"/>
      <c r="WVB13" s="12"/>
      <c r="WVC13" s="12"/>
      <c r="WVD13" s="12"/>
      <c r="WVE13" s="12"/>
      <c r="WVF13" s="12"/>
      <c r="WVG13" s="12"/>
      <c r="WVH13" s="12"/>
      <c r="WVI13" s="12"/>
      <c r="WVJ13" s="12"/>
      <c r="WVK13" s="12"/>
      <c r="WVL13" s="12"/>
      <c r="WVM13" s="12"/>
      <c r="WVN13" s="12"/>
      <c r="WVO13" s="12"/>
      <c r="WVP13" s="12"/>
      <c r="WVQ13" s="12"/>
      <c r="WVR13" s="12"/>
      <c r="WVS13" s="12"/>
      <c r="WVT13" s="12"/>
      <c r="WVU13" s="12"/>
      <c r="WVV13" s="12"/>
      <c r="WVW13" s="12"/>
      <c r="WVX13" s="12"/>
      <c r="WVY13" s="12"/>
      <c r="WVZ13" s="12"/>
      <c r="WWA13" s="12"/>
      <c r="WWB13" s="12"/>
      <c r="WWC13" s="12"/>
      <c r="WWD13" s="12"/>
      <c r="WWE13" s="12"/>
      <c r="WWF13" s="12"/>
      <c r="WWG13" s="12"/>
      <c r="WWH13" s="12"/>
      <c r="WWI13" s="12"/>
      <c r="WWJ13" s="12"/>
      <c r="WWK13" s="12"/>
      <c r="WWL13" s="12"/>
      <c r="WWM13" s="12"/>
      <c r="WWN13" s="12"/>
      <c r="WWO13" s="12"/>
      <c r="WWP13" s="12"/>
      <c r="WWQ13" s="12"/>
      <c r="WWR13" s="12"/>
      <c r="WWS13" s="12"/>
      <c r="WWT13" s="12"/>
      <c r="WWU13" s="12"/>
      <c r="WWV13" s="12"/>
      <c r="WWW13" s="12"/>
      <c r="WWX13" s="12"/>
      <c r="WWY13" s="12"/>
      <c r="WWZ13" s="12"/>
      <c r="WXA13" s="12"/>
      <c r="WXB13" s="12"/>
      <c r="WXC13" s="12"/>
      <c r="WXD13" s="12"/>
      <c r="WXE13" s="12"/>
      <c r="WXF13" s="12"/>
      <c r="WXG13" s="12"/>
      <c r="WXH13" s="12"/>
      <c r="WXI13" s="12"/>
      <c r="WXJ13" s="12"/>
      <c r="WXK13" s="12"/>
      <c r="WXL13" s="12"/>
      <c r="WXM13" s="12"/>
      <c r="WXN13" s="12"/>
      <c r="WXO13" s="12"/>
      <c r="WXP13" s="12"/>
      <c r="WXQ13" s="12"/>
      <c r="WXR13" s="12"/>
      <c r="WXS13" s="12"/>
      <c r="WXT13" s="12"/>
      <c r="WXU13" s="12"/>
      <c r="WXV13" s="12"/>
      <c r="WXW13" s="12"/>
      <c r="WXX13" s="12"/>
      <c r="WXY13" s="12"/>
      <c r="WXZ13" s="12"/>
      <c r="WYA13" s="12"/>
      <c r="WYB13" s="12"/>
      <c r="WYC13" s="12"/>
      <c r="WYD13" s="12"/>
      <c r="WYE13" s="12"/>
      <c r="WYF13" s="12"/>
      <c r="WYG13" s="12"/>
      <c r="WYH13" s="12"/>
      <c r="WYI13" s="12"/>
      <c r="WYJ13" s="12"/>
      <c r="WYK13" s="12"/>
      <c r="WYL13" s="12"/>
      <c r="WYM13" s="12"/>
      <c r="WYN13" s="12"/>
      <c r="WYO13" s="12"/>
      <c r="WYP13" s="12"/>
      <c r="WYQ13" s="12"/>
      <c r="WYR13" s="12"/>
      <c r="WYS13" s="12"/>
      <c r="WYT13" s="12"/>
      <c r="WYU13" s="12"/>
      <c r="WYV13" s="12"/>
      <c r="WYW13" s="12"/>
      <c r="WYX13" s="12"/>
      <c r="WYY13" s="12"/>
      <c r="WYZ13" s="12"/>
      <c r="WZA13" s="12"/>
      <c r="WZB13" s="12"/>
      <c r="WZC13" s="12"/>
      <c r="WZD13" s="12"/>
      <c r="WZE13" s="12"/>
      <c r="WZF13" s="12"/>
      <c r="WZG13" s="12"/>
      <c r="WZH13" s="12"/>
      <c r="WZI13" s="12"/>
      <c r="WZJ13" s="12"/>
      <c r="WZK13" s="12"/>
      <c r="WZL13" s="12"/>
      <c r="WZM13" s="12"/>
      <c r="WZN13" s="12"/>
      <c r="WZO13" s="12"/>
      <c r="WZP13" s="12"/>
      <c r="WZQ13" s="12"/>
      <c r="WZR13" s="12"/>
      <c r="WZS13" s="12"/>
      <c r="WZT13" s="12"/>
      <c r="WZU13" s="12"/>
      <c r="WZV13" s="12"/>
      <c r="WZW13" s="12"/>
      <c r="WZX13" s="12"/>
      <c r="WZY13" s="12"/>
      <c r="WZZ13" s="12"/>
      <c r="XAA13" s="12"/>
      <c r="XAB13" s="12"/>
      <c r="XAC13" s="12"/>
      <c r="XAD13" s="12"/>
      <c r="XAE13" s="12"/>
      <c r="XAF13" s="12"/>
      <c r="XAG13" s="12"/>
      <c r="XAH13" s="12"/>
      <c r="XAI13" s="12"/>
      <c r="XAJ13" s="12"/>
      <c r="XAK13" s="12"/>
      <c r="XAL13" s="12"/>
      <c r="XAM13" s="12"/>
      <c r="XAN13" s="12"/>
      <c r="XAO13" s="12"/>
      <c r="XAP13" s="12"/>
      <c r="XAQ13" s="12"/>
      <c r="XAR13" s="12"/>
      <c r="XAS13" s="12"/>
      <c r="XAT13" s="12"/>
      <c r="XAU13" s="12"/>
      <c r="XAV13" s="12"/>
      <c r="XAW13" s="12"/>
      <c r="XAX13" s="12"/>
      <c r="XAY13" s="12"/>
      <c r="XAZ13" s="12"/>
      <c r="XBA13" s="12"/>
      <c r="XBB13" s="12"/>
      <c r="XBC13" s="12"/>
      <c r="XBD13" s="12"/>
      <c r="XBE13" s="12"/>
      <c r="XBF13" s="12"/>
      <c r="XBG13" s="12"/>
      <c r="XBH13" s="12"/>
      <c r="XBI13" s="12"/>
      <c r="XBJ13" s="12"/>
      <c r="XBK13" s="12"/>
      <c r="XBL13" s="12"/>
      <c r="XBM13" s="12"/>
      <c r="XBN13" s="12"/>
      <c r="XBO13" s="12"/>
      <c r="XBP13" s="12"/>
      <c r="XBQ13" s="12"/>
      <c r="XBR13" s="12"/>
      <c r="XBS13" s="12"/>
      <c r="XBT13" s="12"/>
      <c r="XBU13" s="12"/>
      <c r="XBV13" s="12"/>
      <c r="XBW13" s="12"/>
      <c r="XBX13" s="12"/>
      <c r="XBY13" s="12"/>
      <c r="XBZ13" s="12"/>
      <c r="XCA13" s="12"/>
      <c r="XCB13" s="12"/>
      <c r="XCC13" s="12"/>
      <c r="XCD13" s="12"/>
      <c r="XCE13" s="12"/>
      <c r="XCF13" s="12"/>
      <c r="XCG13" s="12"/>
      <c r="XCH13" s="12"/>
      <c r="XCI13" s="12"/>
      <c r="XCJ13" s="12"/>
      <c r="XCK13" s="12"/>
      <c r="XCL13" s="12"/>
      <c r="XCM13" s="12"/>
      <c r="XCN13" s="12"/>
      <c r="XCO13" s="12"/>
      <c r="XCP13" s="12"/>
      <c r="XCQ13" s="12"/>
      <c r="XCR13" s="12"/>
      <c r="XCS13" s="12"/>
      <c r="XCT13" s="12"/>
      <c r="XCU13" s="12"/>
      <c r="XCV13" s="12"/>
      <c r="XCW13" s="12"/>
      <c r="XCX13" s="12"/>
      <c r="XCY13" s="12"/>
      <c r="XCZ13" s="12"/>
      <c r="XDA13" s="12"/>
      <c r="XDB13" s="12"/>
      <c r="XDC13" s="12"/>
      <c r="XDD13" s="12"/>
      <c r="XDE13" s="12"/>
      <c r="XDF13" s="12"/>
      <c r="XDG13" s="12"/>
      <c r="XDH13" s="12"/>
      <c r="XDI13" s="12"/>
      <c r="XDJ13" s="12"/>
      <c r="XDK13" s="12"/>
      <c r="XDL13" s="12"/>
      <c r="XDM13" s="12"/>
      <c r="XDN13" s="12"/>
      <c r="XDO13" s="12"/>
      <c r="XDP13" s="12"/>
      <c r="XDQ13" s="12"/>
      <c r="XDR13" s="12"/>
      <c r="XDS13" s="12"/>
      <c r="XDT13" s="12"/>
      <c r="XDU13" s="12"/>
      <c r="XDV13" s="12"/>
      <c r="XDW13" s="12"/>
      <c r="XDX13" s="12"/>
      <c r="XDY13" s="12"/>
      <c r="XDZ13" s="12"/>
      <c r="XEA13" s="12"/>
      <c r="XEB13" s="12"/>
      <c r="XEC13" s="12"/>
      <c r="XED13" s="12"/>
      <c r="XEE13" s="12"/>
      <c r="XEF13" s="12"/>
      <c r="XEG13" s="12"/>
      <c r="XEH13" s="12"/>
      <c r="XEI13" s="12"/>
      <c r="XEJ13" s="12"/>
      <c r="XEK13" s="12"/>
      <c r="XEL13" s="12"/>
      <c r="XEM13" s="12"/>
      <c r="XEN13" s="12"/>
      <c r="XEO13" s="12"/>
      <c r="XEP13" s="12"/>
      <c r="XEQ13" s="12"/>
      <c r="XER13" s="12"/>
      <c r="XES13" s="12"/>
      <c r="XET13" s="12"/>
      <c r="XEU13" s="12"/>
      <c r="XEV13" s="12"/>
      <c r="XEW13" s="12"/>
      <c r="XEX13" s="12"/>
      <c r="XEY13" s="12"/>
      <c r="XEZ13" s="12"/>
      <c r="XFA13" s="12"/>
      <c r="XFB13" s="12"/>
      <c r="XFC13" s="12"/>
    </row>
    <row r="14" spans="1:16383">
      <c r="A14" s="63">
        <v>10</v>
      </c>
      <c r="B14" s="64" t="s">
        <v>57</v>
      </c>
      <c r="C14" s="87">
        <v>16</v>
      </c>
      <c r="D14" s="87" t="s">
        <v>58</v>
      </c>
      <c r="E14" s="86" t="s">
        <v>68</v>
      </c>
      <c r="F14" s="86" t="s">
        <v>69</v>
      </c>
      <c r="G14" s="88">
        <v>515</v>
      </c>
      <c r="H14" s="86" t="s">
        <v>61</v>
      </c>
      <c r="I14" s="86" t="s">
        <v>68</v>
      </c>
      <c r="J14" s="86"/>
      <c r="K14" s="89">
        <v>42038</v>
      </c>
      <c r="L14" s="69">
        <v>41858</v>
      </c>
      <c r="M14" s="69">
        <f t="shared" si="1"/>
        <v>44780</v>
      </c>
      <c r="N14" s="69">
        <v>42767</v>
      </c>
      <c r="O14" s="193">
        <v>0</v>
      </c>
      <c r="P14" s="73">
        <f t="shared" si="2"/>
        <v>61</v>
      </c>
      <c r="Q14" s="194" t="s">
        <v>266</v>
      </c>
      <c r="R14" s="73">
        <f t="shared" si="28"/>
        <v>68</v>
      </c>
      <c r="S14" s="71">
        <v>120</v>
      </c>
      <c r="T14" s="90">
        <v>23050977</v>
      </c>
      <c r="U14" s="86">
        <v>8</v>
      </c>
      <c r="V14" s="86">
        <v>2017</v>
      </c>
      <c r="W14" s="91">
        <v>0</v>
      </c>
      <c r="X14" s="91">
        <f t="shared" si="3"/>
        <v>5</v>
      </c>
      <c r="Y14" s="91">
        <f t="shared" si="4"/>
        <v>17</v>
      </c>
      <c r="Z14" s="74">
        <f t="shared" si="16"/>
        <v>29</v>
      </c>
      <c r="AA14" s="74">
        <f t="shared" si="16"/>
        <v>41</v>
      </c>
      <c r="AB14" s="74">
        <f t="shared" si="17"/>
        <v>46</v>
      </c>
      <c r="AC14" s="74">
        <f t="shared" si="18"/>
        <v>15</v>
      </c>
      <c r="AD14" s="92">
        <f t="shared" si="5"/>
        <v>377884.86885245901</v>
      </c>
      <c r="AE14" s="93">
        <f t="shared" si="6"/>
        <v>0</v>
      </c>
      <c r="AF14" s="94">
        <f t="shared" si="7"/>
        <v>1889424.3442622949</v>
      </c>
      <c r="AG14" s="94">
        <f t="shared" si="8"/>
        <v>4534618.4262295086</v>
      </c>
      <c r="AH14" s="93">
        <f t="shared" si="9"/>
        <v>6424042.7704918031</v>
      </c>
      <c r="AI14" s="90">
        <f t="shared" si="10"/>
        <v>16626934.229508197</v>
      </c>
      <c r="AJ14" s="77">
        <f t="shared" si="19"/>
        <v>2934164.8640308585</v>
      </c>
      <c r="AK14" s="77">
        <f t="shared" si="11"/>
        <v>9358207.6345226616</v>
      </c>
      <c r="AL14" s="78">
        <f t="shared" si="20"/>
        <v>13692769.365477338</v>
      </c>
      <c r="AM14" s="77">
        <f t="shared" si="12"/>
        <v>266742.26036644168</v>
      </c>
      <c r="AN14" s="77">
        <f t="shared" si="13"/>
        <v>3200907.1243973002</v>
      </c>
      <c r="AO14" s="77"/>
      <c r="AP14" s="77">
        <f t="shared" si="21"/>
        <v>3200907.1243973002</v>
      </c>
      <c r="AQ14" s="77">
        <f t="shared" si="14"/>
        <v>3200907.1243973002</v>
      </c>
      <c r="AR14" s="77">
        <f t="shared" si="14"/>
        <v>3200907.1243973002</v>
      </c>
      <c r="AS14" s="77">
        <f t="shared" si="14"/>
        <v>3200907.1243973002</v>
      </c>
      <c r="AT14" s="79">
        <f t="shared" si="15"/>
        <v>1956109.9093539056</v>
      </c>
      <c r="AU14" s="80">
        <f t="shared" si="22"/>
        <v>4534618.4262295086</v>
      </c>
      <c r="AV14" s="78">
        <f t="shared" si="23"/>
        <v>13892826.06075217</v>
      </c>
      <c r="AW14" s="78">
        <f t="shared" si="24"/>
        <v>9158150.9392478298</v>
      </c>
      <c r="AX14" s="81">
        <f t="shared" si="25"/>
        <v>1889424.3442622949</v>
      </c>
      <c r="AY14" s="82">
        <f t="shared" si="26"/>
        <v>15782250.405014465</v>
      </c>
      <c r="AZ14" s="83">
        <f t="shared" si="27"/>
        <v>7268726.5949855354</v>
      </c>
    </row>
    <row r="15" spans="1:16383">
      <c r="A15" s="63">
        <v>10</v>
      </c>
      <c r="B15" s="64" t="s">
        <v>57</v>
      </c>
      <c r="C15" s="95">
        <v>95</v>
      </c>
      <c r="D15" s="95" t="s">
        <v>58</v>
      </c>
      <c r="E15" s="95" t="s">
        <v>70</v>
      </c>
      <c r="F15" s="95" t="s">
        <v>71</v>
      </c>
      <c r="G15" s="96">
        <v>7</v>
      </c>
      <c r="H15" s="95" t="s">
        <v>61</v>
      </c>
      <c r="I15" s="95"/>
      <c r="J15" s="95"/>
      <c r="K15" s="97">
        <v>42079</v>
      </c>
      <c r="L15" s="68">
        <v>41858</v>
      </c>
      <c r="M15" s="68">
        <f t="shared" si="1"/>
        <v>44780</v>
      </c>
      <c r="N15" s="69">
        <v>42767</v>
      </c>
      <c r="O15" s="193">
        <v>0</v>
      </c>
      <c r="P15" s="73">
        <f t="shared" si="2"/>
        <v>61</v>
      </c>
      <c r="Q15" s="194" t="s">
        <v>266</v>
      </c>
      <c r="R15" s="73">
        <f t="shared" si="28"/>
        <v>68</v>
      </c>
      <c r="S15" s="71">
        <v>120</v>
      </c>
      <c r="T15" s="98">
        <v>350000</v>
      </c>
      <c r="U15" s="99">
        <v>8</v>
      </c>
      <c r="V15" s="99">
        <v>2017</v>
      </c>
      <c r="W15" s="100">
        <v>0</v>
      </c>
      <c r="X15" s="101">
        <f t="shared" si="3"/>
        <v>5</v>
      </c>
      <c r="Y15" s="101">
        <f t="shared" si="4"/>
        <v>17</v>
      </c>
      <c r="Z15" s="74">
        <f t="shared" si="16"/>
        <v>29</v>
      </c>
      <c r="AA15" s="74">
        <f t="shared" si="16"/>
        <v>41</v>
      </c>
      <c r="AB15" s="74">
        <f t="shared" si="17"/>
        <v>46</v>
      </c>
      <c r="AC15" s="74">
        <f t="shared" si="18"/>
        <v>15</v>
      </c>
      <c r="AD15" s="75">
        <f t="shared" si="5"/>
        <v>5737.7049180327867</v>
      </c>
      <c r="AE15" s="102">
        <f t="shared" si="6"/>
        <v>0</v>
      </c>
      <c r="AF15" s="76">
        <f t="shared" si="7"/>
        <v>28688.524590163935</v>
      </c>
      <c r="AG15" s="76">
        <f t="shared" si="8"/>
        <v>68852.459016393434</v>
      </c>
      <c r="AH15" s="102">
        <f t="shared" si="9"/>
        <v>97540.983606557362</v>
      </c>
      <c r="AI15" s="98">
        <f t="shared" si="10"/>
        <v>252459.01639344264</v>
      </c>
      <c r="AJ15" s="77">
        <f t="shared" si="19"/>
        <v>44551.591128254586</v>
      </c>
      <c r="AK15" s="77">
        <f t="shared" si="11"/>
        <v>142092.57473481196</v>
      </c>
      <c r="AL15" s="78">
        <f t="shared" si="20"/>
        <v>207907.42526518804</v>
      </c>
      <c r="AM15" s="77">
        <f t="shared" si="12"/>
        <v>4050.1446480231443</v>
      </c>
      <c r="AN15" s="77">
        <f t="shared" si="13"/>
        <v>48601.735776277732</v>
      </c>
      <c r="AO15" s="77"/>
      <c r="AP15" s="77">
        <f t="shared" si="21"/>
        <v>48601.735776277732</v>
      </c>
      <c r="AQ15" s="77">
        <f t="shared" si="14"/>
        <v>48601.735776277732</v>
      </c>
      <c r="AR15" s="77">
        <f t="shared" si="14"/>
        <v>48601.735776277732</v>
      </c>
      <c r="AS15" s="77">
        <f t="shared" si="14"/>
        <v>48601.735776277732</v>
      </c>
      <c r="AT15" s="79">
        <f t="shared" si="15"/>
        <v>29701.060752169724</v>
      </c>
      <c r="AU15" s="80">
        <f t="shared" si="22"/>
        <v>68852.459016393434</v>
      </c>
      <c r="AV15" s="78">
        <f t="shared" si="23"/>
        <v>210945.0337512054</v>
      </c>
      <c r="AW15" s="78">
        <f t="shared" si="24"/>
        <v>139054.9662487946</v>
      </c>
      <c r="AX15" s="81">
        <f t="shared" si="25"/>
        <v>28688.524590163935</v>
      </c>
      <c r="AY15" s="82">
        <f t="shared" si="26"/>
        <v>239633.55834136932</v>
      </c>
      <c r="AZ15" s="83">
        <f t="shared" si="27"/>
        <v>110366.44165863068</v>
      </c>
    </row>
    <row r="16" spans="1:16383">
      <c r="A16" s="63">
        <v>10</v>
      </c>
      <c r="B16" s="64" t="s">
        <v>57</v>
      </c>
      <c r="C16" s="103">
        <v>17</v>
      </c>
      <c r="D16" s="103" t="s">
        <v>58</v>
      </c>
      <c r="E16" s="99" t="s">
        <v>68</v>
      </c>
      <c r="F16" s="99" t="s">
        <v>69</v>
      </c>
      <c r="G16" s="104">
        <v>562</v>
      </c>
      <c r="H16" s="99" t="s">
        <v>61</v>
      </c>
      <c r="I16" s="99" t="s">
        <v>68</v>
      </c>
      <c r="J16" s="99"/>
      <c r="K16" s="105">
        <v>42109</v>
      </c>
      <c r="L16" s="69">
        <v>41858</v>
      </c>
      <c r="M16" s="69">
        <f t="shared" si="1"/>
        <v>44780</v>
      </c>
      <c r="N16" s="69">
        <v>42767</v>
      </c>
      <c r="O16" s="193">
        <v>0</v>
      </c>
      <c r="P16" s="73">
        <f t="shared" si="2"/>
        <v>61</v>
      </c>
      <c r="Q16" s="194" t="s">
        <v>266</v>
      </c>
      <c r="R16" s="73">
        <f t="shared" si="28"/>
        <v>68</v>
      </c>
      <c r="S16" s="71">
        <v>120</v>
      </c>
      <c r="T16" s="106">
        <v>52307806</v>
      </c>
      <c r="U16" s="99">
        <v>8</v>
      </c>
      <c r="V16" s="99">
        <v>2017</v>
      </c>
      <c r="W16" s="100">
        <v>0</v>
      </c>
      <c r="X16" s="100">
        <f t="shared" si="3"/>
        <v>5</v>
      </c>
      <c r="Y16" s="100">
        <f t="shared" si="4"/>
        <v>17</v>
      </c>
      <c r="Z16" s="74">
        <f t="shared" si="16"/>
        <v>29</v>
      </c>
      <c r="AA16" s="74">
        <f t="shared" si="16"/>
        <v>41</v>
      </c>
      <c r="AB16" s="74">
        <f t="shared" si="17"/>
        <v>46</v>
      </c>
      <c r="AC16" s="74">
        <f t="shared" si="18"/>
        <v>15</v>
      </c>
      <c r="AD16" s="92">
        <f t="shared" si="5"/>
        <v>857505.01639344264</v>
      </c>
      <c r="AE16" s="107">
        <f t="shared" si="6"/>
        <v>0</v>
      </c>
      <c r="AF16" s="94">
        <f t="shared" si="7"/>
        <v>4287525.0819672132</v>
      </c>
      <c r="AG16" s="94">
        <f t="shared" si="8"/>
        <v>10290060.196721312</v>
      </c>
      <c r="AH16" s="107">
        <f t="shared" si="9"/>
        <v>14577585.278688524</v>
      </c>
      <c r="AI16" s="106">
        <f t="shared" si="10"/>
        <v>37730220.72131148</v>
      </c>
      <c r="AJ16" s="77">
        <f t="shared" si="19"/>
        <v>6658274.2449373193</v>
      </c>
      <c r="AK16" s="77">
        <f t="shared" si="11"/>
        <v>21235859.523625843</v>
      </c>
      <c r="AL16" s="78">
        <f t="shared" si="20"/>
        <v>31071946.476374157</v>
      </c>
      <c r="AM16" s="77">
        <f t="shared" si="12"/>
        <v>605297.65863066539</v>
      </c>
      <c r="AN16" s="77">
        <f t="shared" si="13"/>
        <v>7263571.9035679847</v>
      </c>
      <c r="AO16" s="77"/>
      <c r="AP16" s="77">
        <f t="shared" si="21"/>
        <v>7263571.9035679847</v>
      </c>
      <c r="AQ16" s="77">
        <f t="shared" si="14"/>
        <v>7263571.9035679847</v>
      </c>
      <c r="AR16" s="77">
        <f t="shared" si="14"/>
        <v>7263571.9035679847</v>
      </c>
      <c r="AS16" s="77">
        <f t="shared" si="14"/>
        <v>7263571.9035679847</v>
      </c>
      <c r="AT16" s="79">
        <f t="shared" si="15"/>
        <v>4438849.4966248795</v>
      </c>
      <c r="AU16" s="80">
        <f t="shared" si="22"/>
        <v>10290060.196721312</v>
      </c>
      <c r="AV16" s="78">
        <f t="shared" si="23"/>
        <v>31525919.720347155</v>
      </c>
      <c r="AW16" s="78">
        <v>22781886.279652845</v>
      </c>
      <c r="AX16" s="81">
        <f t="shared" si="25"/>
        <v>4287525.0819672132</v>
      </c>
      <c r="AY16" s="82">
        <f t="shared" si="26"/>
        <v>35813444.802314371</v>
      </c>
      <c r="AZ16" s="83">
        <f t="shared" si="27"/>
        <v>16494361.197685629</v>
      </c>
    </row>
    <row r="17" spans="1:52">
      <c r="A17" s="63">
        <v>10</v>
      </c>
      <c r="B17" s="64" t="s">
        <v>57</v>
      </c>
      <c r="C17" s="103">
        <v>32</v>
      </c>
      <c r="D17" s="103" t="s">
        <v>58</v>
      </c>
      <c r="E17" s="99" t="s">
        <v>68</v>
      </c>
      <c r="F17" s="99" t="s">
        <v>69</v>
      </c>
      <c r="G17" s="104">
        <v>566</v>
      </c>
      <c r="H17" s="99" t="s">
        <v>61</v>
      </c>
      <c r="I17" s="99" t="s">
        <v>68</v>
      </c>
      <c r="J17" s="99"/>
      <c r="K17" s="105">
        <v>42207</v>
      </c>
      <c r="L17" s="69">
        <v>41858</v>
      </c>
      <c r="M17" s="69">
        <f t="shared" si="1"/>
        <v>44780</v>
      </c>
      <c r="N17" s="69">
        <v>42767</v>
      </c>
      <c r="O17" s="193">
        <v>0</v>
      </c>
      <c r="P17" s="73">
        <f t="shared" si="2"/>
        <v>61</v>
      </c>
      <c r="Q17" s="194" t="s">
        <v>266</v>
      </c>
      <c r="R17" s="73">
        <f t="shared" si="28"/>
        <v>68</v>
      </c>
      <c r="S17" s="71">
        <v>120</v>
      </c>
      <c r="T17" s="106">
        <v>33874292</v>
      </c>
      <c r="U17" s="99">
        <v>8</v>
      </c>
      <c r="V17" s="99">
        <v>2017</v>
      </c>
      <c r="W17" s="100">
        <v>0</v>
      </c>
      <c r="X17" s="100">
        <f t="shared" si="3"/>
        <v>5</v>
      </c>
      <c r="Y17" s="100">
        <f t="shared" si="4"/>
        <v>17</v>
      </c>
      <c r="Z17" s="74">
        <f t="shared" si="16"/>
        <v>29</v>
      </c>
      <c r="AA17" s="74">
        <f t="shared" si="16"/>
        <v>41</v>
      </c>
      <c r="AB17" s="74">
        <f t="shared" si="17"/>
        <v>46</v>
      </c>
      <c r="AC17" s="74">
        <f t="shared" si="18"/>
        <v>15</v>
      </c>
      <c r="AD17" s="92">
        <f t="shared" si="5"/>
        <v>555316.26229508198</v>
      </c>
      <c r="AE17" s="107">
        <f t="shared" si="6"/>
        <v>0</v>
      </c>
      <c r="AF17" s="94">
        <f t="shared" si="7"/>
        <v>2776581.3114754101</v>
      </c>
      <c r="AG17" s="94">
        <f t="shared" si="8"/>
        <v>6663795.1475409837</v>
      </c>
      <c r="AH17" s="107">
        <f t="shared" si="9"/>
        <v>9440376.4590163939</v>
      </c>
      <c r="AI17" s="106">
        <f t="shared" si="10"/>
        <v>24433915.540983606</v>
      </c>
      <c r="AJ17" s="77">
        <f t="shared" si="19"/>
        <v>4311867.4484088719</v>
      </c>
      <c r="AK17" s="77">
        <f t="shared" si="11"/>
        <v>13752243.907425266</v>
      </c>
      <c r="AL17" s="78">
        <f t="shared" si="20"/>
        <v>20122048.092574734</v>
      </c>
      <c r="AM17" s="77">
        <f t="shared" si="12"/>
        <v>391987.949855352</v>
      </c>
      <c r="AN17" s="77">
        <f t="shared" si="13"/>
        <v>4703855.3982642237</v>
      </c>
      <c r="AO17" s="77"/>
      <c r="AP17" s="77">
        <f t="shared" si="21"/>
        <v>4703855.3982642237</v>
      </c>
      <c r="AQ17" s="77">
        <f t="shared" si="14"/>
        <v>4703855.3982642237</v>
      </c>
      <c r="AR17" s="77">
        <f t="shared" si="14"/>
        <v>4703855.3982642237</v>
      </c>
      <c r="AS17" s="77">
        <f t="shared" si="14"/>
        <v>4703855.3982642237</v>
      </c>
      <c r="AT17" s="79">
        <f t="shared" si="15"/>
        <v>2874578.2989392476</v>
      </c>
      <c r="AU17" s="80">
        <f t="shared" si="22"/>
        <v>6663795.1475409837</v>
      </c>
      <c r="AV17" s="78">
        <f t="shared" si="23"/>
        <v>20416039.054966249</v>
      </c>
      <c r="AW17" s="78">
        <f t="shared" si="24"/>
        <v>13458252.945033751</v>
      </c>
      <c r="AX17" s="81">
        <f t="shared" si="25"/>
        <v>2776581.3114754101</v>
      </c>
      <c r="AY17" s="82">
        <f t="shared" si="26"/>
        <v>23192620.36644166</v>
      </c>
      <c r="AZ17" s="83">
        <f t="shared" si="27"/>
        <v>10681671.63355834</v>
      </c>
    </row>
    <row r="18" spans="1:52">
      <c r="A18" s="63">
        <v>10</v>
      </c>
      <c r="B18" s="64" t="s">
        <v>57</v>
      </c>
      <c r="C18" s="95">
        <v>96</v>
      </c>
      <c r="D18" s="95" t="s">
        <v>58</v>
      </c>
      <c r="E18" s="95" t="s">
        <v>72</v>
      </c>
      <c r="F18" s="95" t="s">
        <v>73</v>
      </c>
      <c r="G18" s="96">
        <v>1631</v>
      </c>
      <c r="H18" s="95" t="s">
        <v>61</v>
      </c>
      <c r="I18" s="95"/>
      <c r="J18" s="95"/>
      <c r="K18" s="97">
        <v>42214</v>
      </c>
      <c r="L18" s="68">
        <v>41858</v>
      </c>
      <c r="M18" s="68">
        <f t="shared" si="1"/>
        <v>44780</v>
      </c>
      <c r="N18" s="69">
        <v>42767</v>
      </c>
      <c r="O18" s="193">
        <v>0</v>
      </c>
      <c r="P18" s="73">
        <f t="shared" si="2"/>
        <v>61</v>
      </c>
      <c r="Q18" s="194" t="s">
        <v>266</v>
      </c>
      <c r="R18" s="73">
        <f t="shared" si="28"/>
        <v>68</v>
      </c>
      <c r="S18" s="71">
        <v>120</v>
      </c>
      <c r="T18" s="98">
        <v>357844</v>
      </c>
      <c r="U18" s="99">
        <v>8</v>
      </c>
      <c r="V18" s="99">
        <v>2017</v>
      </c>
      <c r="W18" s="100">
        <v>0</v>
      </c>
      <c r="X18" s="101">
        <f t="shared" si="3"/>
        <v>5</v>
      </c>
      <c r="Y18" s="101">
        <f t="shared" si="4"/>
        <v>17</v>
      </c>
      <c r="Z18" s="74">
        <f t="shared" si="16"/>
        <v>29</v>
      </c>
      <c r="AA18" s="74">
        <f t="shared" si="16"/>
        <v>41</v>
      </c>
      <c r="AB18" s="74">
        <f t="shared" si="17"/>
        <v>46</v>
      </c>
      <c r="AC18" s="74">
        <f t="shared" si="18"/>
        <v>15</v>
      </c>
      <c r="AD18" s="75">
        <f t="shared" si="5"/>
        <v>5866.2950819672133</v>
      </c>
      <c r="AE18" s="102">
        <f t="shared" si="6"/>
        <v>0</v>
      </c>
      <c r="AF18" s="76">
        <f t="shared" si="7"/>
        <v>29331.475409836065</v>
      </c>
      <c r="AG18" s="76">
        <f t="shared" si="8"/>
        <v>70395.540983606566</v>
      </c>
      <c r="AH18" s="102">
        <f t="shared" si="9"/>
        <v>99727.016393442638</v>
      </c>
      <c r="AI18" s="98">
        <f t="shared" si="10"/>
        <v>258116.98360655736</v>
      </c>
      <c r="AJ18" s="77">
        <f t="shared" si="19"/>
        <v>45550.055930568946</v>
      </c>
      <c r="AK18" s="77">
        <f t="shared" si="11"/>
        <v>145277.07232401159</v>
      </c>
      <c r="AL18" s="78">
        <f t="shared" si="20"/>
        <v>212566.92767598841</v>
      </c>
      <c r="AM18" s="77">
        <f t="shared" si="12"/>
        <v>4140.9141755062674</v>
      </c>
      <c r="AN18" s="77">
        <f t="shared" si="13"/>
        <v>49690.970106075212</v>
      </c>
      <c r="AO18" s="77"/>
      <c r="AP18" s="77">
        <f t="shared" si="21"/>
        <v>49690.970106075212</v>
      </c>
      <c r="AQ18" s="77">
        <f t="shared" si="14"/>
        <v>49690.970106075212</v>
      </c>
      <c r="AR18" s="77">
        <f t="shared" si="14"/>
        <v>49690.970106075212</v>
      </c>
      <c r="AS18" s="77">
        <f t="shared" si="14"/>
        <v>49690.970106075212</v>
      </c>
      <c r="AT18" s="79">
        <f t="shared" si="15"/>
        <v>30366.703953712629</v>
      </c>
      <c r="AU18" s="80">
        <f t="shared" si="22"/>
        <v>70395.540983606566</v>
      </c>
      <c r="AV18" s="78">
        <f t="shared" si="23"/>
        <v>215672.61330761816</v>
      </c>
      <c r="AW18" s="78">
        <f t="shared" si="24"/>
        <v>142171.38669238184</v>
      </c>
      <c r="AX18" s="81">
        <f t="shared" si="25"/>
        <v>29331.475409836065</v>
      </c>
      <c r="AY18" s="82">
        <f t="shared" si="26"/>
        <v>245004.08871745423</v>
      </c>
      <c r="AZ18" s="83">
        <f t="shared" si="27"/>
        <v>112839.91128254577</v>
      </c>
    </row>
    <row r="19" spans="1:52">
      <c r="A19" s="63">
        <v>10</v>
      </c>
      <c r="B19" s="64" t="s">
        <v>57</v>
      </c>
      <c r="C19" s="103">
        <v>33</v>
      </c>
      <c r="D19" s="103" t="s">
        <v>58</v>
      </c>
      <c r="E19" s="99" t="s">
        <v>68</v>
      </c>
      <c r="F19" s="99" t="s">
        <v>69</v>
      </c>
      <c r="G19" s="104">
        <v>569</v>
      </c>
      <c r="H19" s="99" t="s">
        <v>61</v>
      </c>
      <c r="I19" s="99" t="s">
        <v>68</v>
      </c>
      <c r="J19" s="99"/>
      <c r="K19" s="105">
        <v>42237</v>
      </c>
      <c r="L19" s="69">
        <v>41858</v>
      </c>
      <c r="M19" s="69">
        <f t="shared" si="1"/>
        <v>44780</v>
      </c>
      <c r="N19" s="69">
        <v>42767</v>
      </c>
      <c r="O19" s="193">
        <v>0</v>
      </c>
      <c r="P19" s="73">
        <f t="shared" si="2"/>
        <v>61</v>
      </c>
      <c r="Q19" s="194" t="s">
        <v>266</v>
      </c>
      <c r="R19" s="73">
        <f t="shared" si="28"/>
        <v>68</v>
      </c>
      <c r="S19" s="71">
        <v>120</v>
      </c>
      <c r="T19" s="106">
        <v>15186509</v>
      </c>
      <c r="U19" s="99">
        <v>8</v>
      </c>
      <c r="V19" s="99">
        <v>2017</v>
      </c>
      <c r="W19" s="100">
        <v>0</v>
      </c>
      <c r="X19" s="100">
        <f t="shared" si="3"/>
        <v>5</v>
      </c>
      <c r="Y19" s="100">
        <f t="shared" si="4"/>
        <v>17</v>
      </c>
      <c r="Z19" s="74">
        <f t="shared" si="16"/>
        <v>29</v>
      </c>
      <c r="AA19" s="74">
        <f t="shared" si="16"/>
        <v>41</v>
      </c>
      <c r="AB19" s="74">
        <f t="shared" si="17"/>
        <v>46</v>
      </c>
      <c r="AC19" s="74">
        <f t="shared" si="18"/>
        <v>15</v>
      </c>
      <c r="AD19" s="92">
        <f t="shared" si="5"/>
        <v>248959.16393442624</v>
      </c>
      <c r="AE19" s="107">
        <f t="shared" si="6"/>
        <v>0</v>
      </c>
      <c r="AF19" s="94">
        <f t="shared" si="7"/>
        <v>1244795.8196721312</v>
      </c>
      <c r="AG19" s="94">
        <f t="shared" si="8"/>
        <v>2987509.9672131147</v>
      </c>
      <c r="AH19" s="107">
        <f t="shared" si="9"/>
        <v>4232305.7868852457</v>
      </c>
      <c r="AI19" s="106">
        <f t="shared" si="10"/>
        <v>10954203.213114753</v>
      </c>
      <c r="AJ19" s="77">
        <f t="shared" si="19"/>
        <v>1933094.6846673093</v>
      </c>
      <c r="AK19" s="77">
        <f t="shared" si="11"/>
        <v>6165400.4715525545</v>
      </c>
      <c r="AL19" s="78">
        <f t="shared" si="20"/>
        <v>9021108.5284474455</v>
      </c>
      <c r="AM19" s="77">
        <f t="shared" si="12"/>
        <v>175735.88042430085</v>
      </c>
      <c r="AN19" s="77">
        <f t="shared" si="13"/>
        <v>2108830.56509161</v>
      </c>
      <c r="AO19" s="77"/>
      <c r="AP19" s="77">
        <f t="shared" si="21"/>
        <v>2108830.56509161</v>
      </c>
      <c r="AQ19" s="77">
        <f t="shared" si="14"/>
        <v>2108830.56509161</v>
      </c>
      <c r="AR19" s="77">
        <f t="shared" si="14"/>
        <v>2108830.56509161</v>
      </c>
      <c r="AS19" s="77">
        <f t="shared" si="14"/>
        <v>2108830.56509161</v>
      </c>
      <c r="AT19" s="79">
        <f t="shared" si="15"/>
        <v>1288729.7897782063</v>
      </c>
      <c r="AU19" s="80">
        <f t="shared" si="22"/>
        <v>2987509.9672131147</v>
      </c>
      <c r="AV19" s="78">
        <f t="shared" si="23"/>
        <v>9152910.4387656692</v>
      </c>
      <c r="AW19" s="78">
        <f t="shared" si="24"/>
        <v>6033598.5612343308</v>
      </c>
      <c r="AX19" s="81">
        <f t="shared" si="25"/>
        <v>1244795.8196721312</v>
      </c>
      <c r="AY19" s="82">
        <f t="shared" si="26"/>
        <v>10397706.258437801</v>
      </c>
      <c r="AZ19" s="83">
        <f t="shared" si="27"/>
        <v>4788802.7415621988</v>
      </c>
    </row>
    <row r="20" spans="1:52">
      <c r="A20" s="63">
        <v>10</v>
      </c>
      <c r="B20" s="64" t="s">
        <v>57</v>
      </c>
      <c r="C20" s="103">
        <v>34</v>
      </c>
      <c r="D20" s="103" t="s">
        <v>58</v>
      </c>
      <c r="E20" s="99" t="s">
        <v>68</v>
      </c>
      <c r="F20" s="99" t="s">
        <v>69</v>
      </c>
      <c r="G20" s="104">
        <v>570</v>
      </c>
      <c r="H20" s="99" t="s">
        <v>61</v>
      </c>
      <c r="I20" s="99" t="s">
        <v>68</v>
      </c>
      <c r="J20" s="86"/>
      <c r="K20" s="89">
        <v>42251</v>
      </c>
      <c r="L20" s="69">
        <v>41858</v>
      </c>
      <c r="M20" s="69">
        <f t="shared" si="1"/>
        <v>44780</v>
      </c>
      <c r="N20" s="69">
        <v>42767</v>
      </c>
      <c r="O20" s="193">
        <v>0</v>
      </c>
      <c r="P20" s="73">
        <f t="shared" si="2"/>
        <v>61</v>
      </c>
      <c r="Q20" s="194" t="s">
        <v>266</v>
      </c>
      <c r="R20" s="73">
        <f t="shared" si="28"/>
        <v>68</v>
      </c>
      <c r="S20" s="71">
        <v>120</v>
      </c>
      <c r="T20" s="106">
        <v>8394395</v>
      </c>
      <c r="U20" s="99">
        <v>8</v>
      </c>
      <c r="V20" s="99">
        <v>2017</v>
      </c>
      <c r="W20" s="100">
        <v>0</v>
      </c>
      <c r="X20" s="100">
        <f t="shared" si="3"/>
        <v>5</v>
      </c>
      <c r="Y20" s="100">
        <f t="shared" si="4"/>
        <v>17</v>
      </c>
      <c r="Z20" s="74">
        <f t="shared" si="16"/>
        <v>29</v>
      </c>
      <c r="AA20" s="74">
        <f t="shared" si="16"/>
        <v>41</v>
      </c>
      <c r="AB20" s="74">
        <f t="shared" si="17"/>
        <v>46</v>
      </c>
      <c r="AC20" s="74">
        <f t="shared" si="18"/>
        <v>15</v>
      </c>
      <c r="AD20" s="108">
        <f t="shared" si="5"/>
        <v>137613.03278688525</v>
      </c>
      <c r="AE20" s="107">
        <f t="shared" si="6"/>
        <v>0</v>
      </c>
      <c r="AF20" s="94">
        <f t="shared" si="7"/>
        <v>688065.16393442627</v>
      </c>
      <c r="AG20" s="94">
        <f t="shared" si="8"/>
        <v>1651356.3934426229</v>
      </c>
      <c r="AH20" s="107">
        <f t="shared" si="9"/>
        <v>2339421.5573770492</v>
      </c>
      <c r="AI20" s="106">
        <f t="shared" si="10"/>
        <v>6054973.4426229503</v>
      </c>
      <c r="AJ20" s="77">
        <f t="shared" si="19"/>
        <v>1068524.725168756</v>
      </c>
      <c r="AK20" s="77">
        <f t="shared" si="11"/>
        <v>3407946.282545805</v>
      </c>
      <c r="AL20" s="78">
        <f t="shared" si="20"/>
        <v>4986448.717454195</v>
      </c>
      <c r="AM20" s="77">
        <f t="shared" si="12"/>
        <v>97138.611378977817</v>
      </c>
      <c r="AN20" s="77">
        <f t="shared" si="13"/>
        <v>1165663.3365477338</v>
      </c>
      <c r="AO20" s="77"/>
      <c r="AP20" s="77">
        <f t="shared" si="21"/>
        <v>1165663.3365477338</v>
      </c>
      <c r="AQ20" s="77">
        <f t="shared" si="14"/>
        <v>1165663.3365477338</v>
      </c>
      <c r="AR20" s="77">
        <f t="shared" si="14"/>
        <v>1165663.3365477338</v>
      </c>
      <c r="AS20" s="77">
        <f t="shared" si="14"/>
        <v>1165663.3365477338</v>
      </c>
      <c r="AT20" s="79">
        <f t="shared" si="15"/>
        <v>712349.81677917065</v>
      </c>
      <c r="AU20" s="80">
        <f t="shared" si="22"/>
        <v>1651356.3934426229</v>
      </c>
      <c r="AV20" s="78">
        <f t="shared" si="23"/>
        <v>5059302.6759884283</v>
      </c>
      <c r="AW20" s="78">
        <v>3635092.3240115717</v>
      </c>
      <c r="AX20" s="81">
        <f t="shared" si="25"/>
        <v>688065.16393442627</v>
      </c>
      <c r="AY20" s="82">
        <f t="shared" si="26"/>
        <v>5747367.8399228547</v>
      </c>
      <c r="AZ20" s="83">
        <f t="shared" si="27"/>
        <v>2647027.1600771453</v>
      </c>
    </row>
    <row r="21" spans="1:52">
      <c r="A21" s="63">
        <v>10</v>
      </c>
      <c r="B21" s="64" t="s">
        <v>57</v>
      </c>
      <c r="C21" s="103">
        <v>35</v>
      </c>
      <c r="D21" s="103" t="s">
        <v>58</v>
      </c>
      <c r="E21" s="99" t="s">
        <v>68</v>
      </c>
      <c r="F21" s="99" t="s">
        <v>69</v>
      </c>
      <c r="G21" s="104">
        <v>571</v>
      </c>
      <c r="H21" s="99" t="s">
        <v>61</v>
      </c>
      <c r="I21" s="99" t="s">
        <v>68</v>
      </c>
      <c r="J21" s="99"/>
      <c r="K21" s="105">
        <v>42261</v>
      </c>
      <c r="L21" s="69">
        <v>41858</v>
      </c>
      <c r="M21" s="69">
        <f t="shared" si="1"/>
        <v>44780</v>
      </c>
      <c r="N21" s="69">
        <v>42767</v>
      </c>
      <c r="O21" s="193">
        <v>0</v>
      </c>
      <c r="P21" s="73">
        <f t="shared" si="2"/>
        <v>61</v>
      </c>
      <c r="Q21" s="194" t="s">
        <v>266</v>
      </c>
      <c r="R21" s="73">
        <f t="shared" si="28"/>
        <v>68</v>
      </c>
      <c r="S21" s="71">
        <v>120</v>
      </c>
      <c r="T21" s="106">
        <v>657420</v>
      </c>
      <c r="U21" s="99">
        <v>8</v>
      </c>
      <c r="V21" s="99">
        <v>2017</v>
      </c>
      <c r="W21" s="100">
        <v>0</v>
      </c>
      <c r="X21" s="100">
        <f t="shared" si="3"/>
        <v>5</v>
      </c>
      <c r="Y21" s="100">
        <f t="shared" si="4"/>
        <v>17</v>
      </c>
      <c r="Z21" s="74">
        <f t="shared" si="16"/>
        <v>29</v>
      </c>
      <c r="AA21" s="74">
        <f t="shared" si="16"/>
        <v>41</v>
      </c>
      <c r="AB21" s="74">
        <f t="shared" si="17"/>
        <v>46</v>
      </c>
      <c r="AC21" s="74">
        <f t="shared" si="18"/>
        <v>15</v>
      </c>
      <c r="AD21" s="108">
        <f t="shared" si="5"/>
        <v>10777.377049180328</v>
      </c>
      <c r="AE21" s="107">
        <f t="shared" si="6"/>
        <v>0</v>
      </c>
      <c r="AF21" s="94">
        <f t="shared" si="7"/>
        <v>53886.885245901642</v>
      </c>
      <c r="AG21" s="94">
        <f t="shared" si="8"/>
        <v>129328.52459016393</v>
      </c>
      <c r="AH21" s="107">
        <f t="shared" si="9"/>
        <v>183215.40983606558</v>
      </c>
      <c r="AI21" s="106">
        <f t="shared" si="10"/>
        <v>474204.59016393439</v>
      </c>
      <c r="AJ21" s="77">
        <f t="shared" si="19"/>
        <v>83683.162970106074</v>
      </c>
      <c r="AK21" s="77">
        <f t="shared" si="11"/>
        <v>266898.57280617167</v>
      </c>
      <c r="AL21" s="78">
        <f t="shared" si="20"/>
        <v>390521.42719382833</v>
      </c>
      <c r="AM21" s="77">
        <f t="shared" si="12"/>
        <v>7607.5602700096433</v>
      </c>
      <c r="AN21" s="77">
        <f t="shared" si="13"/>
        <v>91290.723240115723</v>
      </c>
      <c r="AO21" s="77"/>
      <c r="AP21" s="77">
        <f t="shared" si="21"/>
        <v>91290.723240115723</v>
      </c>
      <c r="AQ21" s="77">
        <f t="shared" si="14"/>
        <v>91290.723240115723</v>
      </c>
      <c r="AR21" s="77">
        <f t="shared" si="14"/>
        <v>91290.723240115723</v>
      </c>
      <c r="AS21" s="77">
        <f t="shared" si="14"/>
        <v>91290.723240115723</v>
      </c>
      <c r="AT21" s="79">
        <f t="shared" si="15"/>
        <v>55788.775313404047</v>
      </c>
      <c r="AU21" s="80">
        <f t="shared" si="22"/>
        <v>129328.52459016393</v>
      </c>
      <c r="AV21" s="78">
        <f t="shared" si="23"/>
        <v>396227.09739633556</v>
      </c>
      <c r="AW21" s="78">
        <f t="shared" si="24"/>
        <v>261192.90260366444</v>
      </c>
      <c r="AX21" s="81">
        <f t="shared" si="25"/>
        <v>53886.885245901642</v>
      </c>
      <c r="AY21" s="82">
        <f t="shared" si="26"/>
        <v>450113.98264223721</v>
      </c>
      <c r="AZ21" s="83">
        <f t="shared" si="27"/>
        <v>207306.01735776279</v>
      </c>
    </row>
    <row r="22" spans="1:52">
      <c r="A22" s="63">
        <v>10</v>
      </c>
      <c r="B22" s="64" t="s">
        <v>57</v>
      </c>
      <c r="C22" s="103">
        <v>36</v>
      </c>
      <c r="D22" s="103" t="s">
        <v>58</v>
      </c>
      <c r="E22" s="99" t="s">
        <v>68</v>
      </c>
      <c r="F22" s="99" t="s">
        <v>69</v>
      </c>
      <c r="G22" s="104">
        <v>572</v>
      </c>
      <c r="H22" s="99" t="s">
        <v>61</v>
      </c>
      <c r="I22" s="99" t="s">
        <v>68</v>
      </c>
      <c r="J22" s="99"/>
      <c r="K22" s="105">
        <v>42264</v>
      </c>
      <c r="L22" s="69">
        <v>41858</v>
      </c>
      <c r="M22" s="69">
        <f t="shared" si="1"/>
        <v>44780</v>
      </c>
      <c r="N22" s="69">
        <v>42767</v>
      </c>
      <c r="O22" s="193">
        <v>0</v>
      </c>
      <c r="P22" s="73">
        <f t="shared" si="2"/>
        <v>61</v>
      </c>
      <c r="Q22" s="194" t="s">
        <v>266</v>
      </c>
      <c r="R22" s="73">
        <f t="shared" si="28"/>
        <v>68</v>
      </c>
      <c r="S22" s="71">
        <v>120</v>
      </c>
      <c r="T22" s="106">
        <v>9408013</v>
      </c>
      <c r="U22" s="99">
        <v>8</v>
      </c>
      <c r="V22" s="99">
        <v>2017</v>
      </c>
      <c r="W22" s="100">
        <v>0</v>
      </c>
      <c r="X22" s="100">
        <f t="shared" si="3"/>
        <v>5</v>
      </c>
      <c r="Y22" s="100">
        <f t="shared" si="4"/>
        <v>17</v>
      </c>
      <c r="Z22" s="74">
        <f t="shared" si="16"/>
        <v>29</v>
      </c>
      <c r="AA22" s="74">
        <f t="shared" si="16"/>
        <v>41</v>
      </c>
      <c r="AB22" s="74">
        <f t="shared" si="17"/>
        <v>46</v>
      </c>
      <c r="AC22" s="74">
        <f t="shared" si="18"/>
        <v>15</v>
      </c>
      <c r="AD22" s="108">
        <f t="shared" si="5"/>
        <v>154229.72131147541</v>
      </c>
      <c r="AE22" s="107">
        <f t="shared" si="6"/>
        <v>0</v>
      </c>
      <c r="AF22" s="94">
        <f t="shared" si="7"/>
        <v>771148.60655737703</v>
      </c>
      <c r="AG22" s="94">
        <f t="shared" si="8"/>
        <v>1850756.6557377051</v>
      </c>
      <c r="AH22" s="107">
        <f t="shared" si="9"/>
        <v>2621905.2622950822</v>
      </c>
      <c r="AI22" s="106">
        <f t="shared" si="10"/>
        <v>6786107.7377049178</v>
      </c>
      <c r="AJ22" s="77">
        <f t="shared" si="19"/>
        <v>1197548.4243008678</v>
      </c>
      <c r="AK22" s="77">
        <f t="shared" si="11"/>
        <v>3819453.6865959503</v>
      </c>
      <c r="AL22" s="78">
        <f t="shared" si="20"/>
        <v>5588559.3134040497</v>
      </c>
      <c r="AM22" s="77">
        <f t="shared" si="12"/>
        <v>108868.03857280617</v>
      </c>
      <c r="AN22" s="77">
        <f t="shared" si="13"/>
        <v>1306416.462873674</v>
      </c>
      <c r="AO22" s="77"/>
      <c r="AP22" s="77">
        <f t="shared" si="21"/>
        <v>1306416.462873674</v>
      </c>
      <c r="AQ22" s="77">
        <f t="shared" si="14"/>
        <v>1306416.462873674</v>
      </c>
      <c r="AR22" s="77">
        <f t="shared" si="14"/>
        <v>1306416.462873674</v>
      </c>
      <c r="AS22" s="77">
        <f t="shared" si="14"/>
        <v>1306416.462873674</v>
      </c>
      <c r="AT22" s="79">
        <f t="shared" si="15"/>
        <v>798365.61620057852</v>
      </c>
      <c r="AU22" s="80">
        <f t="shared" si="22"/>
        <v>1850756.6557377051</v>
      </c>
      <c r="AV22" s="78">
        <f t="shared" si="23"/>
        <v>5670210.3423336558</v>
      </c>
      <c r="AW22" s="78">
        <f t="shared" si="24"/>
        <v>3737802.6576663442</v>
      </c>
      <c r="AX22" s="81">
        <f t="shared" si="25"/>
        <v>771148.60655737703</v>
      </c>
      <c r="AY22" s="82">
        <f t="shared" si="26"/>
        <v>6441358.9488910325</v>
      </c>
      <c r="AZ22" s="83">
        <f t="shared" si="27"/>
        <v>2966654.0511089675</v>
      </c>
    </row>
    <row r="23" spans="1:52">
      <c r="A23" s="63">
        <v>10</v>
      </c>
      <c r="B23" s="64" t="s">
        <v>57</v>
      </c>
      <c r="C23" s="103">
        <v>37</v>
      </c>
      <c r="D23" s="103" t="s">
        <v>58</v>
      </c>
      <c r="E23" s="99" t="s">
        <v>68</v>
      </c>
      <c r="F23" s="99" t="s">
        <v>69</v>
      </c>
      <c r="G23" s="104">
        <v>573</v>
      </c>
      <c r="H23" s="99" t="s">
        <v>61</v>
      </c>
      <c r="I23" s="99" t="s">
        <v>68</v>
      </c>
      <c r="J23" s="99"/>
      <c r="K23" s="105">
        <v>42276</v>
      </c>
      <c r="L23" s="69">
        <v>41858</v>
      </c>
      <c r="M23" s="69">
        <f t="shared" si="1"/>
        <v>44780</v>
      </c>
      <c r="N23" s="69">
        <v>42767</v>
      </c>
      <c r="O23" s="193">
        <v>0</v>
      </c>
      <c r="P23" s="73">
        <f t="shared" si="2"/>
        <v>61</v>
      </c>
      <c r="Q23" s="194" t="s">
        <v>266</v>
      </c>
      <c r="R23" s="73">
        <f t="shared" si="28"/>
        <v>68</v>
      </c>
      <c r="S23" s="71">
        <v>120</v>
      </c>
      <c r="T23" s="106">
        <v>9934094</v>
      </c>
      <c r="U23" s="99">
        <v>8</v>
      </c>
      <c r="V23" s="99">
        <v>2017</v>
      </c>
      <c r="W23" s="100">
        <v>0</v>
      </c>
      <c r="X23" s="100">
        <f t="shared" si="3"/>
        <v>5</v>
      </c>
      <c r="Y23" s="100">
        <f t="shared" si="4"/>
        <v>17</v>
      </c>
      <c r="Z23" s="74">
        <f t="shared" si="16"/>
        <v>29</v>
      </c>
      <c r="AA23" s="74">
        <f t="shared" si="16"/>
        <v>41</v>
      </c>
      <c r="AB23" s="74">
        <f t="shared" si="17"/>
        <v>46</v>
      </c>
      <c r="AC23" s="74">
        <f t="shared" si="18"/>
        <v>15</v>
      </c>
      <c r="AD23" s="108">
        <f t="shared" si="5"/>
        <v>162854</v>
      </c>
      <c r="AE23" s="107">
        <f t="shared" si="6"/>
        <v>0</v>
      </c>
      <c r="AF23" s="94">
        <f t="shared" si="7"/>
        <v>814270</v>
      </c>
      <c r="AG23" s="94">
        <f t="shared" si="8"/>
        <v>1954248</v>
      </c>
      <c r="AH23" s="107">
        <f t="shared" si="9"/>
        <v>2768518</v>
      </c>
      <c r="AI23" s="106">
        <f t="shared" si="10"/>
        <v>7165576</v>
      </c>
      <c r="AJ23" s="77">
        <f t="shared" si="19"/>
        <v>1264513.411764706</v>
      </c>
      <c r="AK23" s="77">
        <f t="shared" si="11"/>
        <v>4033031.411764706</v>
      </c>
      <c r="AL23" s="78">
        <f t="shared" si="20"/>
        <v>5901062.5882352944</v>
      </c>
      <c r="AM23" s="77">
        <f t="shared" si="12"/>
        <v>114955.76470588236</v>
      </c>
      <c r="AN23" s="77">
        <f t="shared" si="13"/>
        <v>1379469.1764705884</v>
      </c>
      <c r="AO23" s="77"/>
      <c r="AP23" s="77">
        <f t="shared" si="21"/>
        <v>1379469.1764705884</v>
      </c>
      <c r="AQ23" s="77">
        <f t="shared" si="14"/>
        <v>1379469.1764705884</v>
      </c>
      <c r="AR23" s="77">
        <f t="shared" si="14"/>
        <v>1379469.1764705884</v>
      </c>
      <c r="AS23" s="77">
        <f t="shared" si="14"/>
        <v>1379469.1764705884</v>
      </c>
      <c r="AT23" s="79">
        <f t="shared" si="15"/>
        <v>843008.9411764706</v>
      </c>
      <c r="AU23" s="80">
        <f t="shared" si="22"/>
        <v>1954248</v>
      </c>
      <c r="AV23" s="78">
        <f t="shared" si="23"/>
        <v>5987279.4117647056</v>
      </c>
      <c r="AW23" s="78">
        <f t="shared" si="24"/>
        <v>3946814.5882352944</v>
      </c>
      <c r="AX23" s="81">
        <f t="shared" si="25"/>
        <v>814270</v>
      </c>
      <c r="AY23" s="82">
        <f t="shared" si="26"/>
        <v>6801549.4117647056</v>
      </c>
      <c r="AZ23" s="83">
        <f t="shared" si="27"/>
        <v>3132544.5882352944</v>
      </c>
    </row>
    <row r="24" spans="1:52">
      <c r="A24" s="63">
        <v>10</v>
      </c>
      <c r="B24" s="64" t="s">
        <v>57</v>
      </c>
      <c r="C24" s="103">
        <v>38</v>
      </c>
      <c r="D24" s="103" t="s">
        <v>58</v>
      </c>
      <c r="E24" s="99" t="s">
        <v>68</v>
      </c>
      <c r="F24" s="99" t="s">
        <v>69</v>
      </c>
      <c r="G24" s="104">
        <v>575</v>
      </c>
      <c r="H24" s="99" t="s">
        <v>61</v>
      </c>
      <c r="I24" s="99" t="s">
        <v>68</v>
      </c>
      <c r="J24" s="99"/>
      <c r="K24" s="105">
        <v>42285</v>
      </c>
      <c r="L24" s="69">
        <v>41858</v>
      </c>
      <c r="M24" s="69">
        <f t="shared" si="1"/>
        <v>44780</v>
      </c>
      <c r="N24" s="69">
        <v>42767</v>
      </c>
      <c r="O24" s="193">
        <v>0</v>
      </c>
      <c r="P24" s="73">
        <f t="shared" si="2"/>
        <v>61</v>
      </c>
      <c r="Q24" s="194" t="s">
        <v>266</v>
      </c>
      <c r="R24" s="73">
        <f t="shared" si="28"/>
        <v>68</v>
      </c>
      <c r="S24" s="71">
        <v>120</v>
      </c>
      <c r="T24" s="106">
        <v>8486318</v>
      </c>
      <c r="U24" s="99">
        <v>8</v>
      </c>
      <c r="V24" s="99">
        <v>2017</v>
      </c>
      <c r="W24" s="100">
        <v>0</v>
      </c>
      <c r="X24" s="100">
        <f t="shared" si="3"/>
        <v>5</v>
      </c>
      <c r="Y24" s="100">
        <f t="shared" si="4"/>
        <v>17</v>
      </c>
      <c r="Z24" s="74">
        <f t="shared" si="16"/>
        <v>29</v>
      </c>
      <c r="AA24" s="74">
        <f t="shared" si="16"/>
        <v>41</v>
      </c>
      <c r="AB24" s="74">
        <f t="shared" si="17"/>
        <v>46</v>
      </c>
      <c r="AC24" s="74">
        <f t="shared" si="18"/>
        <v>15</v>
      </c>
      <c r="AD24" s="92">
        <f t="shared" si="5"/>
        <v>139119.96721311475</v>
      </c>
      <c r="AE24" s="107">
        <f t="shared" si="6"/>
        <v>0</v>
      </c>
      <c r="AF24" s="94">
        <f t="shared" si="7"/>
        <v>695599.83606557373</v>
      </c>
      <c r="AG24" s="94">
        <f t="shared" si="8"/>
        <v>1669439.6065573771</v>
      </c>
      <c r="AH24" s="107">
        <f t="shared" si="9"/>
        <v>2365039.4426229508</v>
      </c>
      <c r="AI24" s="106">
        <f t="shared" si="10"/>
        <v>6121278.5573770497</v>
      </c>
      <c r="AJ24" s="77">
        <f t="shared" si="19"/>
        <v>1080225.6277724206</v>
      </c>
      <c r="AK24" s="77">
        <f t="shared" si="11"/>
        <v>3445265.0703953714</v>
      </c>
      <c r="AL24" s="78">
        <f t="shared" si="20"/>
        <v>5041052.9296046291</v>
      </c>
      <c r="AM24" s="77">
        <f t="shared" si="12"/>
        <v>98202.329797492785</v>
      </c>
      <c r="AN24" s="77">
        <f t="shared" si="13"/>
        <v>1178427.9575699135</v>
      </c>
      <c r="AO24" s="77"/>
      <c r="AP24" s="77">
        <f t="shared" si="21"/>
        <v>1178427.9575699135</v>
      </c>
      <c r="AQ24" s="77">
        <f t="shared" si="14"/>
        <v>1178427.9575699135</v>
      </c>
      <c r="AR24" s="77">
        <f t="shared" si="14"/>
        <v>1178427.9575699135</v>
      </c>
      <c r="AS24" s="77">
        <f t="shared" si="14"/>
        <v>1178427.9575699135</v>
      </c>
      <c r="AT24" s="79">
        <f t="shared" si="15"/>
        <v>720150.41851494706</v>
      </c>
      <c r="AU24" s="80">
        <f t="shared" si="22"/>
        <v>1669439.6065573771</v>
      </c>
      <c r="AV24" s="78">
        <f t="shared" si="23"/>
        <v>5114704.6769527486</v>
      </c>
      <c r="AW24" s="78">
        <f t="shared" si="24"/>
        <v>3371613.3230472514</v>
      </c>
      <c r="AX24" s="81">
        <f t="shared" si="25"/>
        <v>695599.83606557373</v>
      </c>
      <c r="AY24" s="82">
        <f t="shared" si="26"/>
        <v>5810304.5130183222</v>
      </c>
      <c r="AZ24" s="83">
        <f t="shared" si="27"/>
        <v>2676013.4869816778</v>
      </c>
    </row>
    <row r="25" spans="1:52">
      <c r="A25" s="63">
        <v>10</v>
      </c>
      <c r="B25" s="64" t="s">
        <v>57</v>
      </c>
      <c r="C25" s="103">
        <v>39</v>
      </c>
      <c r="D25" s="103" t="s">
        <v>58</v>
      </c>
      <c r="E25" s="99" t="s">
        <v>68</v>
      </c>
      <c r="F25" s="99" t="s">
        <v>69</v>
      </c>
      <c r="G25" s="104">
        <v>576</v>
      </c>
      <c r="H25" s="99" t="s">
        <v>61</v>
      </c>
      <c r="I25" s="99" t="s">
        <v>68</v>
      </c>
      <c r="J25" s="99"/>
      <c r="K25" s="105">
        <v>42297</v>
      </c>
      <c r="L25" s="69">
        <v>41858</v>
      </c>
      <c r="M25" s="69">
        <f t="shared" si="1"/>
        <v>44780</v>
      </c>
      <c r="N25" s="69">
        <v>42767</v>
      </c>
      <c r="O25" s="193">
        <v>0</v>
      </c>
      <c r="P25" s="73">
        <f t="shared" si="2"/>
        <v>61</v>
      </c>
      <c r="Q25" s="194" t="s">
        <v>266</v>
      </c>
      <c r="R25" s="73">
        <f t="shared" si="28"/>
        <v>68</v>
      </c>
      <c r="S25" s="71">
        <v>120</v>
      </c>
      <c r="T25" s="106">
        <v>8397054</v>
      </c>
      <c r="U25" s="99">
        <v>8</v>
      </c>
      <c r="V25" s="99">
        <v>2017</v>
      </c>
      <c r="W25" s="100">
        <v>0</v>
      </c>
      <c r="X25" s="100">
        <f t="shared" si="3"/>
        <v>5</v>
      </c>
      <c r="Y25" s="100">
        <f t="shared" si="4"/>
        <v>17</v>
      </c>
      <c r="Z25" s="74">
        <f t="shared" si="16"/>
        <v>29</v>
      </c>
      <c r="AA25" s="74">
        <f t="shared" si="16"/>
        <v>41</v>
      </c>
      <c r="AB25" s="74">
        <f t="shared" si="17"/>
        <v>46</v>
      </c>
      <c r="AC25" s="74">
        <f t="shared" si="18"/>
        <v>15</v>
      </c>
      <c r="AD25" s="92">
        <f t="shared" si="5"/>
        <v>137656.62295081967</v>
      </c>
      <c r="AE25" s="107">
        <f t="shared" si="6"/>
        <v>0</v>
      </c>
      <c r="AF25" s="94">
        <f t="shared" si="7"/>
        <v>688283.11475409835</v>
      </c>
      <c r="AG25" s="94">
        <f t="shared" si="8"/>
        <v>1651879.475409836</v>
      </c>
      <c r="AH25" s="107">
        <f t="shared" si="9"/>
        <v>2340162.5901639345</v>
      </c>
      <c r="AI25" s="106">
        <f t="shared" si="10"/>
        <v>6056891.409836065</v>
      </c>
      <c r="AJ25" s="77">
        <f t="shared" si="19"/>
        <v>1068863.1899710703</v>
      </c>
      <c r="AK25" s="77">
        <f t="shared" si="11"/>
        <v>3409025.7801350048</v>
      </c>
      <c r="AL25" s="78">
        <f t="shared" si="20"/>
        <v>4988028.2198649952</v>
      </c>
      <c r="AM25" s="77">
        <f t="shared" si="12"/>
        <v>97169.380906460938</v>
      </c>
      <c r="AN25" s="77">
        <f t="shared" si="13"/>
        <v>1166032.5708775313</v>
      </c>
      <c r="AO25" s="77"/>
      <c r="AP25" s="77">
        <f t="shared" si="21"/>
        <v>1166032.5708775313</v>
      </c>
      <c r="AQ25" s="77">
        <f t="shared" ref="AQ25:AS40" si="29">+AP25</f>
        <v>1166032.5708775313</v>
      </c>
      <c r="AR25" s="77">
        <f t="shared" si="29"/>
        <v>1166032.5708775313</v>
      </c>
      <c r="AS25" s="77">
        <f t="shared" si="29"/>
        <v>1166032.5708775313</v>
      </c>
      <c r="AT25" s="79">
        <f t="shared" si="15"/>
        <v>712575.45998071355</v>
      </c>
      <c r="AU25" s="80">
        <v>2051879.475409836</v>
      </c>
      <c r="AV25" s="78">
        <f t="shared" si="23"/>
        <v>5460905.2555448413</v>
      </c>
      <c r="AW25" s="78">
        <f t="shared" si="24"/>
        <v>2936148.7444551587</v>
      </c>
      <c r="AX25" s="81">
        <f t="shared" si="25"/>
        <v>688283.11475409835</v>
      </c>
      <c r="AY25" s="82">
        <f t="shared" si="26"/>
        <v>6149188.3702989398</v>
      </c>
      <c r="AZ25" s="83">
        <f t="shared" si="27"/>
        <v>2247865.6297010602</v>
      </c>
    </row>
    <row r="26" spans="1:52">
      <c r="A26" s="63">
        <v>10</v>
      </c>
      <c r="B26" s="64" t="s">
        <v>57</v>
      </c>
      <c r="C26" s="103">
        <v>40</v>
      </c>
      <c r="D26" s="103" t="s">
        <v>58</v>
      </c>
      <c r="E26" s="99" t="s">
        <v>68</v>
      </c>
      <c r="F26" s="99" t="s">
        <v>69</v>
      </c>
      <c r="G26" s="104">
        <v>577</v>
      </c>
      <c r="H26" s="99" t="s">
        <v>61</v>
      </c>
      <c r="I26" s="99" t="s">
        <v>68</v>
      </c>
      <c r="J26" s="99"/>
      <c r="K26" s="105">
        <v>42306</v>
      </c>
      <c r="L26" s="69">
        <v>41858</v>
      </c>
      <c r="M26" s="69">
        <f t="shared" si="1"/>
        <v>44780</v>
      </c>
      <c r="N26" s="69">
        <v>42767</v>
      </c>
      <c r="O26" s="193">
        <v>0</v>
      </c>
      <c r="P26" s="100">
        <f t="shared" si="2"/>
        <v>61</v>
      </c>
      <c r="Q26" s="194" t="s">
        <v>266</v>
      </c>
      <c r="R26" s="73">
        <f t="shared" si="28"/>
        <v>68</v>
      </c>
      <c r="S26" s="99">
        <v>120</v>
      </c>
      <c r="T26" s="106">
        <v>5407503</v>
      </c>
      <c r="U26" s="99">
        <v>8</v>
      </c>
      <c r="V26" s="99">
        <v>2017</v>
      </c>
      <c r="W26" s="100">
        <v>0</v>
      </c>
      <c r="X26" s="100">
        <f t="shared" si="3"/>
        <v>5</v>
      </c>
      <c r="Y26" s="100">
        <f t="shared" si="4"/>
        <v>17</v>
      </c>
      <c r="Z26" s="74">
        <f t="shared" si="16"/>
        <v>29</v>
      </c>
      <c r="AA26" s="74">
        <f t="shared" si="16"/>
        <v>41</v>
      </c>
      <c r="AB26" s="74">
        <f t="shared" si="17"/>
        <v>46</v>
      </c>
      <c r="AC26" s="74">
        <f t="shared" si="18"/>
        <v>15</v>
      </c>
      <c r="AD26" s="108">
        <f t="shared" si="5"/>
        <v>88647.590163934423</v>
      </c>
      <c r="AE26" s="107">
        <f t="shared" si="6"/>
        <v>0</v>
      </c>
      <c r="AF26" s="94">
        <f t="shared" si="7"/>
        <v>443237.95081967209</v>
      </c>
      <c r="AG26" s="94">
        <f t="shared" si="8"/>
        <v>1063771.0819672132</v>
      </c>
      <c r="AH26" s="107">
        <f t="shared" si="9"/>
        <v>1507009.0327868853</v>
      </c>
      <c r="AI26" s="106">
        <f t="shared" si="10"/>
        <v>3900493.9672131147</v>
      </c>
      <c r="AJ26" s="77">
        <f t="shared" si="19"/>
        <v>688322.46480231429</v>
      </c>
      <c r="AK26" s="77">
        <f t="shared" si="11"/>
        <v>2195331.4975891998</v>
      </c>
      <c r="AL26" s="78">
        <f t="shared" si="20"/>
        <v>3212171.5024108002</v>
      </c>
      <c r="AM26" s="77">
        <f t="shared" si="12"/>
        <v>62574.76952748312</v>
      </c>
      <c r="AN26" s="77">
        <f t="shared" si="13"/>
        <v>750897.23432979744</v>
      </c>
      <c r="AO26" s="77"/>
      <c r="AP26" s="77">
        <f t="shared" si="21"/>
        <v>750897.23432979744</v>
      </c>
      <c r="AQ26" s="77">
        <f t="shared" si="29"/>
        <v>750897.23432979744</v>
      </c>
      <c r="AR26" s="77">
        <f t="shared" si="29"/>
        <v>750897.23432979744</v>
      </c>
      <c r="AS26" s="77">
        <f t="shared" si="29"/>
        <v>750897.23432979744</v>
      </c>
      <c r="AT26" s="79">
        <f t="shared" si="15"/>
        <v>458881.6432015429</v>
      </c>
      <c r="AU26" s="80">
        <f t="shared" si="22"/>
        <v>1063771.0819672132</v>
      </c>
      <c r="AV26" s="78">
        <f t="shared" si="23"/>
        <v>3259102.579556413</v>
      </c>
      <c r="AW26" s="78">
        <f t="shared" si="24"/>
        <v>2148400.420443587</v>
      </c>
      <c r="AX26" s="81">
        <f t="shared" si="25"/>
        <v>443237.95081967209</v>
      </c>
      <c r="AY26" s="82">
        <f t="shared" si="26"/>
        <v>3702340.5303760851</v>
      </c>
      <c r="AZ26" s="83">
        <f t="shared" si="27"/>
        <v>1705162.4696239149</v>
      </c>
    </row>
    <row r="27" spans="1:52">
      <c r="A27" s="63">
        <v>10</v>
      </c>
      <c r="B27" s="64" t="s">
        <v>57</v>
      </c>
      <c r="C27" s="103">
        <v>41</v>
      </c>
      <c r="D27" s="103" t="s">
        <v>58</v>
      </c>
      <c r="E27" s="99" t="s">
        <v>68</v>
      </c>
      <c r="F27" s="99" t="s">
        <v>69</v>
      </c>
      <c r="G27" s="104">
        <v>578</v>
      </c>
      <c r="H27" s="99" t="s">
        <v>61</v>
      </c>
      <c r="I27" s="99" t="s">
        <v>68</v>
      </c>
      <c r="J27" s="99"/>
      <c r="K27" s="105">
        <v>42319</v>
      </c>
      <c r="L27" s="69">
        <v>41858</v>
      </c>
      <c r="M27" s="69">
        <f t="shared" si="1"/>
        <v>44780</v>
      </c>
      <c r="N27" s="69">
        <v>42767</v>
      </c>
      <c r="O27" s="193">
        <v>0</v>
      </c>
      <c r="P27" s="100">
        <f t="shared" si="2"/>
        <v>61</v>
      </c>
      <c r="Q27" s="194" t="s">
        <v>266</v>
      </c>
      <c r="R27" s="73">
        <f t="shared" si="28"/>
        <v>68</v>
      </c>
      <c r="S27" s="99">
        <v>120</v>
      </c>
      <c r="T27" s="106">
        <v>3001458</v>
      </c>
      <c r="U27" s="99">
        <v>8</v>
      </c>
      <c r="V27" s="99">
        <v>2017</v>
      </c>
      <c r="W27" s="100">
        <v>0</v>
      </c>
      <c r="X27" s="100">
        <f t="shared" si="3"/>
        <v>5</v>
      </c>
      <c r="Y27" s="100">
        <f t="shared" si="4"/>
        <v>17</v>
      </c>
      <c r="Z27" s="74">
        <f t="shared" si="16"/>
        <v>29</v>
      </c>
      <c r="AA27" s="74">
        <f t="shared" si="16"/>
        <v>41</v>
      </c>
      <c r="AB27" s="74">
        <f t="shared" si="17"/>
        <v>46</v>
      </c>
      <c r="AC27" s="74">
        <f t="shared" si="18"/>
        <v>15</v>
      </c>
      <c r="AD27" s="108">
        <f t="shared" si="5"/>
        <v>49204.229508196724</v>
      </c>
      <c r="AE27" s="107">
        <f t="shared" si="6"/>
        <v>0</v>
      </c>
      <c r="AF27" s="94">
        <f t="shared" si="7"/>
        <v>246021.14754098363</v>
      </c>
      <c r="AG27" s="94">
        <f t="shared" si="8"/>
        <v>590450.75409836066</v>
      </c>
      <c r="AH27" s="107">
        <f t="shared" si="9"/>
        <v>836471.90163934429</v>
      </c>
      <c r="AI27" s="106">
        <f t="shared" si="10"/>
        <v>2164986.0983606558</v>
      </c>
      <c r="AJ27" s="77">
        <f t="shared" si="19"/>
        <v>382056.37029893929</v>
      </c>
      <c r="AK27" s="77">
        <f t="shared" si="11"/>
        <v>1218528.2719382835</v>
      </c>
      <c r="AL27" s="78">
        <f t="shared" si="20"/>
        <v>1782929.7280617165</v>
      </c>
      <c r="AM27" s="77">
        <f t="shared" si="12"/>
        <v>34732.397299903569</v>
      </c>
      <c r="AN27" s="77">
        <f t="shared" si="13"/>
        <v>416788.76759884285</v>
      </c>
      <c r="AO27" s="77"/>
      <c r="AP27" s="77">
        <f t="shared" si="21"/>
        <v>416788.76759884285</v>
      </c>
      <c r="AQ27" s="77">
        <f t="shared" si="29"/>
        <v>416788.76759884285</v>
      </c>
      <c r="AR27" s="77">
        <f t="shared" si="29"/>
        <v>416788.76759884285</v>
      </c>
      <c r="AS27" s="77">
        <f t="shared" si="29"/>
        <v>416788.76759884285</v>
      </c>
      <c r="AT27" s="79">
        <f t="shared" si="15"/>
        <v>254704.24686595952</v>
      </c>
      <c r="AU27" s="80">
        <f t="shared" si="22"/>
        <v>590450.75409836066</v>
      </c>
      <c r="AV27" s="78">
        <f t="shared" si="23"/>
        <v>1808979.0260366441</v>
      </c>
      <c r="AW27" s="78">
        <f t="shared" si="24"/>
        <v>1192478.9739633559</v>
      </c>
      <c r="AX27" s="81">
        <f t="shared" si="25"/>
        <v>246021.14754098363</v>
      </c>
      <c r="AY27" s="82">
        <f t="shared" si="26"/>
        <v>2055000.1735776276</v>
      </c>
      <c r="AZ27" s="83">
        <f t="shared" si="27"/>
        <v>946457.82642237237</v>
      </c>
    </row>
    <row r="28" spans="1:52">
      <c r="A28" s="63">
        <v>10</v>
      </c>
      <c r="B28" s="64" t="s">
        <v>57</v>
      </c>
      <c r="C28" s="103">
        <v>23</v>
      </c>
      <c r="D28" s="103" t="s">
        <v>58</v>
      </c>
      <c r="E28" s="99" t="s">
        <v>68</v>
      </c>
      <c r="F28" s="99" t="s">
        <v>74</v>
      </c>
      <c r="G28" s="104">
        <v>35</v>
      </c>
      <c r="H28" s="99" t="s">
        <v>61</v>
      </c>
      <c r="I28" s="99" t="s">
        <v>68</v>
      </c>
      <c r="J28" s="99"/>
      <c r="K28" s="105">
        <v>42327</v>
      </c>
      <c r="L28" s="69">
        <v>41858</v>
      </c>
      <c r="M28" s="69">
        <f t="shared" si="1"/>
        <v>44780</v>
      </c>
      <c r="N28" s="69">
        <v>42767</v>
      </c>
      <c r="O28" s="193">
        <v>0</v>
      </c>
      <c r="P28" s="73">
        <f t="shared" si="2"/>
        <v>61</v>
      </c>
      <c r="Q28" s="194" t="s">
        <v>266</v>
      </c>
      <c r="R28" s="73">
        <f t="shared" si="28"/>
        <v>68</v>
      </c>
      <c r="S28" s="71">
        <v>120</v>
      </c>
      <c r="T28" s="106">
        <v>5700000</v>
      </c>
      <c r="U28" s="99">
        <v>8</v>
      </c>
      <c r="V28" s="99">
        <v>2017</v>
      </c>
      <c r="W28" s="100">
        <v>0</v>
      </c>
      <c r="X28" s="100">
        <f t="shared" si="3"/>
        <v>5</v>
      </c>
      <c r="Y28" s="100">
        <f t="shared" si="4"/>
        <v>17</v>
      </c>
      <c r="Z28" s="74">
        <f t="shared" si="16"/>
        <v>29</v>
      </c>
      <c r="AA28" s="74">
        <f t="shared" si="16"/>
        <v>41</v>
      </c>
      <c r="AB28" s="74">
        <f t="shared" si="17"/>
        <v>46</v>
      </c>
      <c r="AC28" s="74">
        <f t="shared" si="18"/>
        <v>15</v>
      </c>
      <c r="AD28" s="108">
        <f t="shared" si="5"/>
        <v>93442.62295081967</v>
      </c>
      <c r="AE28" s="107">
        <f t="shared" si="6"/>
        <v>0</v>
      </c>
      <c r="AF28" s="94">
        <f t="shared" si="7"/>
        <v>467213.11475409835</v>
      </c>
      <c r="AG28" s="94">
        <f t="shared" si="8"/>
        <v>1121311.475409836</v>
      </c>
      <c r="AH28" s="107">
        <f t="shared" si="9"/>
        <v>1588524.5901639345</v>
      </c>
      <c r="AI28" s="106">
        <f t="shared" si="10"/>
        <v>4111475.4098360655</v>
      </c>
      <c r="AJ28" s="77">
        <f t="shared" si="19"/>
        <v>725554.48408871749</v>
      </c>
      <c r="AK28" s="77">
        <f t="shared" si="11"/>
        <v>2314079.074252652</v>
      </c>
      <c r="AL28" s="78">
        <f t="shared" si="20"/>
        <v>3385920.925747348</v>
      </c>
      <c r="AM28" s="77">
        <f t="shared" si="12"/>
        <v>65959.498553519777</v>
      </c>
      <c r="AN28" s="77">
        <f t="shared" si="13"/>
        <v>791513.98264223733</v>
      </c>
      <c r="AO28" s="77"/>
      <c r="AP28" s="77">
        <f t="shared" si="21"/>
        <v>791513.98264223733</v>
      </c>
      <c r="AQ28" s="77">
        <f t="shared" si="29"/>
        <v>791513.98264223733</v>
      </c>
      <c r="AR28" s="77">
        <f t="shared" si="29"/>
        <v>791513.98264223733</v>
      </c>
      <c r="AS28" s="77">
        <f t="shared" si="29"/>
        <v>791513.98264223733</v>
      </c>
      <c r="AT28" s="79">
        <f t="shared" si="15"/>
        <v>483702.98939247831</v>
      </c>
      <c r="AU28" s="80">
        <f t="shared" si="22"/>
        <v>1121311.475409836</v>
      </c>
      <c r="AV28" s="78">
        <f t="shared" si="23"/>
        <v>3435390.549662488</v>
      </c>
      <c r="AW28" s="78">
        <f t="shared" si="24"/>
        <v>2264609.450337512</v>
      </c>
      <c r="AX28" s="81">
        <f t="shared" si="25"/>
        <v>467213.11475409835</v>
      </c>
      <c r="AY28" s="82">
        <f t="shared" si="26"/>
        <v>3902603.6644165865</v>
      </c>
      <c r="AZ28" s="83">
        <f t="shared" si="27"/>
        <v>1797396.3355834135</v>
      </c>
    </row>
    <row r="29" spans="1:52">
      <c r="A29" s="63">
        <v>10</v>
      </c>
      <c r="B29" s="65" t="s">
        <v>75</v>
      </c>
      <c r="C29" s="95">
        <v>100</v>
      </c>
      <c r="D29" s="95" t="s">
        <v>58</v>
      </c>
      <c r="E29" s="95" t="s">
        <v>76</v>
      </c>
      <c r="F29" s="95" t="s">
        <v>77</v>
      </c>
      <c r="G29" s="96">
        <v>1</v>
      </c>
      <c r="H29" s="95" t="s">
        <v>78</v>
      </c>
      <c r="I29" s="95" t="s">
        <v>79</v>
      </c>
      <c r="J29" s="95"/>
      <c r="K29" s="97">
        <v>42331</v>
      </c>
      <c r="L29" s="67">
        <v>41858</v>
      </c>
      <c r="M29" s="109">
        <v>44780</v>
      </c>
      <c r="N29" s="109">
        <v>42767</v>
      </c>
      <c r="O29" s="193">
        <v>0</v>
      </c>
      <c r="P29" s="70">
        <f t="shared" si="2"/>
        <v>61</v>
      </c>
      <c r="Q29" s="194" t="s">
        <v>266</v>
      </c>
      <c r="R29" s="73">
        <f t="shared" si="28"/>
        <v>68</v>
      </c>
      <c r="S29" s="65">
        <v>120</v>
      </c>
      <c r="T29" s="98">
        <v>10504999</v>
      </c>
      <c r="U29" s="95">
        <v>8</v>
      </c>
      <c r="V29" s="95">
        <v>2017</v>
      </c>
      <c r="W29" s="95"/>
      <c r="X29" s="102">
        <f t="shared" si="3"/>
        <v>5</v>
      </c>
      <c r="Y29" s="102">
        <f t="shared" si="4"/>
        <v>17</v>
      </c>
      <c r="Z29" s="74">
        <f t="shared" si="16"/>
        <v>29</v>
      </c>
      <c r="AA29" s="74">
        <f t="shared" si="16"/>
        <v>41</v>
      </c>
      <c r="AB29" s="110">
        <f t="shared" si="17"/>
        <v>46</v>
      </c>
      <c r="AC29" s="74">
        <f t="shared" si="18"/>
        <v>15</v>
      </c>
      <c r="AD29" s="102">
        <f t="shared" si="5"/>
        <v>172213.09836065574</v>
      </c>
      <c r="AE29" s="102">
        <f t="shared" si="6"/>
        <v>0</v>
      </c>
      <c r="AF29" s="76">
        <f t="shared" si="7"/>
        <v>861065.49180327868</v>
      </c>
      <c r="AG29" s="76">
        <f t="shared" si="8"/>
        <v>2066557.180327869</v>
      </c>
      <c r="AH29" s="102">
        <f t="shared" si="9"/>
        <v>2927622.6721311477</v>
      </c>
      <c r="AI29" s="98">
        <f t="shared" si="10"/>
        <v>7577376.3278688528</v>
      </c>
      <c r="AJ29" s="77">
        <f t="shared" si="19"/>
        <v>1337184.0578592094</v>
      </c>
      <c r="AK29" s="77">
        <f t="shared" si="11"/>
        <v>4264806.7299903575</v>
      </c>
      <c r="AL29" s="78">
        <f t="shared" si="20"/>
        <v>6240192.2700096425</v>
      </c>
      <c r="AM29" s="77">
        <f t="shared" si="12"/>
        <v>121562.18707810994</v>
      </c>
      <c r="AN29" s="77">
        <f t="shared" si="13"/>
        <v>1458746.2449373193</v>
      </c>
      <c r="AO29" s="77"/>
      <c r="AP29" s="77">
        <f t="shared" si="21"/>
        <v>1458746.2449373193</v>
      </c>
      <c r="AQ29" s="77">
        <f t="shared" si="29"/>
        <v>1458746.2449373193</v>
      </c>
      <c r="AR29" s="77">
        <f t="shared" si="29"/>
        <v>1458746.2449373193</v>
      </c>
      <c r="AS29" s="77">
        <f t="shared" si="29"/>
        <v>1458746.2449373193</v>
      </c>
      <c r="AT29" s="79">
        <f t="shared" si="15"/>
        <v>891456.03857280617</v>
      </c>
      <c r="AU29" s="80">
        <f t="shared" si="22"/>
        <v>2066557.180327869</v>
      </c>
      <c r="AV29" s="78">
        <f t="shared" si="23"/>
        <v>6331363.9103182266</v>
      </c>
      <c r="AW29" s="78">
        <f>+T29-AV29</f>
        <v>4173635.0896817734</v>
      </c>
      <c r="AX29" s="81">
        <f t="shared" si="25"/>
        <v>861065.49180327868</v>
      </c>
      <c r="AY29" s="82">
        <f t="shared" si="26"/>
        <v>7192429.4021215048</v>
      </c>
      <c r="AZ29" s="83">
        <f t="shared" si="27"/>
        <v>3312569.5978784952</v>
      </c>
    </row>
    <row r="30" spans="1:52">
      <c r="A30" s="63">
        <v>10</v>
      </c>
      <c r="B30" s="64" t="s">
        <v>57</v>
      </c>
      <c r="C30" s="103">
        <v>42</v>
      </c>
      <c r="D30" s="103" t="s">
        <v>58</v>
      </c>
      <c r="E30" s="99" t="s">
        <v>68</v>
      </c>
      <c r="F30" s="99" t="s">
        <v>69</v>
      </c>
      <c r="G30" s="104">
        <v>580</v>
      </c>
      <c r="H30" s="99" t="s">
        <v>61</v>
      </c>
      <c r="I30" s="99" t="s">
        <v>68</v>
      </c>
      <c r="J30" s="99"/>
      <c r="K30" s="105">
        <v>42347</v>
      </c>
      <c r="L30" s="69">
        <v>41858</v>
      </c>
      <c r="M30" s="69">
        <f>+EDATE(L30,96)</f>
        <v>44780</v>
      </c>
      <c r="N30" s="69">
        <v>42767</v>
      </c>
      <c r="O30" s="193">
        <v>0</v>
      </c>
      <c r="P30" s="73">
        <f t="shared" si="2"/>
        <v>61</v>
      </c>
      <c r="Q30" s="194" t="s">
        <v>266</v>
      </c>
      <c r="R30" s="73">
        <f t="shared" si="28"/>
        <v>68</v>
      </c>
      <c r="S30" s="71">
        <v>120</v>
      </c>
      <c r="T30" s="106">
        <v>8403361</v>
      </c>
      <c r="U30" s="99">
        <v>8</v>
      </c>
      <c r="V30" s="99">
        <v>2017</v>
      </c>
      <c r="W30" s="100">
        <v>0</v>
      </c>
      <c r="X30" s="100">
        <f t="shared" si="3"/>
        <v>5</v>
      </c>
      <c r="Y30" s="100">
        <f t="shared" si="4"/>
        <v>17</v>
      </c>
      <c r="Z30" s="74">
        <f t="shared" si="16"/>
        <v>29</v>
      </c>
      <c r="AA30" s="74">
        <f t="shared" si="16"/>
        <v>41</v>
      </c>
      <c r="AB30" s="74">
        <f t="shared" si="17"/>
        <v>46</v>
      </c>
      <c r="AC30" s="74">
        <f t="shared" si="18"/>
        <v>15</v>
      </c>
      <c r="AD30" s="108">
        <f t="shared" si="5"/>
        <v>137760.01639344261</v>
      </c>
      <c r="AE30" s="107">
        <f t="shared" si="6"/>
        <v>0</v>
      </c>
      <c r="AF30" s="94">
        <f t="shared" si="7"/>
        <v>688800.08196721307</v>
      </c>
      <c r="AG30" s="94">
        <f t="shared" si="8"/>
        <v>1653120.1967213112</v>
      </c>
      <c r="AH30" s="107">
        <f t="shared" si="9"/>
        <v>2341920.2786885244</v>
      </c>
      <c r="AI30" s="106">
        <f t="shared" si="10"/>
        <v>6061440.7213114761</v>
      </c>
      <c r="AJ30" s="77">
        <f t="shared" si="19"/>
        <v>1069666.0096432017</v>
      </c>
      <c r="AK30" s="77">
        <f t="shared" si="11"/>
        <v>3411586.2883317261</v>
      </c>
      <c r="AL30" s="78">
        <f t="shared" si="20"/>
        <v>4991774.7116682734</v>
      </c>
      <c r="AM30" s="77">
        <f t="shared" si="12"/>
        <v>97242.364513018343</v>
      </c>
      <c r="AN30" s="77">
        <f t="shared" si="13"/>
        <v>1166908.3741562201</v>
      </c>
      <c r="AO30" s="77"/>
      <c r="AP30" s="77">
        <f t="shared" si="21"/>
        <v>1166908.3741562201</v>
      </c>
      <c r="AQ30" s="77">
        <f t="shared" si="29"/>
        <v>1166908.3741562201</v>
      </c>
      <c r="AR30" s="77">
        <f t="shared" si="29"/>
        <v>1166908.3741562201</v>
      </c>
      <c r="AS30" s="77">
        <f t="shared" si="29"/>
        <v>1166908.3741562201</v>
      </c>
      <c r="AT30" s="79">
        <f t="shared" si="15"/>
        <v>713110.67309546773</v>
      </c>
      <c r="AU30" s="80">
        <f t="shared" si="22"/>
        <v>1653120.1967213112</v>
      </c>
      <c r="AV30" s="78">
        <f t="shared" si="23"/>
        <v>5064706.4850530373</v>
      </c>
      <c r="AW30" s="78">
        <f t="shared" si="24"/>
        <v>3338654.5149469627</v>
      </c>
      <c r="AX30" s="81">
        <f t="shared" si="25"/>
        <v>688800.08196721307</v>
      </c>
      <c r="AY30" s="82">
        <f t="shared" si="26"/>
        <v>5753506.5670202505</v>
      </c>
      <c r="AZ30" s="83">
        <f t="shared" si="27"/>
        <v>2649854.4329797495</v>
      </c>
    </row>
    <row r="31" spans="1:52">
      <c r="A31" s="63">
        <v>10</v>
      </c>
      <c r="B31" s="64" t="s">
        <v>57</v>
      </c>
      <c r="C31" s="103">
        <v>43</v>
      </c>
      <c r="D31" s="103" t="s">
        <v>58</v>
      </c>
      <c r="E31" s="99" t="s">
        <v>68</v>
      </c>
      <c r="F31" s="99" t="s">
        <v>69</v>
      </c>
      <c r="G31" s="104">
        <v>581</v>
      </c>
      <c r="H31" s="99" t="s">
        <v>61</v>
      </c>
      <c r="I31" s="99" t="s">
        <v>68</v>
      </c>
      <c r="J31" s="99"/>
      <c r="K31" s="105">
        <v>42354</v>
      </c>
      <c r="L31" s="69">
        <v>41858</v>
      </c>
      <c r="M31" s="69">
        <f>+EDATE(L31,96)</f>
        <v>44780</v>
      </c>
      <c r="N31" s="69">
        <v>42767</v>
      </c>
      <c r="O31" s="193">
        <v>0</v>
      </c>
      <c r="P31" s="73">
        <f t="shared" si="2"/>
        <v>61</v>
      </c>
      <c r="Q31" s="194" t="s">
        <v>266</v>
      </c>
      <c r="R31" s="73">
        <f t="shared" si="28"/>
        <v>68</v>
      </c>
      <c r="S31" s="71">
        <v>120</v>
      </c>
      <c r="T31" s="106">
        <v>3993561</v>
      </c>
      <c r="U31" s="99">
        <v>8</v>
      </c>
      <c r="V31" s="99">
        <v>2017</v>
      </c>
      <c r="W31" s="100">
        <v>0</v>
      </c>
      <c r="X31" s="100">
        <f t="shared" si="3"/>
        <v>5</v>
      </c>
      <c r="Y31" s="100">
        <f t="shared" si="4"/>
        <v>17</v>
      </c>
      <c r="Z31" s="74">
        <f t="shared" si="16"/>
        <v>29</v>
      </c>
      <c r="AA31" s="74">
        <f t="shared" si="16"/>
        <v>41</v>
      </c>
      <c r="AB31" s="74">
        <f t="shared" si="17"/>
        <v>46</v>
      </c>
      <c r="AC31" s="74">
        <f t="shared" si="18"/>
        <v>15</v>
      </c>
      <c r="AD31" s="108">
        <f t="shared" si="5"/>
        <v>65468.2131147541</v>
      </c>
      <c r="AE31" s="107">
        <f t="shared" si="6"/>
        <v>0</v>
      </c>
      <c r="AF31" s="94">
        <f t="shared" si="7"/>
        <v>327341.06557377049</v>
      </c>
      <c r="AG31" s="94">
        <f t="shared" si="8"/>
        <v>785618.55737704923</v>
      </c>
      <c r="AH31" s="107">
        <f t="shared" si="9"/>
        <v>1112959.6229508198</v>
      </c>
      <c r="AI31" s="106">
        <f t="shared" si="10"/>
        <v>2880601.3770491802</v>
      </c>
      <c r="AJ31" s="77">
        <f t="shared" si="19"/>
        <v>508341.41947926709</v>
      </c>
      <c r="AK31" s="77">
        <f t="shared" si="11"/>
        <v>1621301.042430087</v>
      </c>
      <c r="AL31" s="78">
        <f t="shared" si="20"/>
        <v>2372259.957569913</v>
      </c>
      <c r="AM31" s="77">
        <f t="shared" si="12"/>
        <v>46212.856316297009</v>
      </c>
      <c r="AN31" s="77">
        <f t="shared" si="13"/>
        <v>554554.27579556406</v>
      </c>
      <c r="AO31" s="77"/>
      <c r="AP31" s="77">
        <f t="shared" si="21"/>
        <v>554554.27579556406</v>
      </c>
      <c r="AQ31" s="77">
        <f t="shared" si="29"/>
        <v>554554.27579556406</v>
      </c>
      <c r="AR31" s="77">
        <f t="shared" si="29"/>
        <v>554554.27579556406</v>
      </c>
      <c r="AS31" s="77">
        <f t="shared" si="29"/>
        <v>554554.27579556406</v>
      </c>
      <c r="AT31" s="79">
        <f t="shared" si="15"/>
        <v>338894.27965284471</v>
      </c>
      <c r="AU31" s="80">
        <f t="shared" si="22"/>
        <v>785618.55737704923</v>
      </c>
      <c r="AV31" s="78">
        <f t="shared" si="23"/>
        <v>2406919.5998071362</v>
      </c>
      <c r="AW31" s="78">
        <f t="shared" si="24"/>
        <v>1586641.4001928638</v>
      </c>
      <c r="AX31" s="81">
        <f t="shared" si="25"/>
        <v>327341.06557377049</v>
      </c>
      <c r="AY31" s="82">
        <f t="shared" si="26"/>
        <v>2734260.6653809068</v>
      </c>
      <c r="AZ31" s="83">
        <f t="shared" si="27"/>
        <v>1259300.3346190932</v>
      </c>
    </row>
    <row r="32" spans="1:52">
      <c r="A32" s="63">
        <v>10</v>
      </c>
      <c r="B32" s="64" t="s">
        <v>57</v>
      </c>
      <c r="C32" s="103">
        <v>44</v>
      </c>
      <c r="D32" s="103" t="s">
        <v>58</v>
      </c>
      <c r="E32" s="99" t="s">
        <v>68</v>
      </c>
      <c r="F32" s="99" t="s">
        <v>69</v>
      </c>
      <c r="G32" s="104">
        <v>582</v>
      </c>
      <c r="H32" s="99" t="s">
        <v>61</v>
      </c>
      <c r="I32" s="99" t="s">
        <v>68</v>
      </c>
      <c r="J32" s="99"/>
      <c r="K32" s="105">
        <v>42361</v>
      </c>
      <c r="L32" s="69">
        <v>41858</v>
      </c>
      <c r="M32" s="69">
        <f>+EDATE(L32,96)</f>
        <v>44780</v>
      </c>
      <c r="N32" s="69">
        <v>42767</v>
      </c>
      <c r="O32" s="193">
        <v>0</v>
      </c>
      <c r="P32" s="73">
        <f t="shared" si="2"/>
        <v>61</v>
      </c>
      <c r="Q32" s="194" t="s">
        <v>266</v>
      </c>
      <c r="R32" s="73">
        <f t="shared" si="28"/>
        <v>68</v>
      </c>
      <c r="S32" s="71">
        <v>120</v>
      </c>
      <c r="T32" s="106">
        <v>7810411</v>
      </c>
      <c r="U32" s="99">
        <v>8</v>
      </c>
      <c r="V32" s="99">
        <v>2017</v>
      </c>
      <c r="W32" s="100">
        <v>0</v>
      </c>
      <c r="X32" s="100">
        <f t="shared" si="3"/>
        <v>5</v>
      </c>
      <c r="Y32" s="100">
        <f t="shared" si="4"/>
        <v>17</v>
      </c>
      <c r="Z32" s="74">
        <f t="shared" si="16"/>
        <v>29</v>
      </c>
      <c r="AA32" s="74">
        <f t="shared" si="16"/>
        <v>41</v>
      </c>
      <c r="AB32" s="74">
        <f t="shared" si="17"/>
        <v>46</v>
      </c>
      <c r="AC32" s="74">
        <f t="shared" si="18"/>
        <v>15</v>
      </c>
      <c r="AD32" s="92">
        <f t="shared" si="5"/>
        <v>128039.52459016393</v>
      </c>
      <c r="AE32" s="107">
        <f t="shared" si="6"/>
        <v>0</v>
      </c>
      <c r="AF32" s="94">
        <f t="shared" si="7"/>
        <v>640197.62295081967</v>
      </c>
      <c r="AG32" s="94">
        <f t="shared" si="8"/>
        <v>1536474.295081967</v>
      </c>
      <c r="AH32" s="107">
        <f t="shared" si="9"/>
        <v>2176671.9180327868</v>
      </c>
      <c r="AI32" s="106">
        <f t="shared" si="10"/>
        <v>5633739.0819672132</v>
      </c>
      <c r="AJ32" s="77">
        <f t="shared" si="19"/>
        <v>994189.24975891993</v>
      </c>
      <c r="AK32" s="77">
        <f t="shared" si="11"/>
        <v>3170861.1677917065</v>
      </c>
      <c r="AL32" s="78">
        <f t="shared" si="20"/>
        <v>4639549.8322082935</v>
      </c>
      <c r="AM32" s="77">
        <f t="shared" si="12"/>
        <v>90380.840887174534</v>
      </c>
      <c r="AN32" s="77">
        <f t="shared" si="13"/>
        <v>1084570.0906460944</v>
      </c>
      <c r="AO32" s="77"/>
      <c r="AP32" s="77">
        <f t="shared" si="21"/>
        <v>1084570.0906460944</v>
      </c>
      <c r="AQ32" s="77">
        <f t="shared" si="29"/>
        <v>1084570.0906460944</v>
      </c>
      <c r="AR32" s="77">
        <f t="shared" si="29"/>
        <v>1084570.0906460944</v>
      </c>
      <c r="AS32" s="77">
        <f t="shared" si="29"/>
        <v>1084570.0906460944</v>
      </c>
      <c r="AT32" s="79">
        <f t="shared" si="15"/>
        <v>662792.83317261329</v>
      </c>
      <c r="AU32" s="80">
        <f t="shared" si="22"/>
        <v>1536474.295081967</v>
      </c>
      <c r="AV32" s="78">
        <f t="shared" si="23"/>
        <v>4707335.4628736731</v>
      </c>
      <c r="AW32" s="78">
        <f t="shared" si="24"/>
        <v>3103075.5371263269</v>
      </c>
      <c r="AX32" s="81">
        <f t="shared" si="25"/>
        <v>640197.62295081967</v>
      </c>
      <c r="AY32" s="82">
        <f t="shared" si="26"/>
        <v>5347533.0858244924</v>
      </c>
      <c r="AZ32" s="83">
        <f t="shared" si="27"/>
        <v>2462877.9141755076</v>
      </c>
    </row>
    <row r="33" spans="1:52">
      <c r="A33" s="63">
        <v>10</v>
      </c>
      <c r="B33" s="65" t="s">
        <v>75</v>
      </c>
      <c r="C33" s="95">
        <v>101</v>
      </c>
      <c r="D33" s="95" t="s">
        <v>58</v>
      </c>
      <c r="E33" s="95" t="s">
        <v>76</v>
      </c>
      <c r="F33" s="95" t="s">
        <v>77</v>
      </c>
      <c r="G33" s="96">
        <v>4</v>
      </c>
      <c r="H33" s="95" t="s">
        <v>78</v>
      </c>
      <c r="I33" s="95" t="s">
        <v>79</v>
      </c>
      <c r="J33" s="95"/>
      <c r="K33" s="97">
        <v>42363</v>
      </c>
      <c r="L33" s="67">
        <v>41858</v>
      </c>
      <c r="M33" s="109">
        <v>44780</v>
      </c>
      <c r="N33" s="109">
        <v>42767</v>
      </c>
      <c r="O33" s="193">
        <v>0</v>
      </c>
      <c r="P33" s="70">
        <f t="shared" si="2"/>
        <v>61</v>
      </c>
      <c r="Q33" s="194" t="s">
        <v>266</v>
      </c>
      <c r="R33" s="73">
        <f t="shared" si="28"/>
        <v>68</v>
      </c>
      <c r="S33" s="65">
        <v>120</v>
      </c>
      <c r="T33" s="98">
        <v>9960934</v>
      </c>
      <c r="U33" s="95">
        <v>8</v>
      </c>
      <c r="V33" s="95">
        <v>2017</v>
      </c>
      <c r="W33" s="95"/>
      <c r="X33" s="101">
        <f t="shared" si="3"/>
        <v>5</v>
      </c>
      <c r="Y33" s="101">
        <f>+(D$5-V33)*12+C$5-U33+1</f>
        <v>17</v>
      </c>
      <c r="Z33" s="74">
        <f t="shared" si="16"/>
        <v>29</v>
      </c>
      <c r="AA33" s="74">
        <f t="shared" si="16"/>
        <v>41</v>
      </c>
      <c r="AB33" s="110">
        <f t="shared" si="17"/>
        <v>46</v>
      </c>
      <c r="AC33" s="74">
        <f t="shared" si="18"/>
        <v>15</v>
      </c>
      <c r="AD33" s="74">
        <f>+T33/P33</f>
        <v>163294</v>
      </c>
      <c r="AE33" s="101">
        <f>+W33*AD33</f>
        <v>0</v>
      </c>
      <c r="AF33" s="9">
        <f t="shared" si="7"/>
        <v>816470</v>
      </c>
      <c r="AG33" s="76">
        <f t="shared" si="8"/>
        <v>1959528</v>
      </c>
      <c r="AH33" s="102">
        <f t="shared" si="9"/>
        <v>2775998</v>
      </c>
      <c r="AI33" s="98">
        <f t="shared" si="10"/>
        <v>7184936</v>
      </c>
      <c r="AJ33" s="77">
        <f t="shared" si="19"/>
        <v>1267929.8823529412</v>
      </c>
      <c r="AK33" s="77">
        <f t="shared" si="11"/>
        <v>4043927.8823529412</v>
      </c>
      <c r="AL33" s="78">
        <f t="shared" si="20"/>
        <v>5917006.1176470593</v>
      </c>
      <c r="AM33" s="77">
        <f t="shared" si="12"/>
        <v>115266.35294117648</v>
      </c>
      <c r="AN33" s="77">
        <f t="shared" si="13"/>
        <v>1383196.2352941176</v>
      </c>
      <c r="AO33" s="77"/>
      <c r="AP33" s="77">
        <f t="shared" si="21"/>
        <v>1383196.2352941176</v>
      </c>
      <c r="AQ33" s="77">
        <f t="shared" si="29"/>
        <v>1383196.2352941176</v>
      </c>
      <c r="AR33" s="77">
        <f t="shared" si="29"/>
        <v>1383196.2352941176</v>
      </c>
      <c r="AS33" s="77">
        <f t="shared" si="29"/>
        <v>1383196.2352941176</v>
      </c>
      <c r="AT33" s="79">
        <f t="shared" si="15"/>
        <v>845286.5882352941</v>
      </c>
      <c r="AU33" s="80">
        <f t="shared" si="22"/>
        <v>1959528</v>
      </c>
      <c r="AV33" s="78">
        <f t="shared" si="23"/>
        <v>6003455.8823529407</v>
      </c>
      <c r="AW33" s="78">
        <f t="shared" si="24"/>
        <v>3957478.1176470593</v>
      </c>
      <c r="AX33" s="81">
        <f t="shared" si="25"/>
        <v>816470</v>
      </c>
      <c r="AY33" s="82">
        <f t="shared" si="26"/>
        <v>6819925.8823529407</v>
      </c>
      <c r="AZ33" s="83">
        <f t="shared" si="27"/>
        <v>3141008.1176470593</v>
      </c>
    </row>
    <row r="34" spans="1:52">
      <c r="A34" s="63">
        <v>10</v>
      </c>
      <c r="B34" s="64" t="s">
        <v>57</v>
      </c>
      <c r="C34" s="95">
        <v>88</v>
      </c>
      <c r="D34" s="103" t="s">
        <v>58</v>
      </c>
      <c r="E34" s="99" t="s">
        <v>80</v>
      </c>
      <c r="F34" s="99" t="s">
        <v>69</v>
      </c>
      <c r="G34" s="104">
        <v>584</v>
      </c>
      <c r="H34" s="99" t="s">
        <v>61</v>
      </c>
      <c r="I34" s="95"/>
      <c r="J34" s="95"/>
      <c r="K34" s="97">
        <v>42381</v>
      </c>
      <c r="L34" s="68">
        <v>41858</v>
      </c>
      <c r="M34" s="68">
        <f t="shared" ref="M34:M52" si="30">+EDATE(L34,96)</f>
        <v>44780</v>
      </c>
      <c r="N34" s="69">
        <v>42767</v>
      </c>
      <c r="O34" s="193">
        <v>0</v>
      </c>
      <c r="P34" s="73">
        <f t="shared" si="2"/>
        <v>61</v>
      </c>
      <c r="Q34" s="194" t="s">
        <v>266</v>
      </c>
      <c r="R34" s="73">
        <f t="shared" si="28"/>
        <v>68</v>
      </c>
      <c r="S34" s="71">
        <v>120</v>
      </c>
      <c r="T34" s="98">
        <v>1000000</v>
      </c>
      <c r="U34" s="99">
        <v>8</v>
      </c>
      <c r="V34" s="99">
        <v>2017</v>
      </c>
      <c r="W34" s="100">
        <v>0</v>
      </c>
      <c r="X34" s="101">
        <f t="shared" si="3"/>
        <v>5</v>
      </c>
      <c r="Y34" s="101">
        <f t="shared" ref="Y34:Y52" si="31">+($D$5-V34)*12+$C$5-U34+1</f>
        <v>17</v>
      </c>
      <c r="Z34" s="74">
        <f t="shared" si="16"/>
        <v>29</v>
      </c>
      <c r="AA34" s="74">
        <f t="shared" si="16"/>
        <v>41</v>
      </c>
      <c r="AB34" s="74">
        <f t="shared" si="17"/>
        <v>46</v>
      </c>
      <c r="AC34" s="74">
        <f t="shared" si="18"/>
        <v>15</v>
      </c>
      <c r="AD34" s="75">
        <f t="shared" ref="AD34:AD52" si="32">+IFERROR(T34/P34,0)</f>
        <v>16393.442622950821</v>
      </c>
      <c r="AE34" s="102">
        <f t="shared" ref="AE34:AE52" si="33">+(T34/S34)*W34</f>
        <v>0</v>
      </c>
      <c r="AF34" s="76">
        <f t="shared" si="7"/>
        <v>81967.213114754108</v>
      </c>
      <c r="AG34" s="76">
        <f t="shared" si="8"/>
        <v>196721.31147540984</v>
      </c>
      <c r="AH34" s="102">
        <f t="shared" si="9"/>
        <v>278688.52459016396</v>
      </c>
      <c r="AI34" s="98">
        <f t="shared" si="10"/>
        <v>721311.47540983604</v>
      </c>
      <c r="AJ34" s="77">
        <f t="shared" si="19"/>
        <v>127290.26036644165</v>
      </c>
      <c r="AK34" s="77">
        <f t="shared" si="11"/>
        <v>405978.78495660564</v>
      </c>
      <c r="AL34" s="78">
        <f t="shared" si="20"/>
        <v>594021.21504339436</v>
      </c>
      <c r="AM34" s="77">
        <f t="shared" si="12"/>
        <v>11571.841851494695</v>
      </c>
      <c r="AN34" s="77">
        <f t="shared" si="13"/>
        <v>138862.10221793634</v>
      </c>
      <c r="AO34" s="77"/>
      <c r="AP34" s="77">
        <f t="shared" si="21"/>
        <v>138862.10221793634</v>
      </c>
      <c r="AQ34" s="77">
        <f t="shared" si="29"/>
        <v>138862.10221793634</v>
      </c>
      <c r="AR34" s="77">
        <f t="shared" si="29"/>
        <v>138862.10221793634</v>
      </c>
      <c r="AS34" s="77">
        <f t="shared" si="29"/>
        <v>138862.10221793634</v>
      </c>
      <c r="AT34" s="79">
        <f t="shared" si="15"/>
        <v>84860.173577627764</v>
      </c>
      <c r="AU34" s="80">
        <f t="shared" si="22"/>
        <v>196721.31147540984</v>
      </c>
      <c r="AV34" s="78">
        <f t="shared" si="23"/>
        <v>602700.09643201553</v>
      </c>
      <c r="AW34" s="78">
        <f t="shared" si="24"/>
        <v>397299.90356798447</v>
      </c>
      <c r="AX34" s="81">
        <f t="shared" si="25"/>
        <v>81967.213114754108</v>
      </c>
      <c r="AY34" s="82">
        <f t="shared" si="26"/>
        <v>684667.3095467696</v>
      </c>
      <c r="AZ34" s="83">
        <f t="shared" si="27"/>
        <v>315332.6904532304</v>
      </c>
    </row>
    <row r="35" spans="1:52">
      <c r="A35" s="63">
        <v>10</v>
      </c>
      <c r="B35" s="64" t="s">
        <v>57</v>
      </c>
      <c r="C35" s="103">
        <v>45</v>
      </c>
      <c r="D35" s="103" t="s">
        <v>58</v>
      </c>
      <c r="E35" s="99" t="s">
        <v>68</v>
      </c>
      <c r="F35" s="99" t="s">
        <v>69</v>
      </c>
      <c r="G35" s="104">
        <v>585</v>
      </c>
      <c r="H35" s="99" t="s">
        <v>61</v>
      </c>
      <c r="I35" s="99" t="s">
        <v>68</v>
      </c>
      <c r="J35" s="99"/>
      <c r="K35" s="105">
        <v>42381</v>
      </c>
      <c r="L35" s="69">
        <v>41858</v>
      </c>
      <c r="M35" s="69">
        <f t="shared" si="30"/>
        <v>44780</v>
      </c>
      <c r="N35" s="69">
        <v>42767</v>
      </c>
      <c r="O35" s="193">
        <v>0</v>
      </c>
      <c r="P35" s="73">
        <f t="shared" si="2"/>
        <v>61</v>
      </c>
      <c r="Q35" s="194" t="s">
        <v>266</v>
      </c>
      <c r="R35" s="73">
        <f t="shared" si="28"/>
        <v>68</v>
      </c>
      <c r="S35" s="71">
        <v>120</v>
      </c>
      <c r="T35" s="106">
        <v>19357716</v>
      </c>
      <c r="U35" s="99">
        <v>8</v>
      </c>
      <c r="V35" s="99">
        <v>2017</v>
      </c>
      <c r="W35" s="100">
        <v>0</v>
      </c>
      <c r="X35" s="100">
        <f t="shared" si="3"/>
        <v>5</v>
      </c>
      <c r="Y35" s="100">
        <f t="shared" si="31"/>
        <v>17</v>
      </c>
      <c r="Z35" s="74">
        <f t="shared" si="16"/>
        <v>29</v>
      </c>
      <c r="AA35" s="74">
        <f t="shared" si="16"/>
        <v>41</v>
      </c>
      <c r="AB35" s="74">
        <f t="shared" si="17"/>
        <v>46</v>
      </c>
      <c r="AC35" s="74">
        <f t="shared" si="18"/>
        <v>15</v>
      </c>
      <c r="AD35" s="92">
        <f t="shared" si="32"/>
        <v>317339.60655737703</v>
      </c>
      <c r="AE35" s="107">
        <f t="shared" si="33"/>
        <v>0</v>
      </c>
      <c r="AF35" s="94">
        <f t="shared" si="7"/>
        <v>1586698.0327868853</v>
      </c>
      <c r="AG35" s="94">
        <f t="shared" si="8"/>
        <v>3808075.2786885244</v>
      </c>
      <c r="AH35" s="107">
        <f t="shared" si="9"/>
        <v>5394773.3114754092</v>
      </c>
      <c r="AI35" s="106">
        <f t="shared" si="10"/>
        <v>13962942.688524591</v>
      </c>
      <c r="AJ35" s="77">
        <f t="shared" si="19"/>
        <v>2464048.7097396338</v>
      </c>
      <c r="AK35" s="77">
        <f t="shared" si="11"/>
        <v>7858822.021215043</v>
      </c>
      <c r="AL35" s="78">
        <f t="shared" si="20"/>
        <v>11498893.978784956</v>
      </c>
      <c r="AM35" s="77">
        <f t="shared" si="12"/>
        <v>224004.42815814854</v>
      </c>
      <c r="AN35" s="77">
        <f t="shared" si="13"/>
        <v>2688053.1378977825</v>
      </c>
      <c r="AO35" s="77"/>
      <c r="AP35" s="77">
        <f t="shared" si="21"/>
        <v>2688053.1378977825</v>
      </c>
      <c r="AQ35" s="77">
        <f t="shared" si="29"/>
        <v>2688053.1378977825</v>
      </c>
      <c r="AR35" s="77">
        <f t="shared" si="29"/>
        <v>2688053.1378977825</v>
      </c>
      <c r="AS35" s="77">
        <f t="shared" si="29"/>
        <v>2688053.1378977825</v>
      </c>
      <c r="AT35" s="79">
        <f t="shared" si="15"/>
        <v>1642699.1398264226</v>
      </c>
      <c r="AU35" s="80">
        <f t="shared" si="22"/>
        <v>3808075.2786885244</v>
      </c>
      <c r="AV35" s="78">
        <f t="shared" si="23"/>
        <v>11666897.299903568</v>
      </c>
      <c r="AW35" s="78">
        <f t="shared" si="24"/>
        <v>7690818.7000964321</v>
      </c>
      <c r="AX35" s="81">
        <f t="shared" si="25"/>
        <v>1586698.0327868853</v>
      </c>
      <c r="AY35" s="82">
        <f t="shared" si="26"/>
        <v>13253595.332690453</v>
      </c>
      <c r="AZ35" s="83">
        <f t="shared" si="27"/>
        <v>6104120.6673095468</v>
      </c>
    </row>
    <row r="36" spans="1:52">
      <c r="A36" s="63">
        <v>10</v>
      </c>
      <c r="B36" s="64" t="s">
        <v>57</v>
      </c>
      <c r="C36" s="103">
        <v>46</v>
      </c>
      <c r="D36" s="103" t="s">
        <v>58</v>
      </c>
      <c r="E36" s="99" t="s">
        <v>68</v>
      </c>
      <c r="F36" s="99" t="s">
        <v>69</v>
      </c>
      <c r="G36" s="104">
        <v>586</v>
      </c>
      <c r="H36" s="99" t="s">
        <v>61</v>
      </c>
      <c r="I36" s="99" t="s">
        <v>68</v>
      </c>
      <c r="J36" s="99"/>
      <c r="K36" s="105">
        <v>42398</v>
      </c>
      <c r="L36" s="69">
        <v>41858</v>
      </c>
      <c r="M36" s="69">
        <f t="shared" si="30"/>
        <v>44780</v>
      </c>
      <c r="N36" s="69">
        <v>42767</v>
      </c>
      <c r="O36" s="193">
        <v>0</v>
      </c>
      <c r="P36" s="73">
        <f t="shared" si="2"/>
        <v>61</v>
      </c>
      <c r="Q36" s="194" t="s">
        <v>266</v>
      </c>
      <c r="R36" s="73">
        <f t="shared" si="28"/>
        <v>68</v>
      </c>
      <c r="S36" s="71">
        <v>120</v>
      </c>
      <c r="T36" s="106">
        <v>8835575</v>
      </c>
      <c r="U36" s="99">
        <v>8</v>
      </c>
      <c r="V36" s="99">
        <v>2017</v>
      </c>
      <c r="W36" s="100">
        <v>0</v>
      </c>
      <c r="X36" s="100">
        <f t="shared" si="3"/>
        <v>5</v>
      </c>
      <c r="Y36" s="100">
        <f t="shared" si="31"/>
        <v>17</v>
      </c>
      <c r="Z36" s="74">
        <f t="shared" si="16"/>
        <v>29</v>
      </c>
      <c r="AA36" s="74">
        <f t="shared" si="16"/>
        <v>41</v>
      </c>
      <c r="AB36" s="74">
        <f t="shared" si="17"/>
        <v>46</v>
      </c>
      <c r="AC36" s="74">
        <f t="shared" si="18"/>
        <v>15</v>
      </c>
      <c r="AD36" s="92">
        <f t="shared" si="32"/>
        <v>144845.49180327868</v>
      </c>
      <c r="AE36" s="107">
        <f t="shared" si="33"/>
        <v>0</v>
      </c>
      <c r="AF36" s="94">
        <f t="shared" si="7"/>
        <v>724227.4590163934</v>
      </c>
      <c r="AG36" s="94">
        <f t="shared" si="8"/>
        <v>1738145.9016393442</v>
      </c>
      <c r="AH36" s="107">
        <f t="shared" si="9"/>
        <v>2462373.3606557376</v>
      </c>
      <c r="AI36" s="106">
        <f t="shared" si="10"/>
        <v>6373201.639344262</v>
      </c>
      <c r="AJ36" s="77">
        <f t="shared" si="19"/>
        <v>1124682.6422372228</v>
      </c>
      <c r="AK36" s="77">
        <f t="shared" si="11"/>
        <v>3587056.0028929603</v>
      </c>
      <c r="AL36" s="78">
        <f t="shared" si="20"/>
        <v>5248518.9971070401</v>
      </c>
      <c r="AM36" s="77">
        <f t="shared" si="12"/>
        <v>102243.87656702026</v>
      </c>
      <c r="AN36" s="77">
        <f t="shared" si="13"/>
        <v>1226926.5188042431</v>
      </c>
      <c r="AO36" s="77"/>
      <c r="AP36" s="77">
        <f t="shared" si="21"/>
        <v>1226926.5188042431</v>
      </c>
      <c r="AQ36" s="77">
        <f t="shared" si="29"/>
        <v>1226926.5188042431</v>
      </c>
      <c r="AR36" s="77">
        <f t="shared" si="29"/>
        <v>1226926.5188042431</v>
      </c>
      <c r="AS36" s="77">
        <f t="shared" si="29"/>
        <v>1226926.5188042431</v>
      </c>
      <c r="AT36" s="79">
        <f t="shared" si="15"/>
        <v>749788.42815814842</v>
      </c>
      <c r="AU36" s="80">
        <f t="shared" si="22"/>
        <v>1738145.9016393442</v>
      </c>
      <c r="AV36" s="78">
        <f t="shared" si="23"/>
        <v>5325201.904532304</v>
      </c>
      <c r="AW36" s="78">
        <f t="shared" si="24"/>
        <v>3510373.095467696</v>
      </c>
      <c r="AX36" s="81">
        <f t="shared" si="25"/>
        <v>724227.4590163934</v>
      </c>
      <c r="AY36" s="82">
        <f t="shared" si="26"/>
        <v>6049429.3635486979</v>
      </c>
      <c r="AZ36" s="83">
        <f t="shared" si="27"/>
        <v>2786145.6364513021</v>
      </c>
    </row>
    <row r="37" spans="1:52">
      <c r="A37" s="63">
        <v>10</v>
      </c>
      <c r="B37" s="64" t="s">
        <v>57</v>
      </c>
      <c r="C37" s="103">
        <v>30</v>
      </c>
      <c r="D37" s="103" t="s">
        <v>58</v>
      </c>
      <c r="E37" s="99" t="s">
        <v>81</v>
      </c>
      <c r="F37" s="99" t="s">
        <v>82</v>
      </c>
      <c r="G37" s="104">
        <v>168</v>
      </c>
      <c r="H37" s="99" t="s">
        <v>61</v>
      </c>
      <c r="I37" s="99" t="s">
        <v>83</v>
      </c>
      <c r="J37" s="99"/>
      <c r="K37" s="105">
        <v>42430</v>
      </c>
      <c r="L37" s="69">
        <v>41858</v>
      </c>
      <c r="M37" s="69">
        <f t="shared" si="30"/>
        <v>44780</v>
      </c>
      <c r="N37" s="69">
        <v>42767</v>
      </c>
      <c r="O37" s="193">
        <v>0</v>
      </c>
      <c r="P37" s="73">
        <f t="shared" si="2"/>
        <v>61</v>
      </c>
      <c r="Q37" s="194" t="s">
        <v>266</v>
      </c>
      <c r="R37" s="73">
        <f t="shared" si="28"/>
        <v>68</v>
      </c>
      <c r="S37" s="71">
        <v>120</v>
      </c>
      <c r="T37" s="106">
        <v>6592568</v>
      </c>
      <c r="U37" s="99">
        <v>8</v>
      </c>
      <c r="V37" s="99">
        <v>2017</v>
      </c>
      <c r="W37" s="100">
        <v>0</v>
      </c>
      <c r="X37" s="100">
        <f t="shared" si="3"/>
        <v>5</v>
      </c>
      <c r="Y37" s="100">
        <f t="shared" si="31"/>
        <v>17</v>
      </c>
      <c r="Z37" s="74">
        <f t="shared" si="16"/>
        <v>29</v>
      </c>
      <c r="AA37" s="74">
        <f t="shared" si="16"/>
        <v>41</v>
      </c>
      <c r="AB37" s="74">
        <f t="shared" si="17"/>
        <v>46</v>
      </c>
      <c r="AC37" s="74">
        <f t="shared" si="18"/>
        <v>15</v>
      </c>
      <c r="AD37" s="108">
        <f t="shared" si="32"/>
        <v>108074.88524590163</v>
      </c>
      <c r="AE37" s="107">
        <f t="shared" si="33"/>
        <v>0</v>
      </c>
      <c r="AF37" s="94">
        <f t="shared" si="7"/>
        <v>540374.42622950813</v>
      </c>
      <c r="AG37" s="94">
        <f t="shared" si="8"/>
        <v>1296898.6229508196</v>
      </c>
      <c r="AH37" s="107">
        <f t="shared" si="9"/>
        <v>1837273.0491803277</v>
      </c>
      <c r="AI37" s="106">
        <f t="shared" si="10"/>
        <v>4755294.9508196721</v>
      </c>
      <c r="AJ37" s="77">
        <f t="shared" si="19"/>
        <v>839169.69720347156</v>
      </c>
      <c r="AK37" s="77">
        <f t="shared" si="11"/>
        <v>2676442.7463837992</v>
      </c>
      <c r="AL37" s="78">
        <f t="shared" si="20"/>
        <v>3916125.2536162008</v>
      </c>
      <c r="AM37" s="77">
        <f t="shared" si="12"/>
        <v>76288.15429122468</v>
      </c>
      <c r="AN37" s="77">
        <f t="shared" si="13"/>
        <v>915457.85149469622</v>
      </c>
      <c r="AO37" s="77"/>
      <c r="AP37" s="77">
        <f t="shared" si="21"/>
        <v>915457.85149469622</v>
      </c>
      <c r="AQ37" s="77">
        <f t="shared" si="29"/>
        <v>915457.85149469622</v>
      </c>
      <c r="AR37" s="77">
        <f t="shared" si="29"/>
        <v>915457.85149469622</v>
      </c>
      <c r="AS37" s="77">
        <f t="shared" si="29"/>
        <v>915457.85149469622</v>
      </c>
      <c r="AT37" s="79">
        <f t="shared" si="15"/>
        <v>559446.46480231441</v>
      </c>
      <c r="AU37" s="80">
        <f t="shared" si="22"/>
        <v>1296898.6229508196</v>
      </c>
      <c r="AV37" s="78">
        <f t="shared" si="23"/>
        <v>3973341.3693346186</v>
      </c>
      <c r="AW37" s="78">
        <f t="shared" si="24"/>
        <v>2619226.6306653814</v>
      </c>
      <c r="AX37" s="81">
        <f t="shared" si="25"/>
        <v>540374.42622950813</v>
      </c>
      <c r="AY37" s="82">
        <f t="shared" si="26"/>
        <v>4513715.7955641262</v>
      </c>
      <c r="AZ37" s="83">
        <f t="shared" si="27"/>
        <v>2078852.2044358738</v>
      </c>
    </row>
    <row r="38" spans="1:52">
      <c r="A38" s="63">
        <v>10</v>
      </c>
      <c r="B38" s="64" t="s">
        <v>57</v>
      </c>
      <c r="C38" s="95">
        <v>89</v>
      </c>
      <c r="D38" s="103" t="s">
        <v>58</v>
      </c>
      <c r="E38" s="99" t="s">
        <v>84</v>
      </c>
      <c r="F38" s="99" t="s">
        <v>63</v>
      </c>
      <c r="G38" s="104">
        <v>135</v>
      </c>
      <c r="H38" s="99" t="s">
        <v>61</v>
      </c>
      <c r="I38" s="95"/>
      <c r="J38" s="95"/>
      <c r="K38" s="97">
        <v>42450</v>
      </c>
      <c r="L38" s="68">
        <v>41858</v>
      </c>
      <c r="M38" s="68">
        <f t="shared" si="30"/>
        <v>44780</v>
      </c>
      <c r="N38" s="69">
        <v>42767</v>
      </c>
      <c r="O38" s="193">
        <v>0</v>
      </c>
      <c r="P38" s="73">
        <f t="shared" si="2"/>
        <v>61</v>
      </c>
      <c r="Q38" s="194" t="s">
        <v>266</v>
      </c>
      <c r="R38" s="73">
        <f t="shared" si="28"/>
        <v>68</v>
      </c>
      <c r="S38" s="71">
        <v>120</v>
      </c>
      <c r="T38" s="98">
        <v>1110135</v>
      </c>
      <c r="U38" s="95">
        <v>8</v>
      </c>
      <c r="V38" s="95">
        <v>2017</v>
      </c>
      <c r="W38" s="100">
        <v>0</v>
      </c>
      <c r="X38" s="101">
        <f t="shared" si="3"/>
        <v>5</v>
      </c>
      <c r="Y38" s="101">
        <f t="shared" si="31"/>
        <v>17</v>
      </c>
      <c r="Z38" s="74">
        <f t="shared" si="16"/>
        <v>29</v>
      </c>
      <c r="AA38" s="74">
        <f t="shared" si="16"/>
        <v>41</v>
      </c>
      <c r="AB38" s="74">
        <f t="shared" si="17"/>
        <v>46</v>
      </c>
      <c r="AC38" s="74">
        <f t="shared" si="18"/>
        <v>15</v>
      </c>
      <c r="AD38" s="92">
        <f t="shared" si="32"/>
        <v>18198.934426229509</v>
      </c>
      <c r="AE38" s="102">
        <f t="shared" si="33"/>
        <v>0</v>
      </c>
      <c r="AF38" s="76">
        <f t="shared" si="7"/>
        <v>90994.672131147541</v>
      </c>
      <c r="AG38" s="76">
        <f t="shared" si="8"/>
        <v>218387.21311475412</v>
      </c>
      <c r="AH38" s="102">
        <f t="shared" si="9"/>
        <v>309381.88524590165</v>
      </c>
      <c r="AI38" s="98">
        <f t="shared" si="10"/>
        <v>800753.11475409835</v>
      </c>
      <c r="AJ38" s="77">
        <f t="shared" si="19"/>
        <v>141309.37319189971</v>
      </c>
      <c r="AK38" s="77">
        <f t="shared" si="11"/>
        <v>450691.25843780139</v>
      </c>
      <c r="AL38" s="78">
        <f t="shared" si="20"/>
        <v>659443.74156219861</v>
      </c>
      <c r="AM38" s="77">
        <f t="shared" si="12"/>
        <v>12846.306653809064</v>
      </c>
      <c r="AN38" s="77">
        <f t="shared" si="13"/>
        <v>154155.67984570877</v>
      </c>
      <c r="AO38" s="77"/>
      <c r="AP38" s="77">
        <f t="shared" si="21"/>
        <v>154155.67984570877</v>
      </c>
      <c r="AQ38" s="77">
        <f t="shared" si="29"/>
        <v>154155.67984570877</v>
      </c>
      <c r="AR38" s="77">
        <f t="shared" si="29"/>
        <v>154155.67984570877</v>
      </c>
      <c r="AS38" s="77">
        <f t="shared" si="29"/>
        <v>154155.67984570877</v>
      </c>
      <c r="AT38" s="79">
        <f t="shared" si="15"/>
        <v>94206.2487945998</v>
      </c>
      <c r="AU38" s="80">
        <f t="shared" si="22"/>
        <v>218387.21311475412</v>
      </c>
      <c r="AV38" s="78">
        <f t="shared" si="23"/>
        <v>669078.47155255545</v>
      </c>
      <c r="AW38" s="78">
        <f t="shared" si="24"/>
        <v>441056.52844744455</v>
      </c>
      <c r="AX38" s="81">
        <f t="shared" si="25"/>
        <v>90994.672131147541</v>
      </c>
      <c r="AY38" s="82">
        <f t="shared" si="26"/>
        <v>760073.14368370303</v>
      </c>
      <c r="AZ38" s="83">
        <f t="shared" si="27"/>
        <v>350061.85631629697</v>
      </c>
    </row>
    <row r="39" spans="1:52">
      <c r="A39" s="63">
        <v>10</v>
      </c>
      <c r="B39" s="64" t="s">
        <v>57</v>
      </c>
      <c r="C39" s="95">
        <v>63</v>
      </c>
      <c r="D39" s="95" t="s">
        <v>58</v>
      </c>
      <c r="E39" s="95" t="s">
        <v>85</v>
      </c>
      <c r="F39" s="95" t="s">
        <v>86</v>
      </c>
      <c r="G39" s="96">
        <v>7143</v>
      </c>
      <c r="H39" s="99" t="s">
        <v>61</v>
      </c>
      <c r="I39" s="95"/>
      <c r="J39" s="95"/>
      <c r="K39" s="97">
        <v>42496</v>
      </c>
      <c r="L39" s="68">
        <v>41858</v>
      </c>
      <c r="M39" s="68">
        <f t="shared" si="30"/>
        <v>44780</v>
      </c>
      <c r="N39" s="69">
        <v>42767</v>
      </c>
      <c r="O39" s="193">
        <v>0</v>
      </c>
      <c r="P39" s="73">
        <f t="shared" si="2"/>
        <v>61</v>
      </c>
      <c r="Q39" s="194" t="s">
        <v>266</v>
      </c>
      <c r="R39" s="73">
        <f t="shared" si="28"/>
        <v>68</v>
      </c>
      <c r="S39" s="71">
        <v>120</v>
      </c>
      <c r="T39" s="98">
        <v>90000</v>
      </c>
      <c r="U39" s="95">
        <v>8</v>
      </c>
      <c r="V39" s="95">
        <v>2017</v>
      </c>
      <c r="W39" s="100">
        <v>0</v>
      </c>
      <c r="X39" s="101">
        <f t="shared" si="3"/>
        <v>5</v>
      </c>
      <c r="Y39" s="101">
        <f t="shared" si="31"/>
        <v>17</v>
      </c>
      <c r="Z39" s="74">
        <f t="shared" si="16"/>
        <v>29</v>
      </c>
      <c r="AA39" s="74">
        <f t="shared" si="16"/>
        <v>41</v>
      </c>
      <c r="AB39" s="74">
        <f t="shared" si="17"/>
        <v>46</v>
      </c>
      <c r="AC39" s="74">
        <f t="shared" si="18"/>
        <v>15</v>
      </c>
      <c r="AD39" s="92">
        <f t="shared" si="32"/>
        <v>1475.4098360655737</v>
      </c>
      <c r="AE39" s="102">
        <f t="shared" si="33"/>
        <v>0</v>
      </c>
      <c r="AF39" s="76">
        <f t="shared" si="7"/>
        <v>7377.0491803278683</v>
      </c>
      <c r="AG39" s="76">
        <f t="shared" si="8"/>
        <v>17704.918032786885</v>
      </c>
      <c r="AH39" s="102">
        <f t="shared" si="9"/>
        <v>25081.967213114753</v>
      </c>
      <c r="AI39" s="98">
        <f t="shared" si="10"/>
        <v>64918.032786885247</v>
      </c>
      <c r="AJ39" s="77">
        <f t="shared" si="19"/>
        <v>11456.12343297975</v>
      </c>
      <c r="AK39" s="77">
        <f t="shared" si="11"/>
        <v>36538.090646094504</v>
      </c>
      <c r="AL39" s="78">
        <f t="shared" si="20"/>
        <v>53461.909353905496</v>
      </c>
      <c r="AM39" s="77">
        <f t="shared" si="12"/>
        <v>1041.4657666345227</v>
      </c>
      <c r="AN39" s="77">
        <f t="shared" si="13"/>
        <v>12497.589199614273</v>
      </c>
      <c r="AO39" s="77"/>
      <c r="AP39" s="77">
        <f t="shared" si="21"/>
        <v>12497.589199614273</v>
      </c>
      <c r="AQ39" s="77">
        <f t="shared" si="29"/>
        <v>12497.589199614273</v>
      </c>
      <c r="AR39" s="77">
        <f t="shared" si="29"/>
        <v>12497.589199614273</v>
      </c>
      <c r="AS39" s="77">
        <f t="shared" si="29"/>
        <v>12497.589199614273</v>
      </c>
      <c r="AT39" s="79">
        <f t="shared" si="15"/>
        <v>7637.4156219864999</v>
      </c>
      <c r="AU39" s="80">
        <f t="shared" si="22"/>
        <v>17704.918032786885</v>
      </c>
      <c r="AV39" s="78">
        <f t="shared" si="23"/>
        <v>54243.008678881393</v>
      </c>
      <c r="AW39" s="78">
        <f t="shared" si="24"/>
        <v>35756.991321118607</v>
      </c>
      <c r="AX39" s="81">
        <f t="shared" si="25"/>
        <v>7377.0491803278683</v>
      </c>
      <c r="AY39" s="82">
        <f t="shared" si="26"/>
        <v>61620.057859209264</v>
      </c>
      <c r="AZ39" s="83">
        <f t="shared" si="27"/>
        <v>28379.942140790736</v>
      </c>
    </row>
    <row r="40" spans="1:52">
      <c r="A40" s="63">
        <v>10</v>
      </c>
      <c r="B40" s="64" t="s">
        <v>57</v>
      </c>
      <c r="C40" s="103">
        <v>31</v>
      </c>
      <c r="D40" s="103" t="s">
        <v>58</v>
      </c>
      <c r="E40" s="99" t="s">
        <v>81</v>
      </c>
      <c r="F40" s="99" t="s">
        <v>82</v>
      </c>
      <c r="G40" s="104">
        <v>172</v>
      </c>
      <c r="H40" s="99" t="s">
        <v>61</v>
      </c>
      <c r="I40" s="99" t="s">
        <v>83</v>
      </c>
      <c r="J40" s="99"/>
      <c r="K40" s="105">
        <v>42501</v>
      </c>
      <c r="L40" s="69">
        <v>41858</v>
      </c>
      <c r="M40" s="69">
        <f t="shared" si="30"/>
        <v>44780</v>
      </c>
      <c r="N40" s="69">
        <v>42767</v>
      </c>
      <c r="O40" s="193">
        <v>0</v>
      </c>
      <c r="P40" s="73">
        <f t="shared" si="2"/>
        <v>61</v>
      </c>
      <c r="Q40" s="194" t="s">
        <v>266</v>
      </c>
      <c r="R40" s="73">
        <f t="shared" si="28"/>
        <v>68</v>
      </c>
      <c r="S40" s="71">
        <v>120</v>
      </c>
      <c r="T40" s="106">
        <v>6649221</v>
      </c>
      <c r="U40" s="99">
        <v>8</v>
      </c>
      <c r="V40" s="99">
        <v>2017</v>
      </c>
      <c r="W40" s="100">
        <v>0</v>
      </c>
      <c r="X40" s="100">
        <f t="shared" si="3"/>
        <v>5</v>
      </c>
      <c r="Y40" s="100">
        <f t="shared" si="31"/>
        <v>17</v>
      </c>
      <c r="Z40" s="74">
        <f t="shared" si="16"/>
        <v>29</v>
      </c>
      <c r="AA40" s="74">
        <f t="shared" si="16"/>
        <v>41</v>
      </c>
      <c r="AB40" s="74">
        <f t="shared" si="17"/>
        <v>46</v>
      </c>
      <c r="AC40" s="74">
        <f t="shared" si="18"/>
        <v>15</v>
      </c>
      <c r="AD40" s="92">
        <f t="shared" si="32"/>
        <v>109003.62295081967</v>
      </c>
      <c r="AE40" s="107">
        <f t="shared" si="33"/>
        <v>0</v>
      </c>
      <c r="AF40" s="94">
        <f t="shared" si="7"/>
        <v>545018.11475409835</v>
      </c>
      <c r="AG40" s="94">
        <f t="shared" si="8"/>
        <v>1308043.475409836</v>
      </c>
      <c r="AH40" s="107">
        <f t="shared" si="9"/>
        <v>1853061.5901639345</v>
      </c>
      <c r="AI40" s="106">
        <f t="shared" si="10"/>
        <v>4796159.409836065</v>
      </c>
      <c r="AJ40" s="77">
        <f t="shared" si="19"/>
        <v>846381.07232401147</v>
      </c>
      <c r="AK40" s="77">
        <f t="shared" si="11"/>
        <v>2699442.662487946</v>
      </c>
      <c r="AL40" s="78">
        <f t="shared" si="20"/>
        <v>3949778.337512054</v>
      </c>
      <c r="AM40" s="77">
        <f t="shared" si="12"/>
        <v>76943.733847637413</v>
      </c>
      <c r="AN40" s="77">
        <f t="shared" si="13"/>
        <v>923324.8061716489</v>
      </c>
      <c r="AO40" s="77"/>
      <c r="AP40" s="77">
        <f t="shared" si="21"/>
        <v>923324.8061716489</v>
      </c>
      <c r="AQ40" s="77">
        <f t="shared" si="29"/>
        <v>923324.8061716489</v>
      </c>
      <c r="AR40" s="77">
        <f t="shared" si="29"/>
        <v>923324.8061716489</v>
      </c>
      <c r="AS40" s="77">
        <f t="shared" si="29"/>
        <v>923324.8061716489</v>
      </c>
      <c r="AT40" s="79">
        <f t="shared" si="15"/>
        <v>564254.04821600765</v>
      </c>
      <c r="AU40" s="80">
        <f t="shared" si="22"/>
        <v>1308043.475409836</v>
      </c>
      <c r="AV40" s="78">
        <f t="shared" si="23"/>
        <v>4007486.137897782</v>
      </c>
      <c r="AW40" s="78">
        <f t="shared" si="24"/>
        <v>2641734.862102218</v>
      </c>
      <c r="AX40" s="81">
        <f t="shared" si="25"/>
        <v>545018.11475409835</v>
      </c>
      <c r="AY40" s="82">
        <f t="shared" si="26"/>
        <v>4552504.2526518805</v>
      </c>
      <c r="AZ40" s="83">
        <f t="shared" si="27"/>
        <v>2096716.7473481195</v>
      </c>
    </row>
    <row r="41" spans="1:52">
      <c r="A41" s="63">
        <v>10</v>
      </c>
      <c r="B41" s="64" t="s">
        <v>57</v>
      </c>
      <c r="C41" s="95">
        <v>90</v>
      </c>
      <c r="D41" s="95" t="s">
        <v>58</v>
      </c>
      <c r="E41" s="95" t="s">
        <v>87</v>
      </c>
      <c r="F41" s="95" t="s">
        <v>88</v>
      </c>
      <c r="G41" s="96">
        <v>61</v>
      </c>
      <c r="H41" s="95" t="s">
        <v>61</v>
      </c>
      <c r="I41" s="95"/>
      <c r="J41" s="95"/>
      <c r="K41" s="97">
        <v>42537</v>
      </c>
      <c r="L41" s="68">
        <v>41858</v>
      </c>
      <c r="M41" s="68">
        <f t="shared" si="30"/>
        <v>44780</v>
      </c>
      <c r="N41" s="69">
        <v>42767</v>
      </c>
      <c r="O41" s="193">
        <v>0</v>
      </c>
      <c r="P41" s="73">
        <f t="shared" si="2"/>
        <v>61</v>
      </c>
      <c r="Q41" s="194" t="s">
        <v>266</v>
      </c>
      <c r="R41" s="73">
        <f t="shared" si="28"/>
        <v>68</v>
      </c>
      <c r="S41" s="71">
        <v>120</v>
      </c>
      <c r="T41" s="98">
        <v>335000</v>
      </c>
      <c r="U41" s="95">
        <v>8</v>
      </c>
      <c r="V41" s="95">
        <v>2017</v>
      </c>
      <c r="W41" s="100">
        <v>0</v>
      </c>
      <c r="X41" s="101">
        <f t="shared" si="3"/>
        <v>5</v>
      </c>
      <c r="Y41" s="101">
        <f t="shared" si="31"/>
        <v>17</v>
      </c>
      <c r="Z41" s="74">
        <f t="shared" si="16"/>
        <v>29</v>
      </c>
      <c r="AA41" s="74">
        <f t="shared" si="16"/>
        <v>41</v>
      </c>
      <c r="AB41" s="74">
        <f t="shared" si="17"/>
        <v>46</v>
      </c>
      <c r="AC41" s="74">
        <f t="shared" si="18"/>
        <v>15</v>
      </c>
      <c r="AD41" s="92">
        <f t="shared" si="32"/>
        <v>5491.8032786885242</v>
      </c>
      <c r="AE41" s="102">
        <f t="shared" si="33"/>
        <v>0</v>
      </c>
      <c r="AF41" s="76">
        <f t="shared" si="7"/>
        <v>27459.01639344262</v>
      </c>
      <c r="AG41" s="76">
        <f t="shared" si="8"/>
        <v>65901.639344262294</v>
      </c>
      <c r="AH41" s="102">
        <f t="shared" si="9"/>
        <v>93360.655737704918</v>
      </c>
      <c r="AI41" s="98">
        <f t="shared" si="10"/>
        <v>241639.34426229508</v>
      </c>
      <c r="AJ41" s="77">
        <f t="shared" si="19"/>
        <v>42642.237222757954</v>
      </c>
      <c r="AK41" s="77">
        <f t="shared" si="11"/>
        <v>136002.89296046286</v>
      </c>
      <c r="AL41" s="78">
        <f t="shared" si="20"/>
        <v>198997.10703953714</v>
      </c>
      <c r="AM41" s="77">
        <f t="shared" si="12"/>
        <v>3876.5670202507231</v>
      </c>
      <c r="AN41" s="77">
        <f t="shared" si="13"/>
        <v>46518.804243008679</v>
      </c>
      <c r="AO41" s="77"/>
      <c r="AP41" s="77">
        <f t="shared" si="21"/>
        <v>46518.804243008679</v>
      </c>
      <c r="AQ41" s="77">
        <f t="shared" ref="AQ41:AS56" si="34">+AP41</f>
        <v>46518.804243008679</v>
      </c>
      <c r="AR41" s="77">
        <f t="shared" si="34"/>
        <v>46518.804243008679</v>
      </c>
      <c r="AS41" s="77">
        <f t="shared" si="34"/>
        <v>46518.804243008679</v>
      </c>
      <c r="AT41" s="79">
        <f t="shared" si="15"/>
        <v>28428.158148505303</v>
      </c>
      <c r="AU41" s="80">
        <f t="shared" si="22"/>
        <v>65901.639344262294</v>
      </c>
      <c r="AV41" s="78">
        <f t="shared" si="23"/>
        <v>201904.53230472514</v>
      </c>
      <c r="AW41" s="78">
        <f t="shared" si="24"/>
        <v>133095.46769527486</v>
      </c>
      <c r="AX41" s="81">
        <f t="shared" si="25"/>
        <v>27459.01639344262</v>
      </c>
      <c r="AY41" s="82">
        <f t="shared" si="26"/>
        <v>229363.54869816775</v>
      </c>
      <c r="AZ41" s="83">
        <f t="shared" si="27"/>
        <v>105636.45130183225</v>
      </c>
    </row>
    <row r="42" spans="1:52">
      <c r="A42" s="63">
        <v>10</v>
      </c>
      <c r="B42" s="64" t="s">
        <v>57</v>
      </c>
      <c r="C42" s="95">
        <v>91</v>
      </c>
      <c r="D42" s="103" t="s">
        <v>58</v>
      </c>
      <c r="E42" s="99" t="s">
        <v>89</v>
      </c>
      <c r="F42" s="99" t="s">
        <v>88</v>
      </c>
      <c r="G42" s="104">
        <v>60</v>
      </c>
      <c r="H42" s="99" t="s">
        <v>61</v>
      </c>
      <c r="I42" s="95"/>
      <c r="J42" s="95"/>
      <c r="K42" s="97">
        <v>42537</v>
      </c>
      <c r="L42" s="68">
        <v>41858</v>
      </c>
      <c r="M42" s="68">
        <f t="shared" si="30"/>
        <v>44780</v>
      </c>
      <c r="N42" s="69">
        <v>42767</v>
      </c>
      <c r="O42" s="193">
        <v>0</v>
      </c>
      <c r="P42" s="73">
        <f t="shared" si="2"/>
        <v>61</v>
      </c>
      <c r="Q42" s="194" t="s">
        <v>266</v>
      </c>
      <c r="R42" s="73">
        <f t="shared" si="28"/>
        <v>68</v>
      </c>
      <c r="S42" s="71">
        <v>120</v>
      </c>
      <c r="T42" s="98">
        <v>107500</v>
      </c>
      <c r="U42" s="95">
        <v>8</v>
      </c>
      <c r="V42" s="95">
        <v>2017</v>
      </c>
      <c r="W42" s="100">
        <v>0</v>
      </c>
      <c r="X42" s="101">
        <f t="shared" si="3"/>
        <v>5</v>
      </c>
      <c r="Y42" s="101">
        <f t="shared" si="31"/>
        <v>17</v>
      </c>
      <c r="Z42" s="74">
        <f t="shared" si="16"/>
        <v>29</v>
      </c>
      <c r="AA42" s="74">
        <f t="shared" si="16"/>
        <v>41</v>
      </c>
      <c r="AB42" s="74">
        <f t="shared" si="17"/>
        <v>46</v>
      </c>
      <c r="AC42" s="74">
        <f t="shared" si="18"/>
        <v>15</v>
      </c>
      <c r="AD42" s="108">
        <f t="shared" si="32"/>
        <v>1762.295081967213</v>
      </c>
      <c r="AE42" s="102">
        <f t="shared" si="33"/>
        <v>0</v>
      </c>
      <c r="AF42" s="76">
        <f t="shared" si="7"/>
        <v>8811.4754098360645</v>
      </c>
      <c r="AG42" s="76">
        <f t="shared" si="8"/>
        <v>21147.540983606556</v>
      </c>
      <c r="AH42" s="102">
        <f t="shared" si="9"/>
        <v>29959.01639344262</v>
      </c>
      <c r="AI42" s="98">
        <f t="shared" si="10"/>
        <v>77540.983606557376</v>
      </c>
      <c r="AJ42" s="77">
        <f t="shared" si="19"/>
        <v>13683.702989392479</v>
      </c>
      <c r="AK42" s="77">
        <f t="shared" si="11"/>
        <v>43642.719382835101</v>
      </c>
      <c r="AL42" s="78">
        <f t="shared" si="20"/>
        <v>63857.280617164899</v>
      </c>
      <c r="AM42" s="77">
        <f t="shared" si="12"/>
        <v>1243.97299903568</v>
      </c>
      <c r="AN42" s="77">
        <f t="shared" si="13"/>
        <v>14927.67598842816</v>
      </c>
      <c r="AO42" s="77"/>
      <c r="AP42" s="77">
        <f t="shared" si="21"/>
        <v>14927.67598842816</v>
      </c>
      <c r="AQ42" s="77">
        <f t="shared" si="34"/>
        <v>14927.67598842816</v>
      </c>
      <c r="AR42" s="77">
        <f t="shared" si="34"/>
        <v>14927.67598842816</v>
      </c>
      <c r="AS42" s="77">
        <f t="shared" si="34"/>
        <v>14927.67598842816</v>
      </c>
      <c r="AT42" s="79">
        <f t="shared" si="15"/>
        <v>9122.4686595949861</v>
      </c>
      <c r="AU42" s="80">
        <f t="shared" si="22"/>
        <v>21147.540983606556</v>
      </c>
      <c r="AV42" s="78">
        <f t="shared" si="23"/>
        <v>64790.260366441653</v>
      </c>
      <c r="AW42" s="78">
        <f t="shared" si="24"/>
        <v>42709.739633558347</v>
      </c>
      <c r="AX42" s="81">
        <f t="shared" si="25"/>
        <v>8811.4754098360645</v>
      </c>
      <c r="AY42" s="82">
        <f t="shared" si="26"/>
        <v>73601.735776277725</v>
      </c>
      <c r="AZ42" s="83">
        <f t="shared" si="27"/>
        <v>33898.264223722275</v>
      </c>
    </row>
    <row r="43" spans="1:52">
      <c r="A43" s="63">
        <v>10</v>
      </c>
      <c r="B43" s="64" t="s">
        <v>57</v>
      </c>
      <c r="C43" s="103">
        <v>15</v>
      </c>
      <c r="D43" s="103" t="s">
        <v>58</v>
      </c>
      <c r="E43" s="99" t="s">
        <v>81</v>
      </c>
      <c r="F43" s="99" t="s">
        <v>90</v>
      </c>
      <c r="G43" s="104">
        <v>287</v>
      </c>
      <c r="H43" s="99" t="s">
        <v>61</v>
      </c>
      <c r="I43" s="99" t="s">
        <v>83</v>
      </c>
      <c r="J43" s="99"/>
      <c r="K43" s="105">
        <v>42544</v>
      </c>
      <c r="L43" s="69">
        <v>41858</v>
      </c>
      <c r="M43" s="69">
        <f t="shared" si="30"/>
        <v>44780</v>
      </c>
      <c r="N43" s="69">
        <v>42767</v>
      </c>
      <c r="O43" s="193">
        <v>0</v>
      </c>
      <c r="P43" s="73">
        <f t="shared" si="2"/>
        <v>61</v>
      </c>
      <c r="Q43" s="194" t="s">
        <v>266</v>
      </c>
      <c r="R43" s="73">
        <f t="shared" si="28"/>
        <v>68</v>
      </c>
      <c r="S43" s="71">
        <v>120</v>
      </c>
      <c r="T43" s="106">
        <v>6399405</v>
      </c>
      <c r="U43" s="99">
        <v>8</v>
      </c>
      <c r="V43" s="99">
        <v>2017</v>
      </c>
      <c r="W43" s="100">
        <v>0</v>
      </c>
      <c r="X43" s="100">
        <f t="shared" si="3"/>
        <v>5</v>
      </c>
      <c r="Y43" s="100">
        <f t="shared" si="31"/>
        <v>17</v>
      </c>
      <c r="Z43" s="74">
        <f t="shared" si="16"/>
        <v>29</v>
      </c>
      <c r="AA43" s="74">
        <f t="shared" si="16"/>
        <v>41</v>
      </c>
      <c r="AB43" s="74">
        <f t="shared" si="17"/>
        <v>46</v>
      </c>
      <c r="AC43" s="74">
        <f t="shared" si="18"/>
        <v>15</v>
      </c>
      <c r="AD43" s="108">
        <f t="shared" si="32"/>
        <v>104908.27868852459</v>
      </c>
      <c r="AE43" s="107">
        <f t="shared" si="33"/>
        <v>0</v>
      </c>
      <c r="AF43" s="94">
        <f t="shared" si="7"/>
        <v>524541.39344262297</v>
      </c>
      <c r="AG43" s="94">
        <f t="shared" si="8"/>
        <v>1258899.3442622949</v>
      </c>
      <c r="AH43" s="107">
        <f t="shared" si="9"/>
        <v>1783440.7377049178</v>
      </c>
      <c r="AI43" s="106">
        <f t="shared" si="10"/>
        <v>4615964.2622950822</v>
      </c>
      <c r="AJ43" s="77">
        <f t="shared" si="19"/>
        <v>814581.92864030856</v>
      </c>
      <c r="AK43" s="77">
        <f t="shared" si="11"/>
        <v>2598022.6663452266</v>
      </c>
      <c r="AL43" s="78">
        <f t="shared" si="20"/>
        <v>3801382.3336547734</v>
      </c>
      <c r="AM43" s="77">
        <f t="shared" si="12"/>
        <v>74052.902603664421</v>
      </c>
      <c r="AN43" s="77">
        <f t="shared" si="13"/>
        <v>888634.83124397299</v>
      </c>
      <c r="AO43" s="77"/>
      <c r="AP43" s="77">
        <f t="shared" si="21"/>
        <v>888634.83124397299</v>
      </c>
      <c r="AQ43" s="77">
        <f t="shared" si="34"/>
        <v>888634.83124397299</v>
      </c>
      <c r="AR43" s="77">
        <f t="shared" si="34"/>
        <v>888634.83124397299</v>
      </c>
      <c r="AS43" s="77">
        <f t="shared" si="34"/>
        <v>888634.83124397299</v>
      </c>
      <c r="AT43" s="79">
        <f t="shared" si="15"/>
        <v>543054.61909353908</v>
      </c>
      <c r="AU43" s="80">
        <f t="shared" si="22"/>
        <v>1258899.3442622949</v>
      </c>
      <c r="AV43" s="78">
        <f t="shared" si="23"/>
        <v>3856922.0106075215</v>
      </c>
      <c r="AW43" s="78">
        <v>2842482.9893924785</v>
      </c>
      <c r="AX43" s="81">
        <f t="shared" si="25"/>
        <v>524541.39344262297</v>
      </c>
      <c r="AY43" s="82">
        <f t="shared" si="26"/>
        <v>4381463.4040501444</v>
      </c>
      <c r="AZ43" s="83">
        <f t="shared" si="27"/>
        <v>2017941.5959498556</v>
      </c>
    </row>
    <row r="44" spans="1:52">
      <c r="A44" s="63">
        <v>10</v>
      </c>
      <c r="B44" s="64" t="s">
        <v>57</v>
      </c>
      <c r="C44" s="95">
        <v>55</v>
      </c>
      <c r="D44" s="95" t="s">
        <v>58</v>
      </c>
      <c r="E44" s="95" t="s">
        <v>91</v>
      </c>
      <c r="F44" s="95" t="s">
        <v>82</v>
      </c>
      <c r="G44" s="96">
        <v>178</v>
      </c>
      <c r="H44" s="95" t="s">
        <v>61</v>
      </c>
      <c r="I44" s="95"/>
      <c r="J44" s="95"/>
      <c r="K44" s="97">
        <v>42551</v>
      </c>
      <c r="L44" s="68">
        <v>41858</v>
      </c>
      <c r="M44" s="68">
        <f t="shared" si="30"/>
        <v>44780</v>
      </c>
      <c r="N44" s="69">
        <v>42767</v>
      </c>
      <c r="O44" s="193">
        <v>0</v>
      </c>
      <c r="P44" s="73">
        <f t="shared" si="2"/>
        <v>61</v>
      </c>
      <c r="Q44" s="194" t="s">
        <v>266</v>
      </c>
      <c r="R44" s="73">
        <f t="shared" si="28"/>
        <v>68</v>
      </c>
      <c r="S44" s="71">
        <v>120</v>
      </c>
      <c r="T44" s="98">
        <v>4300000</v>
      </c>
      <c r="U44" s="95">
        <v>8</v>
      </c>
      <c r="V44" s="95">
        <v>2017</v>
      </c>
      <c r="W44" s="100">
        <v>0</v>
      </c>
      <c r="X44" s="101">
        <f t="shared" si="3"/>
        <v>5</v>
      </c>
      <c r="Y44" s="101">
        <f t="shared" si="31"/>
        <v>17</v>
      </c>
      <c r="Z44" s="74">
        <f t="shared" si="16"/>
        <v>29</v>
      </c>
      <c r="AA44" s="74">
        <f t="shared" si="16"/>
        <v>41</v>
      </c>
      <c r="AB44" s="74">
        <f t="shared" si="17"/>
        <v>46</v>
      </c>
      <c r="AC44" s="74">
        <f t="shared" si="18"/>
        <v>15</v>
      </c>
      <c r="AD44" s="108">
        <f t="shared" si="32"/>
        <v>70491.803278688531</v>
      </c>
      <c r="AE44" s="102">
        <f t="shared" si="33"/>
        <v>0</v>
      </c>
      <c r="AF44" s="76">
        <f t="shared" si="7"/>
        <v>352459.01639344264</v>
      </c>
      <c r="AG44" s="76">
        <f t="shared" si="8"/>
        <v>845901.63934426242</v>
      </c>
      <c r="AH44" s="102">
        <f t="shared" si="9"/>
        <v>1198360.6557377051</v>
      </c>
      <c r="AI44" s="98">
        <f t="shared" si="10"/>
        <v>3101639.3442622949</v>
      </c>
      <c r="AJ44" s="77">
        <f t="shared" si="19"/>
        <v>547348.11957569909</v>
      </c>
      <c r="AK44" s="77">
        <f t="shared" si="11"/>
        <v>1745708.7753134042</v>
      </c>
      <c r="AL44" s="78">
        <f t="shared" si="20"/>
        <v>2554291.2246865956</v>
      </c>
      <c r="AM44" s="77">
        <f t="shared" si="12"/>
        <v>49758.919961427193</v>
      </c>
      <c r="AN44" s="77">
        <f t="shared" si="13"/>
        <v>597107.03953712631</v>
      </c>
      <c r="AO44" s="77"/>
      <c r="AP44" s="77">
        <f t="shared" si="21"/>
        <v>597107.03953712631</v>
      </c>
      <c r="AQ44" s="77">
        <f t="shared" si="34"/>
        <v>597107.03953712631</v>
      </c>
      <c r="AR44" s="77">
        <f t="shared" si="34"/>
        <v>597107.03953712631</v>
      </c>
      <c r="AS44" s="77">
        <f t="shared" si="34"/>
        <v>597107.03953712631</v>
      </c>
      <c r="AT44" s="79">
        <f t="shared" si="15"/>
        <v>364898.74638379941</v>
      </c>
      <c r="AU44" s="80">
        <f t="shared" si="22"/>
        <v>845901.63934426242</v>
      </c>
      <c r="AV44" s="78">
        <f t="shared" si="23"/>
        <v>2591610.4146576663</v>
      </c>
      <c r="AW44" s="78">
        <f t="shared" si="24"/>
        <v>1708389.5853423337</v>
      </c>
      <c r="AX44" s="81">
        <f t="shared" si="25"/>
        <v>352459.01639344264</v>
      </c>
      <c r="AY44" s="82">
        <f t="shared" si="26"/>
        <v>2944069.431051109</v>
      </c>
      <c r="AZ44" s="83">
        <f t="shared" si="27"/>
        <v>1355930.568948891</v>
      </c>
    </row>
    <row r="45" spans="1:52">
      <c r="A45" s="63">
        <v>10</v>
      </c>
      <c r="B45" s="64" t="s">
        <v>57</v>
      </c>
      <c r="C45" s="95">
        <v>62</v>
      </c>
      <c r="D45" s="95" t="s">
        <v>58</v>
      </c>
      <c r="E45" s="95" t="s">
        <v>92</v>
      </c>
      <c r="F45" s="95" t="s">
        <v>82</v>
      </c>
      <c r="G45" s="96">
        <v>175</v>
      </c>
      <c r="H45" s="99" t="s">
        <v>61</v>
      </c>
      <c r="I45" s="95"/>
      <c r="J45" s="95"/>
      <c r="K45" s="97">
        <v>42551</v>
      </c>
      <c r="L45" s="68">
        <v>41858</v>
      </c>
      <c r="M45" s="68">
        <f t="shared" si="30"/>
        <v>44780</v>
      </c>
      <c r="N45" s="69">
        <v>42767</v>
      </c>
      <c r="O45" s="193">
        <v>0</v>
      </c>
      <c r="P45" s="73">
        <f t="shared" si="2"/>
        <v>61</v>
      </c>
      <c r="Q45" s="194" t="s">
        <v>266</v>
      </c>
      <c r="R45" s="73">
        <f t="shared" si="28"/>
        <v>68</v>
      </c>
      <c r="S45" s="71">
        <v>120</v>
      </c>
      <c r="T45" s="98">
        <v>50000</v>
      </c>
      <c r="U45" s="95">
        <v>8</v>
      </c>
      <c r="V45" s="95">
        <v>2017</v>
      </c>
      <c r="W45" s="100">
        <v>0</v>
      </c>
      <c r="X45" s="101">
        <f t="shared" si="3"/>
        <v>5</v>
      </c>
      <c r="Y45" s="101">
        <f t="shared" si="31"/>
        <v>17</v>
      </c>
      <c r="Z45" s="74">
        <f t="shared" si="16"/>
        <v>29</v>
      </c>
      <c r="AA45" s="74">
        <f t="shared" si="16"/>
        <v>41</v>
      </c>
      <c r="AB45" s="74">
        <f t="shared" si="17"/>
        <v>46</v>
      </c>
      <c r="AC45" s="74">
        <f t="shared" si="18"/>
        <v>15</v>
      </c>
      <c r="AD45" s="108">
        <f t="shared" si="32"/>
        <v>819.67213114754099</v>
      </c>
      <c r="AE45" s="102">
        <f t="shared" si="33"/>
        <v>0</v>
      </c>
      <c r="AF45" s="76">
        <f t="shared" si="7"/>
        <v>4098.3606557377052</v>
      </c>
      <c r="AG45" s="76">
        <f t="shared" si="8"/>
        <v>9836.065573770491</v>
      </c>
      <c r="AH45" s="102">
        <f t="shared" si="9"/>
        <v>13934.426229508197</v>
      </c>
      <c r="AI45" s="98">
        <f t="shared" si="10"/>
        <v>36065.573770491799</v>
      </c>
      <c r="AJ45" s="77">
        <f t="shared" si="19"/>
        <v>6364.5130183220817</v>
      </c>
      <c r="AK45" s="77">
        <f t="shared" si="11"/>
        <v>20298.93924783028</v>
      </c>
      <c r="AL45" s="78">
        <f t="shared" si="20"/>
        <v>29701.06075216972</v>
      </c>
      <c r="AM45" s="77">
        <f t="shared" si="12"/>
        <v>578.59209257473469</v>
      </c>
      <c r="AN45" s="77">
        <f t="shared" si="13"/>
        <v>6943.1051108968168</v>
      </c>
      <c r="AO45" s="77"/>
      <c r="AP45" s="77">
        <f t="shared" si="21"/>
        <v>6943.1051108968168</v>
      </c>
      <c r="AQ45" s="77">
        <f t="shared" si="34"/>
        <v>6943.1051108968168</v>
      </c>
      <c r="AR45" s="77">
        <f t="shared" si="34"/>
        <v>6943.1051108968168</v>
      </c>
      <c r="AS45" s="77">
        <f t="shared" si="34"/>
        <v>6943.1051108968168</v>
      </c>
      <c r="AT45" s="79">
        <f t="shared" si="15"/>
        <v>4243.0086788813878</v>
      </c>
      <c r="AU45" s="80">
        <f t="shared" si="22"/>
        <v>9836.065573770491</v>
      </c>
      <c r="AV45" s="78">
        <f t="shared" si="23"/>
        <v>30135.004821600771</v>
      </c>
      <c r="AW45" s="78">
        <f t="shared" si="24"/>
        <v>19864.995178399229</v>
      </c>
      <c r="AX45" s="81">
        <f t="shared" si="25"/>
        <v>4098.3606557377052</v>
      </c>
      <c r="AY45" s="82">
        <f t="shared" si="26"/>
        <v>34233.365477338477</v>
      </c>
      <c r="AZ45" s="83">
        <f t="shared" si="27"/>
        <v>15766.634522661523</v>
      </c>
    </row>
    <row r="46" spans="1:52">
      <c r="A46" s="63">
        <v>10</v>
      </c>
      <c r="B46" s="64" t="s">
        <v>57</v>
      </c>
      <c r="C46" s="95">
        <v>62</v>
      </c>
      <c r="D46" s="95" t="s">
        <v>58</v>
      </c>
      <c r="E46" s="95" t="s">
        <v>92</v>
      </c>
      <c r="F46" s="95" t="s">
        <v>82</v>
      </c>
      <c r="G46" s="96">
        <v>175</v>
      </c>
      <c r="H46" s="99" t="s">
        <v>61</v>
      </c>
      <c r="I46" s="95"/>
      <c r="J46" s="95"/>
      <c r="K46" s="97">
        <v>42551</v>
      </c>
      <c r="L46" s="68">
        <v>41858</v>
      </c>
      <c r="M46" s="68">
        <f t="shared" si="30"/>
        <v>44780</v>
      </c>
      <c r="N46" s="69">
        <v>42767</v>
      </c>
      <c r="O46" s="193">
        <v>0</v>
      </c>
      <c r="P46" s="73">
        <f t="shared" si="2"/>
        <v>61</v>
      </c>
      <c r="Q46" s="194" t="s">
        <v>266</v>
      </c>
      <c r="R46" s="73">
        <f t="shared" si="28"/>
        <v>68</v>
      </c>
      <c r="S46" s="71">
        <v>120</v>
      </c>
      <c r="T46" s="98">
        <v>50000</v>
      </c>
      <c r="U46" s="95">
        <v>8</v>
      </c>
      <c r="V46" s="95">
        <v>2017</v>
      </c>
      <c r="W46" s="100">
        <v>0</v>
      </c>
      <c r="X46" s="101">
        <f t="shared" si="3"/>
        <v>5</v>
      </c>
      <c r="Y46" s="101">
        <f t="shared" si="31"/>
        <v>17</v>
      </c>
      <c r="Z46" s="74">
        <f t="shared" si="16"/>
        <v>29</v>
      </c>
      <c r="AA46" s="74">
        <f t="shared" si="16"/>
        <v>41</v>
      </c>
      <c r="AB46" s="74">
        <f t="shared" si="17"/>
        <v>46</v>
      </c>
      <c r="AC46" s="74">
        <f t="shared" si="18"/>
        <v>15</v>
      </c>
      <c r="AD46" s="108">
        <f t="shared" si="32"/>
        <v>819.67213114754099</v>
      </c>
      <c r="AE46" s="102">
        <f t="shared" si="33"/>
        <v>0</v>
      </c>
      <c r="AF46" s="76">
        <f t="shared" si="7"/>
        <v>4098.3606557377052</v>
      </c>
      <c r="AG46" s="76">
        <f t="shared" si="8"/>
        <v>9836.065573770491</v>
      </c>
      <c r="AH46" s="102">
        <f t="shared" si="9"/>
        <v>13934.426229508197</v>
      </c>
      <c r="AI46" s="98">
        <f t="shared" si="10"/>
        <v>36065.573770491799</v>
      </c>
      <c r="AJ46" s="77">
        <f t="shared" si="19"/>
        <v>6364.5130183220817</v>
      </c>
      <c r="AK46" s="77">
        <f t="shared" si="11"/>
        <v>20298.93924783028</v>
      </c>
      <c r="AL46" s="78">
        <f t="shared" si="20"/>
        <v>29701.06075216972</v>
      </c>
      <c r="AM46" s="77">
        <f t="shared" si="12"/>
        <v>578.59209257473469</v>
      </c>
      <c r="AN46" s="77">
        <f t="shared" si="13"/>
        <v>6943.1051108968168</v>
      </c>
      <c r="AO46" s="77"/>
      <c r="AP46" s="77">
        <f t="shared" si="21"/>
        <v>6943.1051108968168</v>
      </c>
      <c r="AQ46" s="77">
        <f t="shared" si="34"/>
        <v>6943.1051108968168</v>
      </c>
      <c r="AR46" s="77">
        <f t="shared" si="34"/>
        <v>6943.1051108968168</v>
      </c>
      <c r="AS46" s="77">
        <f t="shared" si="34"/>
        <v>6943.1051108968168</v>
      </c>
      <c r="AT46" s="79">
        <f t="shared" si="15"/>
        <v>4243.0086788813878</v>
      </c>
      <c r="AU46" s="80">
        <f t="shared" si="22"/>
        <v>9836.065573770491</v>
      </c>
      <c r="AV46" s="78">
        <f t="shared" si="23"/>
        <v>30135.004821600771</v>
      </c>
      <c r="AW46" s="78">
        <f t="shared" si="24"/>
        <v>19864.995178399229</v>
      </c>
      <c r="AX46" s="81">
        <f t="shared" si="25"/>
        <v>4098.3606557377052</v>
      </c>
      <c r="AY46" s="82">
        <f t="shared" si="26"/>
        <v>34233.365477338477</v>
      </c>
      <c r="AZ46" s="83">
        <f t="shared" si="27"/>
        <v>15766.634522661523</v>
      </c>
    </row>
    <row r="47" spans="1:52">
      <c r="A47" s="63">
        <v>10</v>
      </c>
      <c r="B47" s="64" t="s">
        <v>57</v>
      </c>
      <c r="C47" s="95">
        <v>62</v>
      </c>
      <c r="D47" s="95" t="s">
        <v>58</v>
      </c>
      <c r="E47" s="95" t="s">
        <v>92</v>
      </c>
      <c r="F47" s="95" t="s">
        <v>82</v>
      </c>
      <c r="G47" s="96">
        <v>175</v>
      </c>
      <c r="H47" s="99" t="s">
        <v>61</v>
      </c>
      <c r="I47" s="95"/>
      <c r="J47" s="95"/>
      <c r="K47" s="97">
        <v>42551</v>
      </c>
      <c r="L47" s="68">
        <v>41858</v>
      </c>
      <c r="M47" s="68">
        <f t="shared" si="30"/>
        <v>44780</v>
      </c>
      <c r="N47" s="69">
        <v>42767</v>
      </c>
      <c r="O47" s="193">
        <v>0</v>
      </c>
      <c r="P47" s="73">
        <f t="shared" si="2"/>
        <v>61</v>
      </c>
      <c r="Q47" s="194" t="s">
        <v>266</v>
      </c>
      <c r="R47" s="73">
        <f t="shared" si="28"/>
        <v>68</v>
      </c>
      <c r="S47" s="71">
        <v>120</v>
      </c>
      <c r="T47" s="98">
        <v>50000</v>
      </c>
      <c r="U47" s="95">
        <v>8</v>
      </c>
      <c r="V47" s="95">
        <v>2017</v>
      </c>
      <c r="W47" s="100">
        <v>0</v>
      </c>
      <c r="X47" s="101">
        <f t="shared" si="3"/>
        <v>5</v>
      </c>
      <c r="Y47" s="101">
        <f t="shared" si="31"/>
        <v>17</v>
      </c>
      <c r="Z47" s="74">
        <f t="shared" si="16"/>
        <v>29</v>
      </c>
      <c r="AA47" s="74">
        <f t="shared" si="16"/>
        <v>41</v>
      </c>
      <c r="AB47" s="74">
        <f t="shared" si="17"/>
        <v>46</v>
      </c>
      <c r="AC47" s="74">
        <f t="shared" si="18"/>
        <v>15</v>
      </c>
      <c r="AD47" s="108">
        <f t="shared" si="32"/>
        <v>819.67213114754099</v>
      </c>
      <c r="AE47" s="102">
        <f t="shared" si="33"/>
        <v>0</v>
      </c>
      <c r="AF47" s="76">
        <f t="shared" si="7"/>
        <v>4098.3606557377052</v>
      </c>
      <c r="AG47" s="76">
        <f t="shared" si="8"/>
        <v>9836.065573770491</v>
      </c>
      <c r="AH47" s="102">
        <f t="shared" si="9"/>
        <v>13934.426229508197</v>
      </c>
      <c r="AI47" s="98">
        <f t="shared" si="10"/>
        <v>36065.573770491799</v>
      </c>
      <c r="AJ47" s="77">
        <f t="shared" si="19"/>
        <v>6364.5130183220817</v>
      </c>
      <c r="AK47" s="77">
        <f t="shared" si="11"/>
        <v>20298.93924783028</v>
      </c>
      <c r="AL47" s="78">
        <f t="shared" si="20"/>
        <v>29701.06075216972</v>
      </c>
      <c r="AM47" s="77">
        <f t="shared" si="12"/>
        <v>578.59209257473469</v>
      </c>
      <c r="AN47" s="77">
        <f t="shared" si="13"/>
        <v>6943.1051108968168</v>
      </c>
      <c r="AO47" s="77"/>
      <c r="AP47" s="77">
        <f t="shared" si="21"/>
        <v>6943.1051108968168</v>
      </c>
      <c r="AQ47" s="77">
        <f t="shared" si="34"/>
        <v>6943.1051108968168</v>
      </c>
      <c r="AR47" s="77">
        <f t="shared" si="34"/>
        <v>6943.1051108968168</v>
      </c>
      <c r="AS47" s="77">
        <f t="shared" si="34"/>
        <v>6943.1051108968168</v>
      </c>
      <c r="AT47" s="79">
        <f t="shared" si="15"/>
        <v>4243.0086788813878</v>
      </c>
      <c r="AU47" s="80">
        <f t="shared" si="22"/>
        <v>9836.065573770491</v>
      </c>
      <c r="AV47" s="78">
        <f t="shared" si="23"/>
        <v>30135.004821600771</v>
      </c>
      <c r="AW47" s="78">
        <f t="shared" si="24"/>
        <v>19864.995178399229</v>
      </c>
      <c r="AX47" s="81">
        <f t="shared" si="25"/>
        <v>4098.3606557377052</v>
      </c>
      <c r="AY47" s="82">
        <f t="shared" si="26"/>
        <v>34233.365477338477</v>
      </c>
      <c r="AZ47" s="83">
        <f t="shared" si="27"/>
        <v>15766.634522661523</v>
      </c>
    </row>
    <row r="48" spans="1:52">
      <c r="A48" s="63">
        <v>10</v>
      </c>
      <c r="B48" s="64" t="s">
        <v>57</v>
      </c>
      <c r="C48" s="95">
        <v>62</v>
      </c>
      <c r="D48" s="95" t="s">
        <v>58</v>
      </c>
      <c r="E48" s="95" t="s">
        <v>92</v>
      </c>
      <c r="F48" s="95" t="s">
        <v>82</v>
      </c>
      <c r="G48" s="96">
        <v>175</v>
      </c>
      <c r="H48" s="99" t="s">
        <v>61</v>
      </c>
      <c r="I48" s="95"/>
      <c r="J48" s="95"/>
      <c r="K48" s="97">
        <v>42551</v>
      </c>
      <c r="L48" s="68">
        <v>41858</v>
      </c>
      <c r="M48" s="68">
        <f t="shared" si="30"/>
        <v>44780</v>
      </c>
      <c r="N48" s="69">
        <v>42767</v>
      </c>
      <c r="O48" s="193">
        <v>0</v>
      </c>
      <c r="P48" s="73">
        <f t="shared" si="2"/>
        <v>61</v>
      </c>
      <c r="Q48" s="194" t="s">
        <v>266</v>
      </c>
      <c r="R48" s="73">
        <f t="shared" si="28"/>
        <v>68</v>
      </c>
      <c r="S48" s="71">
        <v>120</v>
      </c>
      <c r="T48" s="98">
        <v>50000</v>
      </c>
      <c r="U48" s="95">
        <v>8</v>
      </c>
      <c r="V48" s="95">
        <v>2017</v>
      </c>
      <c r="W48" s="100">
        <v>0</v>
      </c>
      <c r="X48" s="101">
        <f t="shared" si="3"/>
        <v>5</v>
      </c>
      <c r="Y48" s="101">
        <f t="shared" si="31"/>
        <v>17</v>
      </c>
      <c r="Z48" s="74">
        <f t="shared" si="16"/>
        <v>29</v>
      </c>
      <c r="AA48" s="74">
        <f t="shared" si="16"/>
        <v>41</v>
      </c>
      <c r="AB48" s="74">
        <f t="shared" si="17"/>
        <v>46</v>
      </c>
      <c r="AC48" s="74">
        <f t="shared" si="18"/>
        <v>15</v>
      </c>
      <c r="AD48" s="108">
        <f t="shared" si="32"/>
        <v>819.67213114754099</v>
      </c>
      <c r="AE48" s="102">
        <f t="shared" si="33"/>
        <v>0</v>
      </c>
      <c r="AF48" s="76">
        <f t="shared" si="7"/>
        <v>4098.3606557377052</v>
      </c>
      <c r="AG48" s="76">
        <f t="shared" si="8"/>
        <v>9836.065573770491</v>
      </c>
      <c r="AH48" s="102">
        <f t="shared" si="9"/>
        <v>13934.426229508197</v>
      </c>
      <c r="AI48" s="98">
        <f t="shared" si="10"/>
        <v>36065.573770491799</v>
      </c>
      <c r="AJ48" s="77">
        <f t="shared" si="19"/>
        <v>6364.5130183220817</v>
      </c>
      <c r="AK48" s="77">
        <f t="shared" si="11"/>
        <v>20298.93924783028</v>
      </c>
      <c r="AL48" s="78">
        <f t="shared" si="20"/>
        <v>29701.06075216972</v>
      </c>
      <c r="AM48" s="77">
        <f t="shared" si="12"/>
        <v>578.59209257473469</v>
      </c>
      <c r="AN48" s="77">
        <f t="shared" si="13"/>
        <v>6943.1051108968168</v>
      </c>
      <c r="AO48" s="77"/>
      <c r="AP48" s="77">
        <f t="shared" si="21"/>
        <v>6943.1051108968168</v>
      </c>
      <c r="AQ48" s="77">
        <f t="shared" si="34"/>
        <v>6943.1051108968168</v>
      </c>
      <c r="AR48" s="77">
        <f t="shared" si="34"/>
        <v>6943.1051108968168</v>
      </c>
      <c r="AS48" s="77">
        <f t="shared" si="34"/>
        <v>6943.1051108968168</v>
      </c>
      <c r="AT48" s="79">
        <f t="shared" si="15"/>
        <v>4243.0086788813878</v>
      </c>
      <c r="AU48" s="80">
        <f t="shared" si="22"/>
        <v>9836.065573770491</v>
      </c>
      <c r="AV48" s="78">
        <f t="shared" si="23"/>
        <v>30135.004821600771</v>
      </c>
      <c r="AW48" s="78">
        <f t="shared" si="24"/>
        <v>19864.995178399229</v>
      </c>
      <c r="AX48" s="81">
        <f t="shared" si="25"/>
        <v>4098.3606557377052</v>
      </c>
      <c r="AY48" s="82">
        <f t="shared" si="26"/>
        <v>34233.365477338477</v>
      </c>
      <c r="AZ48" s="83">
        <f t="shared" si="27"/>
        <v>15766.634522661523</v>
      </c>
    </row>
    <row r="49" spans="1:52">
      <c r="A49" s="63">
        <v>10</v>
      </c>
      <c r="B49" s="64" t="s">
        <v>57</v>
      </c>
      <c r="C49" s="95">
        <v>62</v>
      </c>
      <c r="D49" s="95" t="s">
        <v>58</v>
      </c>
      <c r="E49" s="95" t="s">
        <v>93</v>
      </c>
      <c r="F49" s="95" t="s">
        <v>82</v>
      </c>
      <c r="G49" s="96">
        <v>175</v>
      </c>
      <c r="H49" s="99" t="s">
        <v>61</v>
      </c>
      <c r="I49" s="95"/>
      <c r="J49" s="95"/>
      <c r="K49" s="97">
        <v>42551</v>
      </c>
      <c r="L49" s="68">
        <v>41858</v>
      </c>
      <c r="M49" s="68">
        <f t="shared" si="30"/>
        <v>44780</v>
      </c>
      <c r="N49" s="69">
        <v>42767</v>
      </c>
      <c r="O49" s="193">
        <v>0</v>
      </c>
      <c r="P49" s="73">
        <f t="shared" si="2"/>
        <v>61</v>
      </c>
      <c r="Q49" s="194" t="s">
        <v>266</v>
      </c>
      <c r="R49" s="73">
        <f t="shared" si="28"/>
        <v>68</v>
      </c>
      <c r="S49" s="71">
        <v>120</v>
      </c>
      <c r="T49" s="98">
        <v>630000</v>
      </c>
      <c r="U49" s="95">
        <v>8</v>
      </c>
      <c r="V49" s="95">
        <v>2017</v>
      </c>
      <c r="W49" s="100">
        <v>0</v>
      </c>
      <c r="X49" s="101">
        <f t="shared" si="3"/>
        <v>5</v>
      </c>
      <c r="Y49" s="101">
        <f t="shared" si="31"/>
        <v>17</v>
      </c>
      <c r="Z49" s="74">
        <f t="shared" si="16"/>
        <v>29</v>
      </c>
      <c r="AA49" s="74">
        <f t="shared" si="16"/>
        <v>41</v>
      </c>
      <c r="AB49" s="74">
        <f t="shared" si="17"/>
        <v>46</v>
      </c>
      <c r="AC49" s="74">
        <f t="shared" si="18"/>
        <v>15</v>
      </c>
      <c r="AD49" s="108">
        <f t="shared" si="32"/>
        <v>10327.868852459016</v>
      </c>
      <c r="AE49" s="102">
        <f t="shared" si="33"/>
        <v>0</v>
      </c>
      <c r="AF49" s="76">
        <f t="shared" si="7"/>
        <v>51639.344262295082</v>
      </c>
      <c r="AG49" s="76">
        <f t="shared" si="8"/>
        <v>123934.42622950819</v>
      </c>
      <c r="AH49" s="102">
        <f t="shared" si="9"/>
        <v>175573.77049180327</v>
      </c>
      <c r="AI49" s="98">
        <f t="shared" si="10"/>
        <v>454426.2295081967</v>
      </c>
      <c r="AJ49" s="77">
        <f t="shared" si="19"/>
        <v>80192.86403085824</v>
      </c>
      <c r="AK49" s="77">
        <f t="shared" si="11"/>
        <v>255766.63452266151</v>
      </c>
      <c r="AL49" s="78">
        <f t="shared" si="20"/>
        <v>374233.36547733849</v>
      </c>
      <c r="AM49" s="77">
        <f t="shared" si="12"/>
        <v>7290.2603664416583</v>
      </c>
      <c r="AN49" s="77">
        <f t="shared" si="13"/>
        <v>87483.124397299893</v>
      </c>
      <c r="AO49" s="77"/>
      <c r="AP49" s="77">
        <f t="shared" si="21"/>
        <v>87483.124397299893</v>
      </c>
      <c r="AQ49" s="77">
        <f t="shared" si="34"/>
        <v>87483.124397299893</v>
      </c>
      <c r="AR49" s="77">
        <f t="shared" si="34"/>
        <v>87483.124397299893</v>
      </c>
      <c r="AS49" s="77">
        <f t="shared" si="34"/>
        <v>87483.124397299893</v>
      </c>
      <c r="AT49" s="79">
        <f t="shared" si="15"/>
        <v>53461.909353905496</v>
      </c>
      <c r="AU49" s="80">
        <f t="shared" si="22"/>
        <v>123934.42622950819</v>
      </c>
      <c r="AV49" s="78">
        <f t="shared" si="23"/>
        <v>379701.06075216969</v>
      </c>
      <c r="AW49" s="78">
        <f t="shared" si="24"/>
        <v>250298.93924783031</v>
      </c>
      <c r="AX49" s="81">
        <f t="shared" si="25"/>
        <v>51639.344262295082</v>
      </c>
      <c r="AY49" s="82">
        <f t="shared" si="26"/>
        <v>431340.40501446475</v>
      </c>
      <c r="AZ49" s="83">
        <f t="shared" si="27"/>
        <v>198659.59498553525</v>
      </c>
    </row>
    <row r="50" spans="1:52">
      <c r="A50" s="63">
        <v>10</v>
      </c>
      <c r="B50" s="64" t="s">
        <v>57</v>
      </c>
      <c r="C50" s="95">
        <v>62</v>
      </c>
      <c r="D50" s="95" t="s">
        <v>58</v>
      </c>
      <c r="E50" s="95" t="s">
        <v>94</v>
      </c>
      <c r="F50" s="95" t="s">
        <v>82</v>
      </c>
      <c r="G50" s="96">
        <v>175</v>
      </c>
      <c r="H50" s="99" t="s">
        <v>61</v>
      </c>
      <c r="I50" s="95"/>
      <c r="J50" s="95"/>
      <c r="K50" s="97">
        <v>42551</v>
      </c>
      <c r="L50" s="68">
        <v>41858</v>
      </c>
      <c r="M50" s="68">
        <f t="shared" si="30"/>
        <v>44780</v>
      </c>
      <c r="N50" s="69">
        <v>42767</v>
      </c>
      <c r="O50" s="193">
        <v>0</v>
      </c>
      <c r="P50" s="73">
        <f t="shared" si="2"/>
        <v>61</v>
      </c>
      <c r="Q50" s="194" t="s">
        <v>266</v>
      </c>
      <c r="R50" s="73">
        <f t="shared" si="28"/>
        <v>68</v>
      </c>
      <c r="S50" s="71">
        <v>120</v>
      </c>
      <c r="T50" s="98">
        <v>200000</v>
      </c>
      <c r="U50" s="95">
        <v>8</v>
      </c>
      <c r="V50" s="95">
        <v>2017</v>
      </c>
      <c r="W50" s="100">
        <v>0</v>
      </c>
      <c r="X50" s="101">
        <f t="shared" si="3"/>
        <v>5</v>
      </c>
      <c r="Y50" s="101">
        <f t="shared" si="31"/>
        <v>17</v>
      </c>
      <c r="Z50" s="74">
        <f t="shared" si="16"/>
        <v>29</v>
      </c>
      <c r="AA50" s="74">
        <f t="shared" si="16"/>
        <v>41</v>
      </c>
      <c r="AB50" s="74">
        <f t="shared" si="17"/>
        <v>46</v>
      </c>
      <c r="AC50" s="74">
        <f t="shared" si="18"/>
        <v>15</v>
      </c>
      <c r="AD50" s="108">
        <f t="shared" si="32"/>
        <v>3278.688524590164</v>
      </c>
      <c r="AE50" s="102">
        <f t="shared" si="33"/>
        <v>0</v>
      </c>
      <c r="AF50" s="76">
        <f t="shared" si="7"/>
        <v>16393.442622950821</v>
      </c>
      <c r="AG50" s="76">
        <f t="shared" si="8"/>
        <v>39344.262295081964</v>
      </c>
      <c r="AH50" s="102">
        <f t="shared" si="9"/>
        <v>55737.704918032789</v>
      </c>
      <c r="AI50" s="98">
        <f t="shared" si="10"/>
        <v>144262.2950819672</v>
      </c>
      <c r="AJ50" s="77">
        <f t="shared" si="19"/>
        <v>25458.052073288327</v>
      </c>
      <c r="AK50" s="77">
        <f t="shared" si="11"/>
        <v>81195.756991321119</v>
      </c>
      <c r="AL50" s="78">
        <f t="shared" si="20"/>
        <v>118804.24300867888</v>
      </c>
      <c r="AM50" s="77">
        <f t="shared" si="12"/>
        <v>2314.3683702989388</v>
      </c>
      <c r="AN50" s="77">
        <f t="shared" si="13"/>
        <v>27772.420443587267</v>
      </c>
      <c r="AO50" s="77"/>
      <c r="AP50" s="77">
        <f t="shared" si="21"/>
        <v>27772.420443587267</v>
      </c>
      <c r="AQ50" s="77">
        <f t="shared" si="34"/>
        <v>27772.420443587267</v>
      </c>
      <c r="AR50" s="77">
        <f t="shared" si="34"/>
        <v>27772.420443587267</v>
      </c>
      <c r="AS50" s="77">
        <f t="shared" si="34"/>
        <v>27772.420443587267</v>
      </c>
      <c r="AT50" s="79">
        <f t="shared" si="15"/>
        <v>16972.034715525551</v>
      </c>
      <c r="AU50" s="80">
        <f t="shared" si="22"/>
        <v>39344.262295081964</v>
      </c>
      <c r="AV50" s="78">
        <f t="shared" si="23"/>
        <v>120540.01928640308</v>
      </c>
      <c r="AW50" s="78">
        <f t="shared" si="24"/>
        <v>79459.980713596917</v>
      </c>
      <c r="AX50" s="81">
        <f t="shared" si="25"/>
        <v>16393.442622950821</v>
      </c>
      <c r="AY50" s="82">
        <f t="shared" si="26"/>
        <v>136933.46190935391</v>
      </c>
      <c r="AZ50" s="83">
        <f t="shared" si="27"/>
        <v>63066.538090646092</v>
      </c>
    </row>
    <row r="51" spans="1:52">
      <c r="A51" s="63">
        <v>10</v>
      </c>
      <c r="B51" s="64" t="s">
        <v>57</v>
      </c>
      <c r="C51" s="95">
        <v>97</v>
      </c>
      <c r="D51" s="95" t="s">
        <v>58</v>
      </c>
      <c r="E51" s="95" t="s">
        <v>64</v>
      </c>
      <c r="F51" s="95" t="s">
        <v>63</v>
      </c>
      <c r="G51" s="96">
        <v>144</v>
      </c>
      <c r="H51" s="95" t="s">
        <v>61</v>
      </c>
      <c r="I51" s="95"/>
      <c r="J51" s="95"/>
      <c r="K51" s="97">
        <v>42555</v>
      </c>
      <c r="L51" s="68">
        <v>41858</v>
      </c>
      <c r="M51" s="68">
        <f t="shared" si="30"/>
        <v>44780</v>
      </c>
      <c r="N51" s="69">
        <v>42767</v>
      </c>
      <c r="O51" s="193">
        <v>0</v>
      </c>
      <c r="P51" s="73">
        <f t="shared" si="2"/>
        <v>61</v>
      </c>
      <c r="Q51" s="194" t="s">
        <v>266</v>
      </c>
      <c r="R51" s="73">
        <f t="shared" si="28"/>
        <v>68</v>
      </c>
      <c r="S51" s="71">
        <v>120</v>
      </c>
      <c r="T51" s="98">
        <v>477367</v>
      </c>
      <c r="U51" s="95">
        <v>8</v>
      </c>
      <c r="V51" s="95">
        <v>2017</v>
      </c>
      <c r="W51" s="100">
        <v>0</v>
      </c>
      <c r="X51" s="101">
        <f t="shared" si="3"/>
        <v>5</v>
      </c>
      <c r="Y51" s="101">
        <f t="shared" si="31"/>
        <v>17</v>
      </c>
      <c r="Z51" s="74">
        <f t="shared" si="16"/>
        <v>29</v>
      </c>
      <c r="AA51" s="74">
        <f t="shared" si="16"/>
        <v>41</v>
      </c>
      <c r="AB51" s="74">
        <f t="shared" si="17"/>
        <v>46</v>
      </c>
      <c r="AC51" s="74">
        <f t="shared" si="18"/>
        <v>15</v>
      </c>
      <c r="AD51" s="108">
        <f t="shared" si="32"/>
        <v>7825.688524590164</v>
      </c>
      <c r="AE51" s="102">
        <f t="shared" si="33"/>
        <v>0</v>
      </c>
      <c r="AF51" s="76">
        <f t="shared" si="7"/>
        <v>39128.442622950817</v>
      </c>
      <c r="AG51" s="76">
        <f t="shared" si="8"/>
        <v>93908.262295081964</v>
      </c>
      <c r="AH51" s="102">
        <f t="shared" si="9"/>
        <v>133036.70491803277</v>
      </c>
      <c r="AI51" s="98">
        <f t="shared" si="10"/>
        <v>344330.29508196726</v>
      </c>
      <c r="AJ51" s="77">
        <f t="shared" si="19"/>
        <v>60764.169720347156</v>
      </c>
      <c r="AK51" s="77">
        <f t="shared" si="11"/>
        <v>193800.87463837993</v>
      </c>
      <c r="AL51" s="78">
        <f t="shared" si="20"/>
        <v>283566.1253616201</v>
      </c>
      <c r="AM51" s="77">
        <f t="shared" si="12"/>
        <v>5524.015429122469</v>
      </c>
      <c r="AN51" s="77">
        <f t="shared" si="13"/>
        <v>66288.185149469631</v>
      </c>
      <c r="AO51" s="77"/>
      <c r="AP51" s="77">
        <f t="shared" si="21"/>
        <v>66288.185149469631</v>
      </c>
      <c r="AQ51" s="77">
        <f t="shared" si="34"/>
        <v>66288.185149469631</v>
      </c>
      <c r="AR51" s="77">
        <f t="shared" si="34"/>
        <v>66288.185149469631</v>
      </c>
      <c r="AS51" s="77">
        <f t="shared" si="34"/>
        <v>66288.185149469631</v>
      </c>
      <c r="AT51" s="79">
        <f t="shared" si="15"/>
        <v>40509.44648023144</v>
      </c>
      <c r="AU51" s="80">
        <f t="shared" si="22"/>
        <v>93908.262295081964</v>
      </c>
      <c r="AV51" s="78">
        <f t="shared" si="23"/>
        <v>287709.13693346188</v>
      </c>
      <c r="AW51" s="78">
        <f t="shared" si="24"/>
        <v>189657.86306653812</v>
      </c>
      <c r="AX51" s="81">
        <f t="shared" si="25"/>
        <v>39128.442622950817</v>
      </c>
      <c r="AY51" s="82">
        <f t="shared" si="26"/>
        <v>326837.5795564127</v>
      </c>
      <c r="AZ51" s="83">
        <f t="shared" si="27"/>
        <v>150529.4204435873</v>
      </c>
    </row>
    <row r="52" spans="1:52">
      <c r="A52" s="63">
        <v>10</v>
      </c>
      <c r="B52" s="64" t="s">
        <v>57</v>
      </c>
      <c r="C52" s="95">
        <v>61</v>
      </c>
      <c r="D52" s="95" t="s">
        <v>58</v>
      </c>
      <c r="E52" s="95" t="s">
        <v>95</v>
      </c>
      <c r="F52" s="95" t="s">
        <v>96</v>
      </c>
      <c r="G52" s="96">
        <v>1773</v>
      </c>
      <c r="H52" s="99" t="s">
        <v>61</v>
      </c>
      <c r="I52" s="95"/>
      <c r="J52" s="95"/>
      <c r="K52" s="97">
        <v>42557</v>
      </c>
      <c r="L52" s="68">
        <v>41858</v>
      </c>
      <c r="M52" s="68">
        <f t="shared" si="30"/>
        <v>44780</v>
      </c>
      <c r="N52" s="69">
        <v>42767</v>
      </c>
      <c r="O52" s="193">
        <v>0</v>
      </c>
      <c r="P52" s="73">
        <f t="shared" si="2"/>
        <v>61</v>
      </c>
      <c r="Q52" s="194" t="s">
        <v>266</v>
      </c>
      <c r="R52" s="73">
        <f t="shared" si="28"/>
        <v>68</v>
      </c>
      <c r="S52" s="71">
        <v>120</v>
      </c>
      <c r="T52" s="98">
        <v>100000</v>
      </c>
      <c r="U52" s="95">
        <v>8</v>
      </c>
      <c r="V52" s="95">
        <v>2017</v>
      </c>
      <c r="W52" s="100">
        <v>0</v>
      </c>
      <c r="X52" s="101">
        <f t="shared" si="3"/>
        <v>5</v>
      </c>
      <c r="Y52" s="101">
        <f t="shared" si="31"/>
        <v>17</v>
      </c>
      <c r="Z52" s="74">
        <f t="shared" si="16"/>
        <v>29</v>
      </c>
      <c r="AA52" s="74">
        <f t="shared" si="16"/>
        <v>41</v>
      </c>
      <c r="AB52" s="74">
        <f t="shared" si="17"/>
        <v>46</v>
      </c>
      <c r="AC52" s="74">
        <f t="shared" si="18"/>
        <v>15</v>
      </c>
      <c r="AD52" s="108">
        <f t="shared" si="32"/>
        <v>1639.344262295082</v>
      </c>
      <c r="AE52" s="102">
        <f t="shared" si="33"/>
        <v>0</v>
      </c>
      <c r="AF52" s="76">
        <f t="shared" si="7"/>
        <v>8196.7213114754104</v>
      </c>
      <c r="AG52" s="76">
        <f t="shared" si="8"/>
        <v>19672.131147540982</v>
      </c>
      <c r="AH52" s="102">
        <f t="shared" si="9"/>
        <v>27868.852459016394</v>
      </c>
      <c r="AI52" s="98">
        <f t="shared" si="10"/>
        <v>72131.147540983598</v>
      </c>
      <c r="AJ52" s="77">
        <f t="shared" si="19"/>
        <v>12729.026036644163</v>
      </c>
      <c r="AK52" s="77">
        <f t="shared" si="11"/>
        <v>40597.87849566056</v>
      </c>
      <c r="AL52" s="78">
        <f t="shared" si="20"/>
        <v>59402.12150433944</v>
      </c>
      <c r="AM52" s="77">
        <f t="shared" si="12"/>
        <v>1157.1841851494694</v>
      </c>
      <c r="AN52" s="77">
        <f t="shared" si="13"/>
        <v>13886.210221793634</v>
      </c>
      <c r="AO52" s="77"/>
      <c r="AP52" s="77">
        <f t="shared" si="21"/>
        <v>13886.210221793634</v>
      </c>
      <c r="AQ52" s="77">
        <f t="shared" si="34"/>
        <v>13886.210221793634</v>
      </c>
      <c r="AR52" s="77">
        <f t="shared" si="34"/>
        <v>13886.210221793634</v>
      </c>
      <c r="AS52" s="77">
        <f t="shared" si="34"/>
        <v>13886.210221793634</v>
      </c>
      <c r="AT52" s="79">
        <f t="shared" si="15"/>
        <v>8486.0173577627756</v>
      </c>
      <c r="AU52" s="80">
        <f t="shared" si="22"/>
        <v>19672.131147540982</v>
      </c>
      <c r="AV52" s="78">
        <f t="shared" si="23"/>
        <v>60270.009643201542</v>
      </c>
      <c r="AW52" s="78">
        <f t="shared" si="24"/>
        <v>39729.990356798458</v>
      </c>
      <c r="AX52" s="81">
        <f t="shared" si="25"/>
        <v>8196.7213114754104</v>
      </c>
      <c r="AY52" s="82">
        <f t="shared" si="26"/>
        <v>68466.730954676954</v>
      </c>
      <c r="AZ52" s="83">
        <f t="shared" si="27"/>
        <v>31533.269045323046</v>
      </c>
    </row>
    <row r="53" spans="1:52">
      <c r="A53" s="63">
        <v>10</v>
      </c>
      <c r="B53" s="65" t="s">
        <v>75</v>
      </c>
      <c r="C53" s="95">
        <v>102</v>
      </c>
      <c r="D53" s="95" t="s">
        <v>58</v>
      </c>
      <c r="E53" s="95" t="s">
        <v>97</v>
      </c>
      <c r="F53" s="95" t="s">
        <v>98</v>
      </c>
      <c r="G53" s="96">
        <v>834</v>
      </c>
      <c r="H53" s="95" t="s">
        <v>78</v>
      </c>
      <c r="I53" s="95" t="s">
        <v>79</v>
      </c>
      <c r="J53" s="95"/>
      <c r="K53" s="97">
        <v>42580</v>
      </c>
      <c r="L53" s="67">
        <v>41858</v>
      </c>
      <c r="M53" s="109">
        <v>44780</v>
      </c>
      <c r="N53" s="109">
        <v>42767</v>
      </c>
      <c r="O53" s="193">
        <v>0</v>
      </c>
      <c r="P53" s="70">
        <f t="shared" si="2"/>
        <v>61</v>
      </c>
      <c r="Q53" s="194" t="s">
        <v>266</v>
      </c>
      <c r="R53" s="73">
        <f t="shared" si="28"/>
        <v>68</v>
      </c>
      <c r="S53" s="65">
        <v>120</v>
      </c>
      <c r="T53" s="98">
        <v>4609599.666666667</v>
      </c>
      <c r="U53" s="95">
        <v>8</v>
      </c>
      <c r="V53" s="95">
        <v>2017</v>
      </c>
      <c r="W53" s="95"/>
      <c r="X53" s="101">
        <f t="shared" si="3"/>
        <v>5</v>
      </c>
      <c r="Y53" s="101">
        <f>+(D$5-V53)*12+C$5-U53+1</f>
        <v>17</v>
      </c>
      <c r="Z53" s="74">
        <f t="shared" si="16"/>
        <v>29</v>
      </c>
      <c r="AA53" s="74">
        <f t="shared" si="16"/>
        <v>41</v>
      </c>
      <c r="AB53" s="110">
        <f t="shared" si="17"/>
        <v>46</v>
      </c>
      <c r="AC53" s="74">
        <f t="shared" si="18"/>
        <v>15</v>
      </c>
      <c r="AD53" s="101">
        <f>+T53/P53</f>
        <v>75567.207650273223</v>
      </c>
      <c r="AE53" s="101">
        <f>+W53*AD53</f>
        <v>0</v>
      </c>
      <c r="AF53" s="9">
        <f t="shared" si="7"/>
        <v>377836.03825136612</v>
      </c>
      <c r="AG53" s="76">
        <f t="shared" si="8"/>
        <v>906806.49180327868</v>
      </c>
      <c r="AH53" s="102">
        <f t="shared" si="9"/>
        <v>1284642.5300546447</v>
      </c>
      <c r="AI53" s="98">
        <f t="shared" si="10"/>
        <v>3324957.1366120223</v>
      </c>
      <c r="AJ53" s="77">
        <f t="shared" si="19"/>
        <v>586757.14175506274</v>
      </c>
      <c r="AK53" s="77">
        <f t="shared" si="11"/>
        <v>1871399.6718097073</v>
      </c>
      <c r="AL53" s="78">
        <f t="shared" si="20"/>
        <v>2738199.9948569597</v>
      </c>
      <c r="AM53" s="77">
        <f t="shared" si="12"/>
        <v>53341.558341369338</v>
      </c>
      <c r="AN53" s="77">
        <f t="shared" si="13"/>
        <v>640098.70009643212</v>
      </c>
      <c r="AO53" s="77"/>
      <c r="AP53" s="77">
        <f t="shared" si="21"/>
        <v>640098.70009643212</v>
      </c>
      <c r="AQ53" s="77">
        <f t="shared" si="34"/>
        <v>640098.70009643212</v>
      </c>
      <c r="AR53" s="77">
        <f t="shared" si="34"/>
        <v>640098.70009643212</v>
      </c>
      <c r="AS53" s="77">
        <f t="shared" si="34"/>
        <v>640098.70009643212</v>
      </c>
      <c r="AT53" s="79">
        <f t="shared" si="15"/>
        <v>391171.42783670849</v>
      </c>
      <c r="AU53" s="80">
        <f t="shared" si="22"/>
        <v>906806.49180327868</v>
      </c>
      <c r="AV53" s="78">
        <f t="shared" si="23"/>
        <v>2778206.163612986</v>
      </c>
      <c r="AW53" s="78">
        <f t="shared" si="24"/>
        <v>1831393.503053681</v>
      </c>
      <c r="AX53" s="81">
        <f t="shared" si="25"/>
        <v>377836.03825136612</v>
      </c>
      <c r="AY53" s="82">
        <f t="shared" si="26"/>
        <v>3156042.201864352</v>
      </c>
      <c r="AZ53" s="83">
        <f t="shared" si="27"/>
        <v>1453557.464802315</v>
      </c>
    </row>
    <row r="54" spans="1:52">
      <c r="A54" s="63">
        <v>10</v>
      </c>
      <c r="B54" s="64" t="s">
        <v>57</v>
      </c>
      <c r="C54" s="95">
        <v>57</v>
      </c>
      <c r="D54" s="95" t="s">
        <v>58</v>
      </c>
      <c r="E54" s="95" t="s">
        <v>99</v>
      </c>
      <c r="F54" s="95" t="s">
        <v>100</v>
      </c>
      <c r="G54" s="96">
        <v>511</v>
      </c>
      <c r="H54" s="95" t="s">
        <v>61</v>
      </c>
      <c r="I54" s="95"/>
      <c r="J54" s="95"/>
      <c r="K54" s="97">
        <v>42580</v>
      </c>
      <c r="L54" s="68">
        <v>41858</v>
      </c>
      <c r="M54" s="68">
        <f>+EDATE(L54,96)</f>
        <v>44780</v>
      </c>
      <c r="N54" s="69">
        <v>42767</v>
      </c>
      <c r="O54" s="193">
        <v>0</v>
      </c>
      <c r="P54" s="73">
        <f t="shared" si="2"/>
        <v>61</v>
      </c>
      <c r="Q54" s="194" t="s">
        <v>266</v>
      </c>
      <c r="R54" s="73">
        <f t="shared" si="28"/>
        <v>68</v>
      </c>
      <c r="S54" s="71">
        <v>120</v>
      </c>
      <c r="T54" s="98">
        <v>405562</v>
      </c>
      <c r="U54" s="95">
        <v>8</v>
      </c>
      <c r="V54" s="95">
        <v>2017</v>
      </c>
      <c r="W54" s="100">
        <v>0</v>
      </c>
      <c r="X54" s="101">
        <f t="shared" si="3"/>
        <v>5</v>
      </c>
      <c r="Y54" s="101">
        <f>+($D$5-V54)*12+$C$5-U54+1</f>
        <v>17</v>
      </c>
      <c r="Z54" s="74">
        <f t="shared" si="16"/>
        <v>29</v>
      </c>
      <c r="AA54" s="74">
        <f t="shared" si="16"/>
        <v>41</v>
      </c>
      <c r="AB54" s="74">
        <f t="shared" si="17"/>
        <v>46</v>
      </c>
      <c r="AC54" s="74">
        <f t="shared" si="18"/>
        <v>15</v>
      </c>
      <c r="AD54" s="108">
        <f>+IFERROR(T54/P54,0)</f>
        <v>6648.5573770491801</v>
      </c>
      <c r="AE54" s="102">
        <f>+(T54/S54)*W54</f>
        <v>0</v>
      </c>
      <c r="AF54" s="76">
        <f t="shared" si="7"/>
        <v>33242.7868852459</v>
      </c>
      <c r="AG54" s="76">
        <f t="shared" si="8"/>
        <v>79782.688524590165</v>
      </c>
      <c r="AH54" s="102">
        <f t="shared" si="9"/>
        <v>113025.47540983607</v>
      </c>
      <c r="AI54" s="98">
        <f t="shared" si="10"/>
        <v>292536.52459016396</v>
      </c>
      <c r="AJ54" s="77">
        <f t="shared" si="19"/>
        <v>51624.092574734823</v>
      </c>
      <c r="AK54" s="77">
        <f t="shared" si="11"/>
        <v>164649.56798457089</v>
      </c>
      <c r="AL54" s="78">
        <f t="shared" si="20"/>
        <v>240912.43201542911</v>
      </c>
      <c r="AM54" s="77">
        <f t="shared" si="12"/>
        <v>4693.0993249758931</v>
      </c>
      <c r="AN54" s="77">
        <f t="shared" si="13"/>
        <v>56317.191899710713</v>
      </c>
      <c r="AO54" s="77"/>
      <c r="AP54" s="77">
        <f t="shared" si="21"/>
        <v>56317.191899710713</v>
      </c>
      <c r="AQ54" s="77">
        <f t="shared" si="34"/>
        <v>56317.191899710713</v>
      </c>
      <c r="AR54" s="77">
        <f t="shared" si="34"/>
        <v>56317.191899710713</v>
      </c>
      <c r="AS54" s="77">
        <f t="shared" si="34"/>
        <v>56317.191899710713</v>
      </c>
      <c r="AT54" s="79">
        <f t="shared" si="15"/>
        <v>34416.061716489879</v>
      </c>
      <c r="AU54" s="80">
        <f t="shared" si="22"/>
        <v>79782.688524590165</v>
      </c>
      <c r="AV54" s="78">
        <f t="shared" si="23"/>
        <v>244432.25650916106</v>
      </c>
      <c r="AW54" s="78">
        <f t="shared" si="24"/>
        <v>161129.74349083894</v>
      </c>
      <c r="AX54" s="81">
        <f t="shared" si="25"/>
        <v>33242.7868852459</v>
      </c>
      <c r="AY54" s="82">
        <f t="shared" si="26"/>
        <v>277675.04339440697</v>
      </c>
      <c r="AZ54" s="83">
        <f t="shared" si="27"/>
        <v>127886.95660559303</v>
      </c>
    </row>
    <row r="55" spans="1:52">
      <c r="A55" s="63">
        <v>10</v>
      </c>
      <c r="B55" s="111" t="s">
        <v>57</v>
      </c>
      <c r="C55" s="95">
        <v>56</v>
      </c>
      <c r="D55" s="95" t="s">
        <v>58</v>
      </c>
      <c r="E55" s="95" t="s">
        <v>101</v>
      </c>
      <c r="F55" s="95" t="s">
        <v>100</v>
      </c>
      <c r="G55" s="96">
        <v>510</v>
      </c>
      <c r="H55" s="95" t="s">
        <v>61</v>
      </c>
      <c r="I55" s="95"/>
      <c r="J55" s="95"/>
      <c r="K55" s="97">
        <v>42580</v>
      </c>
      <c r="L55" s="68">
        <v>41858</v>
      </c>
      <c r="M55" s="68">
        <f>+EDATE(L55,96)</f>
        <v>44780</v>
      </c>
      <c r="N55" s="69">
        <v>42767</v>
      </c>
      <c r="O55" s="193">
        <v>0</v>
      </c>
      <c r="P55" s="100">
        <f t="shared" si="2"/>
        <v>61</v>
      </c>
      <c r="Q55" s="194" t="s">
        <v>266</v>
      </c>
      <c r="R55" s="73">
        <f t="shared" si="28"/>
        <v>68</v>
      </c>
      <c r="S55" s="99">
        <v>120</v>
      </c>
      <c r="T55" s="98">
        <v>3821054</v>
      </c>
      <c r="U55" s="95">
        <v>8</v>
      </c>
      <c r="V55" s="95">
        <v>2017</v>
      </c>
      <c r="W55" s="100">
        <v>0</v>
      </c>
      <c r="X55" s="101">
        <f t="shared" si="3"/>
        <v>5</v>
      </c>
      <c r="Y55" s="101">
        <f>+($D$5-V55)*12+$C$5-U55+1</f>
        <v>17</v>
      </c>
      <c r="Z55" s="74">
        <f t="shared" si="16"/>
        <v>29</v>
      </c>
      <c r="AA55" s="74">
        <f t="shared" si="16"/>
        <v>41</v>
      </c>
      <c r="AB55" s="74">
        <f t="shared" si="17"/>
        <v>46</v>
      </c>
      <c r="AC55" s="74">
        <f t="shared" si="18"/>
        <v>15</v>
      </c>
      <c r="AD55" s="108">
        <f>+IFERROR(T55/P55,0)</f>
        <v>62640.229508196724</v>
      </c>
      <c r="AE55" s="102">
        <f>+(T55/S55)*W55</f>
        <v>0</v>
      </c>
      <c r="AF55" s="76">
        <f t="shared" si="7"/>
        <v>313201.14754098363</v>
      </c>
      <c r="AG55" s="76">
        <f t="shared" si="8"/>
        <v>751682.75409836066</v>
      </c>
      <c r="AH55" s="102">
        <f t="shared" si="9"/>
        <v>1064883.9016393442</v>
      </c>
      <c r="AI55" s="98">
        <f t="shared" si="10"/>
        <v>2756170.0983606558</v>
      </c>
      <c r="AJ55" s="77">
        <f t="shared" si="19"/>
        <v>486382.95853423339</v>
      </c>
      <c r="AK55" s="77">
        <f t="shared" si="11"/>
        <v>1551266.8601735774</v>
      </c>
      <c r="AL55" s="78">
        <f t="shared" si="20"/>
        <v>2269787.1398264226</v>
      </c>
      <c r="AM55" s="77">
        <f t="shared" si="12"/>
        <v>44216.632594021219</v>
      </c>
      <c r="AN55" s="77">
        <f t="shared" si="13"/>
        <v>530599.59112825466</v>
      </c>
      <c r="AO55" s="77"/>
      <c r="AP55" s="77">
        <f t="shared" si="21"/>
        <v>530599.59112825466</v>
      </c>
      <c r="AQ55" s="77">
        <f t="shared" si="34"/>
        <v>530599.59112825466</v>
      </c>
      <c r="AR55" s="77">
        <f t="shared" si="34"/>
        <v>530599.59112825466</v>
      </c>
      <c r="AS55" s="77">
        <f t="shared" si="34"/>
        <v>530599.59112825466</v>
      </c>
      <c r="AT55" s="79">
        <f t="shared" si="15"/>
        <v>324255.30568948895</v>
      </c>
      <c r="AU55" s="80">
        <f t="shared" si="22"/>
        <v>751682.75409836066</v>
      </c>
      <c r="AV55" s="78">
        <f t="shared" si="23"/>
        <v>2302949.6142719379</v>
      </c>
      <c r="AW55" s="78">
        <f t="shared" si="24"/>
        <v>1518104.3857280621</v>
      </c>
      <c r="AX55" s="81">
        <f t="shared" si="25"/>
        <v>313201.14754098363</v>
      </c>
      <c r="AY55" s="82">
        <f t="shared" si="26"/>
        <v>2616150.7618129216</v>
      </c>
      <c r="AZ55" s="83">
        <f t="shared" si="27"/>
        <v>1204903.2381870784</v>
      </c>
    </row>
    <row r="56" spans="1:52">
      <c r="A56" s="63">
        <v>10</v>
      </c>
      <c r="B56" s="95" t="s">
        <v>75</v>
      </c>
      <c r="C56" s="95">
        <v>103</v>
      </c>
      <c r="D56" s="95" t="s">
        <v>58</v>
      </c>
      <c r="E56" s="95" t="s">
        <v>102</v>
      </c>
      <c r="F56" s="95" t="s">
        <v>98</v>
      </c>
      <c r="G56" s="96">
        <v>841</v>
      </c>
      <c r="H56" s="95" t="s">
        <v>78</v>
      </c>
      <c r="I56" s="95" t="s">
        <v>79</v>
      </c>
      <c r="J56" s="95"/>
      <c r="K56" s="97">
        <v>42618</v>
      </c>
      <c r="L56" s="67">
        <v>41858</v>
      </c>
      <c r="M56" s="109">
        <v>44780</v>
      </c>
      <c r="N56" s="109">
        <v>42767</v>
      </c>
      <c r="O56" s="193">
        <v>0</v>
      </c>
      <c r="P56" s="112">
        <f t="shared" si="2"/>
        <v>61</v>
      </c>
      <c r="Q56" s="194" t="s">
        <v>266</v>
      </c>
      <c r="R56" s="73">
        <f t="shared" si="28"/>
        <v>68</v>
      </c>
      <c r="S56" s="95">
        <v>120</v>
      </c>
      <c r="T56" s="98">
        <v>13828800</v>
      </c>
      <c r="U56" s="95">
        <v>8</v>
      </c>
      <c r="V56" s="95">
        <v>2017</v>
      </c>
      <c r="W56" s="95"/>
      <c r="X56" s="101">
        <f t="shared" si="3"/>
        <v>5</v>
      </c>
      <c r="Y56" s="101">
        <f>+(D$5-V56)*12+C$5-U56+1</f>
        <v>17</v>
      </c>
      <c r="Z56" s="74">
        <f t="shared" si="16"/>
        <v>29</v>
      </c>
      <c r="AA56" s="74">
        <f t="shared" si="16"/>
        <v>41</v>
      </c>
      <c r="AB56" s="110">
        <f t="shared" si="17"/>
        <v>46</v>
      </c>
      <c r="AC56" s="74">
        <f t="shared" si="18"/>
        <v>15</v>
      </c>
      <c r="AD56" s="101">
        <f>+T56/P56</f>
        <v>226701.63934426231</v>
      </c>
      <c r="AE56" s="101">
        <f>+W56*AD56</f>
        <v>0</v>
      </c>
      <c r="AF56" s="9">
        <f t="shared" si="7"/>
        <v>1133508.1967213117</v>
      </c>
      <c r="AG56" s="76">
        <f t="shared" si="8"/>
        <v>2720419.6721311477</v>
      </c>
      <c r="AH56" s="102">
        <f t="shared" si="9"/>
        <v>3853927.8688524594</v>
      </c>
      <c r="AI56" s="98">
        <f t="shared" si="10"/>
        <v>9974872.1311475411</v>
      </c>
      <c r="AJ56" s="77">
        <f t="shared" si="19"/>
        <v>1760271.5525554484</v>
      </c>
      <c r="AK56" s="77">
        <f t="shared" si="11"/>
        <v>5614199.4214079082</v>
      </c>
      <c r="AL56" s="78">
        <f t="shared" si="20"/>
        <v>8214600.5785920918</v>
      </c>
      <c r="AM56" s="77">
        <f t="shared" si="12"/>
        <v>160024.68659594984</v>
      </c>
      <c r="AN56" s="77">
        <f t="shared" si="13"/>
        <v>1920296.2391513982</v>
      </c>
      <c r="AO56" s="77"/>
      <c r="AP56" s="77">
        <f t="shared" si="21"/>
        <v>1920296.2391513982</v>
      </c>
      <c r="AQ56" s="77">
        <f t="shared" si="34"/>
        <v>1920296.2391513982</v>
      </c>
      <c r="AR56" s="77">
        <f t="shared" si="34"/>
        <v>1920296.2391513982</v>
      </c>
      <c r="AS56" s="77">
        <f t="shared" si="34"/>
        <v>1920296.2391513982</v>
      </c>
      <c r="AT56" s="79">
        <f t="shared" si="15"/>
        <v>1173514.368370299</v>
      </c>
      <c r="AU56" s="80">
        <f t="shared" si="22"/>
        <v>2720419.6721311477</v>
      </c>
      <c r="AV56" s="78">
        <f t="shared" si="23"/>
        <v>8334619.0935390554</v>
      </c>
      <c r="AW56" s="78">
        <v>5794180.9064609446</v>
      </c>
      <c r="AX56" s="81">
        <f t="shared" si="25"/>
        <v>1133508.1967213117</v>
      </c>
      <c r="AY56" s="82">
        <f t="shared" si="26"/>
        <v>9468127.2902603671</v>
      </c>
      <c r="AZ56" s="83">
        <f t="shared" si="27"/>
        <v>4360672.7097396329</v>
      </c>
    </row>
    <row r="57" spans="1:52">
      <c r="A57" s="63">
        <v>10</v>
      </c>
      <c r="B57" s="63" t="s">
        <v>57</v>
      </c>
      <c r="C57" s="103">
        <v>2</v>
      </c>
      <c r="D57" s="103" t="s">
        <v>58</v>
      </c>
      <c r="E57" s="99" t="s">
        <v>81</v>
      </c>
      <c r="F57" s="99" t="s">
        <v>90</v>
      </c>
      <c r="G57" s="104">
        <v>14</v>
      </c>
      <c r="H57" s="99" t="s">
        <v>61</v>
      </c>
      <c r="I57" s="99" t="s">
        <v>83</v>
      </c>
      <c r="J57" s="99"/>
      <c r="K57" s="105">
        <v>42642</v>
      </c>
      <c r="L57" s="69">
        <v>41858</v>
      </c>
      <c r="M57" s="69">
        <f t="shared" ref="M57:M94" si="35">+EDATE(L57,96)</f>
        <v>44780</v>
      </c>
      <c r="N57" s="69">
        <v>42767</v>
      </c>
      <c r="O57" s="193">
        <v>0</v>
      </c>
      <c r="P57" s="100">
        <f t="shared" si="2"/>
        <v>61</v>
      </c>
      <c r="Q57" s="194" t="s">
        <v>266</v>
      </c>
      <c r="R57" s="73">
        <f t="shared" si="28"/>
        <v>68</v>
      </c>
      <c r="S57" s="99">
        <v>120</v>
      </c>
      <c r="T57" s="106">
        <v>14931945</v>
      </c>
      <c r="U57" s="99">
        <v>8</v>
      </c>
      <c r="V57" s="99">
        <v>2017</v>
      </c>
      <c r="W57" s="100">
        <v>0</v>
      </c>
      <c r="X57" s="100">
        <f t="shared" si="3"/>
        <v>5</v>
      </c>
      <c r="Y57" s="100">
        <f t="shared" ref="Y57:Y94" si="36">+($D$5-V57)*12+$C$5-U57+1</f>
        <v>17</v>
      </c>
      <c r="Z57" s="74">
        <f t="shared" si="16"/>
        <v>29</v>
      </c>
      <c r="AA57" s="74">
        <f t="shared" si="16"/>
        <v>41</v>
      </c>
      <c r="AB57" s="74">
        <f t="shared" si="17"/>
        <v>46</v>
      </c>
      <c r="AC57" s="74">
        <f t="shared" si="18"/>
        <v>15</v>
      </c>
      <c r="AD57" s="108">
        <f t="shared" ref="AD57:AD94" si="37">+IFERROR(T57/P57,0)</f>
        <v>244785.98360655739</v>
      </c>
      <c r="AE57" s="107">
        <f t="shared" ref="AE57:AE94" si="38">+(T57/S57)*W57</f>
        <v>0</v>
      </c>
      <c r="AF57" s="94">
        <f t="shared" si="7"/>
        <v>1223929.918032787</v>
      </c>
      <c r="AG57" s="94">
        <f t="shared" si="8"/>
        <v>2937431.8032786888</v>
      </c>
      <c r="AH57" s="107">
        <f t="shared" si="9"/>
        <v>4161361.7213114761</v>
      </c>
      <c r="AI57" s="106">
        <f t="shared" si="10"/>
        <v>10770583.278688524</v>
      </c>
      <c r="AJ57" s="77">
        <f t="shared" si="19"/>
        <v>1900691.1668273867</v>
      </c>
      <c r="AK57" s="77">
        <f t="shared" si="11"/>
        <v>6062052.8881388623</v>
      </c>
      <c r="AL57" s="78">
        <f t="shared" si="20"/>
        <v>8869892.1118611377</v>
      </c>
      <c r="AM57" s="77">
        <f t="shared" si="12"/>
        <v>172790.10607521699</v>
      </c>
      <c r="AN57" s="77">
        <f t="shared" si="13"/>
        <v>2073481.2729026037</v>
      </c>
      <c r="AO57" s="77"/>
      <c r="AP57" s="77">
        <f t="shared" si="21"/>
        <v>2073481.2729026037</v>
      </c>
      <c r="AQ57" s="77">
        <f t="shared" ref="AQ57:AS72" si="39">+AP57</f>
        <v>2073481.2729026037</v>
      </c>
      <c r="AR57" s="77">
        <f t="shared" si="39"/>
        <v>2073481.2729026037</v>
      </c>
      <c r="AS57" s="77">
        <f t="shared" si="39"/>
        <v>2073481.2729026037</v>
      </c>
      <c r="AT57" s="79">
        <f t="shared" si="15"/>
        <v>1267127.4445515911</v>
      </c>
      <c r="AU57" s="80">
        <f t="shared" si="22"/>
        <v>2937431.8032786888</v>
      </c>
      <c r="AV57" s="78">
        <f t="shared" si="23"/>
        <v>8999484.6914175507</v>
      </c>
      <c r="AW57" s="78">
        <f t="shared" si="24"/>
        <v>5932460.3085824493</v>
      </c>
      <c r="AX57" s="81">
        <f t="shared" si="25"/>
        <v>1223929.918032787</v>
      </c>
      <c r="AY57" s="82">
        <f t="shared" si="26"/>
        <v>10223414.609450338</v>
      </c>
      <c r="AZ57" s="83">
        <f t="shared" si="27"/>
        <v>4708530.3905496616</v>
      </c>
    </row>
    <row r="58" spans="1:52">
      <c r="A58" s="63">
        <v>10</v>
      </c>
      <c r="B58" s="64" t="s">
        <v>57</v>
      </c>
      <c r="C58" s="95">
        <v>58</v>
      </c>
      <c r="D58" s="95" t="s">
        <v>58</v>
      </c>
      <c r="E58" s="95" t="s">
        <v>103</v>
      </c>
      <c r="F58" s="95" t="s">
        <v>104</v>
      </c>
      <c r="G58" s="96">
        <v>1774</v>
      </c>
      <c r="H58" s="95" t="s">
        <v>61</v>
      </c>
      <c r="I58" s="95"/>
      <c r="J58" s="95"/>
      <c r="K58" s="97">
        <v>42662</v>
      </c>
      <c r="L58" s="68">
        <v>41858</v>
      </c>
      <c r="M58" s="68">
        <f t="shared" si="35"/>
        <v>44780</v>
      </c>
      <c r="N58" s="69">
        <v>42767</v>
      </c>
      <c r="O58" s="193">
        <v>0</v>
      </c>
      <c r="P58" s="73">
        <f t="shared" si="2"/>
        <v>61</v>
      </c>
      <c r="Q58" s="194" t="s">
        <v>266</v>
      </c>
      <c r="R58" s="73">
        <f t="shared" si="28"/>
        <v>68</v>
      </c>
      <c r="S58" s="71">
        <v>120</v>
      </c>
      <c r="T58" s="98">
        <v>739500</v>
      </c>
      <c r="U58" s="95">
        <v>8</v>
      </c>
      <c r="V58" s="95">
        <v>2017</v>
      </c>
      <c r="W58" s="100">
        <v>0</v>
      </c>
      <c r="X58" s="101">
        <f t="shared" si="3"/>
        <v>5</v>
      </c>
      <c r="Y58" s="101">
        <f t="shared" si="36"/>
        <v>17</v>
      </c>
      <c r="Z58" s="74">
        <f t="shared" si="16"/>
        <v>29</v>
      </c>
      <c r="AA58" s="74">
        <f t="shared" si="16"/>
        <v>41</v>
      </c>
      <c r="AB58" s="74">
        <f t="shared" si="17"/>
        <v>46</v>
      </c>
      <c r="AC58" s="74">
        <f t="shared" si="18"/>
        <v>15</v>
      </c>
      <c r="AD58" s="108">
        <f t="shared" si="37"/>
        <v>12122.950819672131</v>
      </c>
      <c r="AE58" s="102">
        <f t="shared" si="38"/>
        <v>0</v>
      </c>
      <c r="AF58" s="76">
        <f t="shared" si="7"/>
        <v>60614.754098360652</v>
      </c>
      <c r="AG58" s="76">
        <f t="shared" si="8"/>
        <v>145475.40983606558</v>
      </c>
      <c r="AH58" s="102">
        <f t="shared" si="9"/>
        <v>206090.16393442624</v>
      </c>
      <c r="AI58" s="98">
        <f t="shared" si="10"/>
        <v>533409.83606557373</v>
      </c>
      <c r="AJ58" s="77">
        <f t="shared" si="19"/>
        <v>94131.147540983598</v>
      </c>
      <c r="AK58" s="77">
        <f t="shared" si="11"/>
        <v>300221.31147540984</v>
      </c>
      <c r="AL58" s="78">
        <f t="shared" si="20"/>
        <v>439278.68852459016</v>
      </c>
      <c r="AM58" s="77">
        <f t="shared" si="12"/>
        <v>8557.377049180328</v>
      </c>
      <c r="AN58" s="77">
        <f t="shared" si="13"/>
        <v>102688.52459016393</v>
      </c>
      <c r="AO58" s="77"/>
      <c r="AP58" s="77">
        <f t="shared" si="21"/>
        <v>102688.52459016393</v>
      </c>
      <c r="AQ58" s="77">
        <f t="shared" si="39"/>
        <v>102688.52459016393</v>
      </c>
      <c r="AR58" s="77">
        <f t="shared" si="39"/>
        <v>102688.52459016393</v>
      </c>
      <c r="AS58" s="77">
        <f t="shared" si="39"/>
        <v>102688.52459016393</v>
      </c>
      <c r="AT58" s="79">
        <f t="shared" si="15"/>
        <v>62754.098360655735</v>
      </c>
      <c r="AU58" s="80">
        <f t="shared" si="22"/>
        <v>145475.40983606558</v>
      </c>
      <c r="AV58" s="78">
        <f t="shared" si="23"/>
        <v>445696.72131147538</v>
      </c>
      <c r="AW58" s="78">
        <f t="shared" si="24"/>
        <v>293803.27868852462</v>
      </c>
      <c r="AX58" s="81">
        <f t="shared" si="25"/>
        <v>60614.754098360652</v>
      </c>
      <c r="AY58" s="82">
        <f t="shared" si="26"/>
        <v>506311.47540983604</v>
      </c>
      <c r="AZ58" s="83">
        <f t="shared" si="27"/>
        <v>233188.52459016396</v>
      </c>
    </row>
    <row r="59" spans="1:52">
      <c r="A59" s="63">
        <v>10</v>
      </c>
      <c r="B59" s="64" t="s">
        <v>57</v>
      </c>
      <c r="C59" s="103">
        <v>3</v>
      </c>
      <c r="D59" s="103" t="s">
        <v>58</v>
      </c>
      <c r="E59" s="99" t="s">
        <v>81</v>
      </c>
      <c r="F59" s="99" t="s">
        <v>90</v>
      </c>
      <c r="G59" s="104">
        <v>16</v>
      </c>
      <c r="H59" s="99" t="s">
        <v>61</v>
      </c>
      <c r="I59" s="99" t="s">
        <v>83</v>
      </c>
      <c r="J59" s="99"/>
      <c r="K59" s="105">
        <v>42667</v>
      </c>
      <c r="L59" s="69">
        <v>41858</v>
      </c>
      <c r="M59" s="69">
        <f t="shared" si="35"/>
        <v>44780</v>
      </c>
      <c r="N59" s="69">
        <v>42767</v>
      </c>
      <c r="O59" s="193">
        <v>0</v>
      </c>
      <c r="P59" s="73">
        <f t="shared" si="2"/>
        <v>61</v>
      </c>
      <c r="Q59" s="194" t="s">
        <v>266</v>
      </c>
      <c r="R59" s="73">
        <f t="shared" si="28"/>
        <v>68</v>
      </c>
      <c r="S59" s="71">
        <v>120</v>
      </c>
      <c r="T59" s="106">
        <v>775000</v>
      </c>
      <c r="U59" s="99">
        <v>8</v>
      </c>
      <c r="V59" s="99">
        <v>2017</v>
      </c>
      <c r="W59" s="100">
        <v>0</v>
      </c>
      <c r="X59" s="100">
        <f t="shared" si="3"/>
        <v>5</v>
      </c>
      <c r="Y59" s="100">
        <f t="shared" si="36"/>
        <v>17</v>
      </c>
      <c r="Z59" s="74">
        <f t="shared" si="16"/>
        <v>29</v>
      </c>
      <c r="AA59" s="74">
        <f t="shared" si="16"/>
        <v>41</v>
      </c>
      <c r="AB59" s="74">
        <f t="shared" si="17"/>
        <v>46</v>
      </c>
      <c r="AC59" s="74">
        <f t="shared" si="18"/>
        <v>15</v>
      </c>
      <c r="AD59" s="108">
        <f t="shared" si="37"/>
        <v>12704.918032786885</v>
      </c>
      <c r="AE59" s="107">
        <f t="shared" si="38"/>
        <v>0</v>
      </c>
      <c r="AF59" s="94">
        <f t="shared" si="7"/>
        <v>63524.590163934423</v>
      </c>
      <c r="AG59" s="94">
        <f t="shared" si="8"/>
        <v>152459.01639344264</v>
      </c>
      <c r="AH59" s="107">
        <f t="shared" si="9"/>
        <v>215983.60655737706</v>
      </c>
      <c r="AI59" s="106">
        <f t="shared" si="10"/>
        <v>559016.39344262297</v>
      </c>
      <c r="AJ59" s="77">
        <f t="shared" si="19"/>
        <v>98649.951783992292</v>
      </c>
      <c r="AK59" s="77">
        <f t="shared" si="11"/>
        <v>314633.55834136938</v>
      </c>
      <c r="AL59" s="78">
        <f t="shared" si="20"/>
        <v>460366.44165863062</v>
      </c>
      <c r="AM59" s="77">
        <f t="shared" si="12"/>
        <v>8968.1774349083898</v>
      </c>
      <c r="AN59" s="77">
        <f t="shared" si="13"/>
        <v>107618.12921890068</v>
      </c>
      <c r="AO59" s="77"/>
      <c r="AP59" s="77">
        <f t="shared" si="21"/>
        <v>107618.12921890068</v>
      </c>
      <c r="AQ59" s="77">
        <f t="shared" si="39"/>
        <v>107618.12921890068</v>
      </c>
      <c r="AR59" s="77">
        <f t="shared" si="39"/>
        <v>107618.12921890068</v>
      </c>
      <c r="AS59" s="77">
        <f t="shared" si="39"/>
        <v>107618.12921890068</v>
      </c>
      <c r="AT59" s="79">
        <f t="shared" si="15"/>
        <v>65766.634522661523</v>
      </c>
      <c r="AU59" s="80">
        <f t="shared" si="22"/>
        <v>152459.01639344264</v>
      </c>
      <c r="AV59" s="78">
        <f t="shared" si="23"/>
        <v>467092.57473481202</v>
      </c>
      <c r="AW59" s="78">
        <f t="shared" si="24"/>
        <v>307907.42526518798</v>
      </c>
      <c r="AX59" s="81">
        <f t="shared" si="25"/>
        <v>63524.590163934423</v>
      </c>
      <c r="AY59" s="82">
        <f t="shared" si="26"/>
        <v>530617.16489874641</v>
      </c>
      <c r="AZ59" s="83">
        <f t="shared" si="27"/>
        <v>244382.83510125359</v>
      </c>
    </row>
    <row r="60" spans="1:52">
      <c r="A60" s="63">
        <v>10</v>
      </c>
      <c r="B60" s="64" t="s">
        <v>57</v>
      </c>
      <c r="C60" s="103">
        <v>4</v>
      </c>
      <c r="D60" s="103" t="s">
        <v>58</v>
      </c>
      <c r="E60" s="99" t="s">
        <v>81</v>
      </c>
      <c r="F60" s="99" t="s">
        <v>90</v>
      </c>
      <c r="G60" s="104">
        <v>17</v>
      </c>
      <c r="H60" s="99" t="s">
        <v>61</v>
      </c>
      <c r="I60" s="99" t="s">
        <v>83</v>
      </c>
      <c r="J60" s="99"/>
      <c r="K60" s="105">
        <v>42668</v>
      </c>
      <c r="L60" s="69">
        <v>41858</v>
      </c>
      <c r="M60" s="69">
        <f t="shared" si="35"/>
        <v>44780</v>
      </c>
      <c r="N60" s="69">
        <v>42767</v>
      </c>
      <c r="O60" s="193">
        <v>0</v>
      </c>
      <c r="P60" s="73">
        <f t="shared" si="2"/>
        <v>61</v>
      </c>
      <c r="Q60" s="194" t="s">
        <v>266</v>
      </c>
      <c r="R60" s="73">
        <f t="shared" si="28"/>
        <v>68</v>
      </c>
      <c r="S60" s="71">
        <v>120</v>
      </c>
      <c r="T60" s="106">
        <v>1267680</v>
      </c>
      <c r="U60" s="99">
        <v>8</v>
      </c>
      <c r="V60" s="99">
        <v>2017</v>
      </c>
      <c r="W60" s="100">
        <v>0</v>
      </c>
      <c r="X60" s="100">
        <f t="shared" si="3"/>
        <v>5</v>
      </c>
      <c r="Y60" s="100">
        <f t="shared" si="36"/>
        <v>17</v>
      </c>
      <c r="Z60" s="74">
        <f t="shared" si="16"/>
        <v>29</v>
      </c>
      <c r="AA60" s="74">
        <f t="shared" si="16"/>
        <v>41</v>
      </c>
      <c r="AB60" s="74">
        <f t="shared" si="17"/>
        <v>46</v>
      </c>
      <c r="AC60" s="74">
        <f t="shared" si="18"/>
        <v>15</v>
      </c>
      <c r="AD60" s="108">
        <f t="shared" si="37"/>
        <v>20781.639344262294</v>
      </c>
      <c r="AE60" s="107">
        <f t="shared" si="38"/>
        <v>0</v>
      </c>
      <c r="AF60" s="94">
        <f t="shared" si="7"/>
        <v>103908.19672131147</v>
      </c>
      <c r="AG60" s="94">
        <f t="shared" si="8"/>
        <v>249379.67213114753</v>
      </c>
      <c r="AH60" s="107">
        <f t="shared" si="9"/>
        <v>353287.86885245901</v>
      </c>
      <c r="AI60" s="106">
        <f t="shared" si="10"/>
        <v>914392.13114754099</v>
      </c>
      <c r="AJ60" s="77">
        <f t="shared" si="19"/>
        <v>161363.31726133075</v>
      </c>
      <c r="AK60" s="77">
        <f t="shared" si="11"/>
        <v>514651.18611378979</v>
      </c>
      <c r="AL60" s="78">
        <f t="shared" si="20"/>
        <v>753028.81388621021</v>
      </c>
      <c r="AM60" s="77">
        <f t="shared" si="12"/>
        <v>14669.392478302796</v>
      </c>
      <c r="AN60" s="77">
        <f t="shared" si="13"/>
        <v>176032.70973963354</v>
      </c>
      <c r="AO60" s="77"/>
      <c r="AP60" s="77">
        <f t="shared" si="21"/>
        <v>176032.70973963354</v>
      </c>
      <c r="AQ60" s="77">
        <f t="shared" si="39"/>
        <v>176032.70973963354</v>
      </c>
      <c r="AR60" s="77">
        <f t="shared" si="39"/>
        <v>176032.70973963354</v>
      </c>
      <c r="AS60" s="77">
        <f t="shared" si="39"/>
        <v>176032.70973963354</v>
      </c>
      <c r="AT60" s="79">
        <f t="shared" si="15"/>
        <v>107575.54484088717</v>
      </c>
      <c r="AU60" s="80">
        <f t="shared" si="22"/>
        <v>249379.67213114753</v>
      </c>
      <c r="AV60" s="78">
        <f t="shared" si="23"/>
        <v>764030.85824493738</v>
      </c>
      <c r="AW60" s="78">
        <f t="shared" si="24"/>
        <v>503649.14175506262</v>
      </c>
      <c r="AX60" s="81">
        <f t="shared" si="25"/>
        <v>103908.19672131147</v>
      </c>
      <c r="AY60" s="82">
        <f t="shared" si="26"/>
        <v>867939.0549662488</v>
      </c>
      <c r="AZ60" s="83">
        <f t="shared" si="27"/>
        <v>399740.9450337512</v>
      </c>
    </row>
    <row r="61" spans="1:52">
      <c r="A61" s="63">
        <v>10</v>
      </c>
      <c r="B61" s="64" t="s">
        <v>57</v>
      </c>
      <c r="C61" s="103">
        <v>5</v>
      </c>
      <c r="D61" s="103" t="s">
        <v>58</v>
      </c>
      <c r="E61" s="99" t="s">
        <v>81</v>
      </c>
      <c r="F61" s="99" t="s">
        <v>90</v>
      </c>
      <c r="G61" s="104">
        <v>23</v>
      </c>
      <c r="H61" s="99" t="s">
        <v>61</v>
      </c>
      <c r="I61" s="99" t="s">
        <v>83</v>
      </c>
      <c r="J61" s="99"/>
      <c r="K61" s="105">
        <v>42684</v>
      </c>
      <c r="L61" s="69">
        <v>41858</v>
      </c>
      <c r="M61" s="69">
        <f t="shared" si="35"/>
        <v>44780</v>
      </c>
      <c r="N61" s="69">
        <v>42767</v>
      </c>
      <c r="O61" s="193">
        <v>0</v>
      </c>
      <c r="P61" s="73">
        <f t="shared" si="2"/>
        <v>61</v>
      </c>
      <c r="Q61" s="194" t="s">
        <v>266</v>
      </c>
      <c r="R61" s="73">
        <f t="shared" si="28"/>
        <v>68</v>
      </c>
      <c r="S61" s="71">
        <v>120</v>
      </c>
      <c r="T61" s="106">
        <v>4789281</v>
      </c>
      <c r="U61" s="99">
        <v>8</v>
      </c>
      <c r="V61" s="99">
        <v>2017</v>
      </c>
      <c r="W61" s="100">
        <v>0</v>
      </c>
      <c r="X61" s="100">
        <f t="shared" si="3"/>
        <v>5</v>
      </c>
      <c r="Y61" s="100">
        <f t="shared" si="36"/>
        <v>17</v>
      </c>
      <c r="Z61" s="74">
        <f t="shared" si="16"/>
        <v>29</v>
      </c>
      <c r="AA61" s="74">
        <f t="shared" si="16"/>
        <v>41</v>
      </c>
      <c r="AB61" s="74">
        <f t="shared" si="17"/>
        <v>46</v>
      </c>
      <c r="AC61" s="74">
        <f t="shared" si="18"/>
        <v>15</v>
      </c>
      <c r="AD61" s="108">
        <f t="shared" si="37"/>
        <v>78512.803278688531</v>
      </c>
      <c r="AE61" s="107">
        <f t="shared" si="38"/>
        <v>0</v>
      </c>
      <c r="AF61" s="94">
        <f t="shared" si="7"/>
        <v>392564.01639344264</v>
      </c>
      <c r="AG61" s="94">
        <f t="shared" si="8"/>
        <v>942153.63934426242</v>
      </c>
      <c r="AH61" s="107">
        <f t="shared" si="9"/>
        <v>1334717.6557377051</v>
      </c>
      <c r="AI61" s="106">
        <f t="shared" si="10"/>
        <v>3454563.3442622949</v>
      </c>
      <c r="AJ61" s="77">
        <f t="shared" si="19"/>
        <v>609628.8254580521</v>
      </c>
      <c r="AK61" s="77">
        <f t="shared" si="11"/>
        <v>1944346.4811957572</v>
      </c>
      <c r="AL61" s="78">
        <f t="shared" si="20"/>
        <v>2844934.5188042428</v>
      </c>
      <c r="AM61" s="77">
        <f t="shared" si="12"/>
        <v>55420.802314368375</v>
      </c>
      <c r="AN61" s="77">
        <f t="shared" si="13"/>
        <v>665049.62777242053</v>
      </c>
      <c r="AO61" s="77"/>
      <c r="AP61" s="77">
        <f t="shared" si="21"/>
        <v>665049.62777242053</v>
      </c>
      <c r="AQ61" s="77">
        <f t="shared" si="39"/>
        <v>665049.62777242053</v>
      </c>
      <c r="AR61" s="77">
        <f t="shared" si="39"/>
        <v>665049.62777242053</v>
      </c>
      <c r="AS61" s="77">
        <f t="shared" si="39"/>
        <v>665049.62777242053</v>
      </c>
      <c r="AT61" s="79">
        <f t="shared" si="15"/>
        <v>406419.21697203472</v>
      </c>
      <c r="AU61" s="80">
        <f t="shared" si="22"/>
        <v>942153.63934426242</v>
      </c>
      <c r="AV61" s="78">
        <f t="shared" si="23"/>
        <v>2886500.1205400196</v>
      </c>
      <c r="AW61" s="78">
        <f t="shared" si="24"/>
        <v>1902780.8794599804</v>
      </c>
      <c r="AX61" s="81">
        <f t="shared" si="25"/>
        <v>392564.01639344264</v>
      </c>
      <c r="AY61" s="82">
        <f t="shared" si="26"/>
        <v>3279064.1369334622</v>
      </c>
      <c r="AZ61" s="83">
        <f t="shared" si="27"/>
        <v>1510216.8630665378</v>
      </c>
    </row>
    <row r="62" spans="1:52">
      <c r="A62" s="63">
        <v>10</v>
      </c>
      <c r="B62" s="64" t="s">
        <v>57</v>
      </c>
      <c r="C62" s="103">
        <v>6</v>
      </c>
      <c r="D62" s="103" t="s">
        <v>58</v>
      </c>
      <c r="E62" s="99" t="s">
        <v>81</v>
      </c>
      <c r="F62" s="99" t="s">
        <v>90</v>
      </c>
      <c r="G62" s="104">
        <v>24</v>
      </c>
      <c r="H62" s="99" t="s">
        <v>61</v>
      </c>
      <c r="I62" s="99" t="s">
        <v>83</v>
      </c>
      <c r="J62" s="99"/>
      <c r="K62" s="105">
        <v>42684</v>
      </c>
      <c r="L62" s="69">
        <v>41858</v>
      </c>
      <c r="M62" s="69">
        <f t="shared" si="35"/>
        <v>44780</v>
      </c>
      <c r="N62" s="69">
        <v>42767</v>
      </c>
      <c r="O62" s="193">
        <v>0</v>
      </c>
      <c r="P62" s="73">
        <f t="shared" si="2"/>
        <v>61</v>
      </c>
      <c r="Q62" s="194" t="s">
        <v>266</v>
      </c>
      <c r="R62" s="73">
        <f t="shared" si="28"/>
        <v>68</v>
      </c>
      <c r="S62" s="71">
        <v>120</v>
      </c>
      <c r="T62" s="106">
        <v>1470588</v>
      </c>
      <c r="U62" s="99">
        <v>8</v>
      </c>
      <c r="V62" s="99">
        <v>2017</v>
      </c>
      <c r="W62" s="100">
        <v>0</v>
      </c>
      <c r="X62" s="100">
        <f t="shared" si="3"/>
        <v>5</v>
      </c>
      <c r="Y62" s="100">
        <f t="shared" si="36"/>
        <v>17</v>
      </c>
      <c r="Z62" s="74">
        <f t="shared" si="16"/>
        <v>29</v>
      </c>
      <c r="AA62" s="74">
        <f t="shared" si="16"/>
        <v>41</v>
      </c>
      <c r="AB62" s="74">
        <f t="shared" si="17"/>
        <v>46</v>
      </c>
      <c r="AC62" s="74">
        <f t="shared" si="18"/>
        <v>15</v>
      </c>
      <c r="AD62" s="108">
        <f t="shared" si="37"/>
        <v>24108</v>
      </c>
      <c r="AE62" s="107">
        <f t="shared" si="38"/>
        <v>0</v>
      </c>
      <c r="AF62" s="94">
        <f t="shared" si="7"/>
        <v>120540</v>
      </c>
      <c r="AG62" s="94">
        <f t="shared" si="8"/>
        <v>289296</v>
      </c>
      <c r="AH62" s="107">
        <f t="shared" si="9"/>
        <v>409836</v>
      </c>
      <c r="AI62" s="106">
        <f t="shared" si="10"/>
        <v>1060752</v>
      </c>
      <c r="AJ62" s="77">
        <f t="shared" si="19"/>
        <v>187191.5294117647</v>
      </c>
      <c r="AK62" s="77">
        <f t="shared" si="11"/>
        <v>597027.5294117647</v>
      </c>
      <c r="AL62" s="78">
        <f t="shared" si="20"/>
        <v>873560.4705882353</v>
      </c>
      <c r="AM62" s="77">
        <f t="shared" si="12"/>
        <v>17017.411764705881</v>
      </c>
      <c r="AN62" s="77">
        <f t="shared" si="13"/>
        <v>204208.94117647057</v>
      </c>
      <c r="AO62" s="77"/>
      <c r="AP62" s="77">
        <f t="shared" si="21"/>
        <v>204208.94117647057</v>
      </c>
      <c r="AQ62" s="77">
        <f t="shared" si="39"/>
        <v>204208.94117647057</v>
      </c>
      <c r="AR62" s="77">
        <f t="shared" si="39"/>
        <v>204208.94117647057</v>
      </c>
      <c r="AS62" s="77">
        <f t="shared" si="39"/>
        <v>204208.94117647057</v>
      </c>
      <c r="AT62" s="79">
        <f t="shared" si="15"/>
        <v>124794.35294117648</v>
      </c>
      <c r="AU62" s="80">
        <f t="shared" si="22"/>
        <v>289296</v>
      </c>
      <c r="AV62" s="78">
        <f t="shared" si="23"/>
        <v>886323.5294117647</v>
      </c>
      <c r="AW62" s="78">
        <f t="shared" si="24"/>
        <v>584264.4705882353</v>
      </c>
      <c r="AX62" s="81">
        <f t="shared" si="25"/>
        <v>120540</v>
      </c>
      <c r="AY62" s="82">
        <f t="shared" si="26"/>
        <v>1006863.5294117647</v>
      </c>
      <c r="AZ62" s="83">
        <f t="shared" si="27"/>
        <v>463724.4705882353</v>
      </c>
    </row>
    <row r="63" spans="1:52">
      <c r="A63" s="63">
        <v>10</v>
      </c>
      <c r="B63" s="64" t="s">
        <v>57</v>
      </c>
      <c r="C63" s="103">
        <v>7</v>
      </c>
      <c r="D63" s="103" t="s">
        <v>58</v>
      </c>
      <c r="E63" s="99" t="s">
        <v>81</v>
      </c>
      <c r="F63" s="99" t="s">
        <v>90</v>
      </c>
      <c r="G63" s="104">
        <v>25</v>
      </c>
      <c r="H63" s="99" t="s">
        <v>61</v>
      </c>
      <c r="I63" s="99" t="s">
        <v>83</v>
      </c>
      <c r="J63" s="99"/>
      <c r="K63" s="105">
        <v>42684</v>
      </c>
      <c r="L63" s="69">
        <v>41858</v>
      </c>
      <c r="M63" s="69">
        <f t="shared" si="35"/>
        <v>44780</v>
      </c>
      <c r="N63" s="69">
        <v>42767</v>
      </c>
      <c r="O63" s="193">
        <v>0</v>
      </c>
      <c r="P63" s="73">
        <f t="shared" si="2"/>
        <v>61</v>
      </c>
      <c r="Q63" s="194" t="s">
        <v>266</v>
      </c>
      <c r="R63" s="73">
        <f t="shared" si="28"/>
        <v>68</v>
      </c>
      <c r="S63" s="71">
        <v>120</v>
      </c>
      <c r="T63" s="106">
        <v>8021549</v>
      </c>
      <c r="U63" s="99">
        <v>8</v>
      </c>
      <c r="V63" s="99">
        <v>2017</v>
      </c>
      <c r="W63" s="100">
        <v>0</v>
      </c>
      <c r="X63" s="100">
        <f t="shared" si="3"/>
        <v>5</v>
      </c>
      <c r="Y63" s="100">
        <f t="shared" si="36"/>
        <v>17</v>
      </c>
      <c r="Z63" s="74">
        <f t="shared" si="16"/>
        <v>29</v>
      </c>
      <c r="AA63" s="74">
        <f t="shared" si="16"/>
        <v>41</v>
      </c>
      <c r="AB63" s="74">
        <f t="shared" si="17"/>
        <v>46</v>
      </c>
      <c r="AC63" s="74">
        <f t="shared" si="18"/>
        <v>15</v>
      </c>
      <c r="AD63" s="108">
        <f t="shared" si="37"/>
        <v>131500.80327868852</v>
      </c>
      <c r="AE63" s="107">
        <f t="shared" si="38"/>
        <v>0</v>
      </c>
      <c r="AF63" s="94">
        <f t="shared" si="7"/>
        <v>657504.01639344264</v>
      </c>
      <c r="AG63" s="94">
        <f t="shared" si="8"/>
        <v>1578009.6393442622</v>
      </c>
      <c r="AH63" s="107">
        <f t="shared" si="9"/>
        <v>2235513.6557377046</v>
      </c>
      <c r="AI63" s="106">
        <f t="shared" si="10"/>
        <v>5786035.3442622954</v>
      </c>
      <c r="AJ63" s="77">
        <f t="shared" si="19"/>
        <v>1021065.0607521697</v>
      </c>
      <c r="AK63" s="77">
        <f t="shared" si="11"/>
        <v>3256578.7164898743</v>
      </c>
      <c r="AL63" s="78">
        <f t="shared" si="20"/>
        <v>4764970.2835101262</v>
      </c>
      <c r="AM63" s="77">
        <f t="shared" si="12"/>
        <v>92824.096432015431</v>
      </c>
      <c r="AN63" s="77">
        <f t="shared" si="13"/>
        <v>1113889.1571841852</v>
      </c>
      <c r="AO63" s="77"/>
      <c r="AP63" s="77">
        <f t="shared" si="21"/>
        <v>1113889.1571841852</v>
      </c>
      <c r="AQ63" s="77">
        <f t="shared" si="39"/>
        <v>1113889.1571841852</v>
      </c>
      <c r="AR63" s="77">
        <f t="shared" si="39"/>
        <v>1113889.1571841852</v>
      </c>
      <c r="AS63" s="77">
        <f t="shared" si="39"/>
        <v>1113889.1571841852</v>
      </c>
      <c r="AT63" s="79">
        <f t="shared" si="15"/>
        <v>680710.04050144646</v>
      </c>
      <c r="AU63" s="80">
        <v>1978009.6393442622</v>
      </c>
      <c r="AV63" s="78">
        <f t="shared" si="23"/>
        <v>5234588.3558341367</v>
      </c>
      <c r="AW63" s="78">
        <f t="shared" si="24"/>
        <v>2786960.6441658633</v>
      </c>
      <c r="AX63" s="81">
        <f t="shared" si="25"/>
        <v>657504.01639344264</v>
      </c>
      <c r="AY63" s="82">
        <f t="shared" si="26"/>
        <v>5892092.3722275794</v>
      </c>
      <c r="AZ63" s="83">
        <f t="shared" si="27"/>
        <v>2129456.6277724206</v>
      </c>
    </row>
    <row r="64" spans="1:52">
      <c r="A64" s="63">
        <v>10</v>
      </c>
      <c r="B64" s="64" t="s">
        <v>57</v>
      </c>
      <c r="C64" s="95">
        <v>59</v>
      </c>
      <c r="D64" s="95" t="s">
        <v>58</v>
      </c>
      <c r="E64" s="95" t="s">
        <v>105</v>
      </c>
      <c r="F64" s="95" t="s">
        <v>106</v>
      </c>
      <c r="G64" s="96">
        <v>221</v>
      </c>
      <c r="H64" s="95" t="s">
        <v>61</v>
      </c>
      <c r="I64" s="95"/>
      <c r="J64" s="95"/>
      <c r="K64" s="97">
        <v>42691</v>
      </c>
      <c r="L64" s="68">
        <v>41858</v>
      </c>
      <c r="M64" s="68">
        <f t="shared" si="35"/>
        <v>44780</v>
      </c>
      <c r="N64" s="69">
        <v>42767</v>
      </c>
      <c r="O64" s="193">
        <v>0</v>
      </c>
      <c r="P64" s="73">
        <f t="shared" si="2"/>
        <v>61</v>
      </c>
      <c r="Q64" s="194" t="s">
        <v>266</v>
      </c>
      <c r="R64" s="73">
        <f t="shared" si="28"/>
        <v>68</v>
      </c>
      <c r="S64" s="71">
        <v>120</v>
      </c>
      <c r="T64" s="98">
        <v>100000</v>
      </c>
      <c r="U64" s="95">
        <v>8</v>
      </c>
      <c r="V64" s="95">
        <v>2017</v>
      </c>
      <c r="W64" s="100">
        <v>0</v>
      </c>
      <c r="X64" s="101">
        <f t="shared" si="3"/>
        <v>5</v>
      </c>
      <c r="Y64" s="101">
        <f t="shared" si="36"/>
        <v>17</v>
      </c>
      <c r="Z64" s="74">
        <f t="shared" si="16"/>
        <v>29</v>
      </c>
      <c r="AA64" s="74">
        <f t="shared" si="16"/>
        <v>41</v>
      </c>
      <c r="AB64" s="74">
        <f t="shared" si="17"/>
        <v>46</v>
      </c>
      <c r="AC64" s="74">
        <f t="shared" si="18"/>
        <v>15</v>
      </c>
      <c r="AD64" s="108">
        <f t="shared" si="37"/>
        <v>1639.344262295082</v>
      </c>
      <c r="AE64" s="102">
        <f t="shared" si="38"/>
        <v>0</v>
      </c>
      <c r="AF64" s="76">
        <f t="shared" si="7"/>
        <v>8196.7213114754104</v>
      </c>
      <c r="AG64" s="76">
        <f t="shared" si="8"/>
        <v>19672.131147540982</v>
      </c>
      <c r="AH64" s="102">
        <f t="shared" si="9"/>
        <v>27868.852459016394</v>
      </c>
      <c r="AI64" s="98">
        <f t="shared" si="10"/>
        <v>72131.147540983598</v>
      </c>
      <c r="AJ64" s="77">
        <f t="shared" si="19"/>
        <v>12729.026036644163</v>
      </c>
      <c r="AK64" s="77">
        <f t="shared" si="11"/>
        <v>40597.87849566056</v>
      </c>
      <c r="AL64" s="78">
        <f t="shared" si="20"/>
        <v>59402.12150433944</v>
      </c>
      <c r="AM64" s="77">
        <f t="shared" si="12"/>
        <v>1157.1841851494694</v>
      </c>
      <c r="AN64" s="77">
        <f t="shared" si="13"/>
        <v>13886.210221793634</v>
      </c>
      <c r="AO64" s="77"/>
      <c r="AP64" s="77">
        <f t="shared" si="21"/>
        <v>13886.210221793634</v>
      </c>
      <c r="AQ64" s="77">
        <f t="shared" si="39"/>
        <v>13886.210221793634</v>
      </c>
      <c r="AR64" s="77">
        <f t="shared" si="39"/>
        <v>13886.210221793634</v>
      </c>
      <c r="AS64" s="77">
        <f t="shared" si="39"/>
        <v>13886.210221793634</v>
      </c>
      <c r="AT64" s="79">
        <f t="shared" si="15"/>
        <v>8486.0173577627756</v>
      </c>
      <c r="AU64" s="80">
        <f t="shared" si="22"/>
        <v>19672.131147540982</v>
      </c>
      <c r="AV64" s="78">
        <f t="shared" si="23"/>
        <v>60270.009643201542</v>
      </c>
      <c r="AW64" s="78">
        <f t="shared" si="24"/>
        <v>39729.990356798458</v>
      </c>
      <c r="AX64" s="81">
        <f t="shared" si="25"/>
        <v>8196.7213114754104</v>
      </c>
      <c r="AY64" s="82">
        <f t="shared" si="26"/>
        <v>68466.730954676954</v>
      </c>
      <c r="AZ64" s="83">
        <f t="shared" si="27"/>
        <v>31533.269045323046</v>
      </c>
    </row>
    <row r="65" spans="1:52">
      <c r="A65" s="63">
        <v>10</v>
      </c>
      <c r="B65" s="64" t="s">
        <v>57</v>
      </c>
      <c r="C65" s="95">
        <v>60</v>
      </c>
      <c r="D65" s="95" t="s">
        <v>58</v>
      </c>
      <c r="E65" s="95" t="s">
        <v>107</v>
      </c>
      <c r="F65" s="95" t="s">
        <v>67</v>
      </c>
      <c r="G65" s="96">
        <v>716</v>
      </c>
      <c r="H65" s="95" t="s">
        <v>61</v>
      </c>
      <c r="I65" s="95"/>
      <c r="J65" s="95"/>
      <c r="K65" s="97">
        <v>42703</v>
      </c>
      <c r="L65" s="68">
        <v>41858</v>
      </c>
      <c r="M65" s="68">
        <f t="shared" si="35"/>
        <v>44780</v>
      </c>
      <c r="N65" s="69">
        <v>42767</v>
      </c>
      <c r="O65" s="193">
        <v>0</v>
      </c>
      <c r="P65" s="73">
        <f t="shared" si="2"/>
        <v>61</v>
      </c>
      <c r="Q65" s="194" t="s">
        <v>266</v>
      </c>
      <c r="R65" s="73">
        <f t="shared" si="28"/>
        <v>68</v>
      </c>
      <c r="S65" s="71">
        <v>120</v>
      </c>
      <c r="T65" s="98">
        <v>20520</v>
      </c>
      <c r="U65" s="95">
        <v>8</v>
      </c>
      <c r="V65" s="95">
        <v>2017</v>
      </c>
      <c r="W65" s="100">
        <v>0</v>
      </c>
      <c r="X65" s="101">
        <f t="shared" si="3"/>
        <v>5</v>
      </c>
      <c r="Y65" s="101">
        <f t="shared" si="36"/>
        <v>17</v>
      </c>
      <c r="Z65" s="74">
        <f t="shared" si="16"/>
        <v>29</v>
      </c>
      <c r="AA65" s="74">
        <f t="shared" si="16"/>
        <v>41</v>
      </c>
      <c r="AB65" s="74">
        <f t="shared" si="17"/>
        <v>46</v>
      </c>
      <c r="AC65" s="74">
        <f t="shared" si="18"/>
        <v>15</v>
      </c>
      <c r="AD65" s="108">
        <f t="shared" si="37"/>
        <v>336.39344262295083</v>
      </c>
      <c r="AE65" s="102">
        <f t="shared" si="38"/>
        <v>0</v>
      </c>
      <c r="AF65" s="76">
        <f t="shared" si="7"/>
        <v>1681.967213114754</v>
      </c>
      <c r="AG65" s="76">
        <f t="shared" si="8"/>
        <v>4036.7213114754099</v>
      </c>
      <c r="AH65" s="102">
        <f t="shared" si="9"/>
        <v>5718.688524590164</v>
      </c>
      <c r="AI65" s="98">
        <f t="shared" si="10"/>
        <v>14801.311475409835</v>
      </c>
      <c r="AJ65" s="77">
        <f t="shared" si="19"/>
        <v>2611.9961427193825</v>
      </c>
      <c r="AK65" s="77">
        <f t="shared" si="11"/>
        <v>8330.6846673095461</v>
      </c>
      <c r="AL65" s="78">
        <f t="shared" si="20"/>
        <v>12189.315332690454</v>
      </c>
      <c r="AM65" s="77">
        <f t="shared" si="12"/>
        <v>237.45419479267113</v>
      </c>
      <c r="AN65" s="77">
        <f t="shared" si="13"/>
        <v>2849.4503375120535</v>
      </c>
      <c r="AO65" s="77"/>
      <c r="AP65" s="77">
        <f t="shared" si="21"/>
        <v>2849.4503375120535</v>
      </c>
      <c r="AQ65" s="77">
        <f t="shared" si="39"/>
        <v>2849.4503375120535</v>
      </c>
      <c r="AR65" s="77">
        <f t="shared" si="39"/>
        <v>2849.4503375120535</v>
      </c>
      <c r="AS65" s="77">
        <f t="shared" si="39"/>
        <v>2849.4503375120535</v>
      </c>
      <c r="AT65" s="79">
        <f t="shared" si="15"/>
        <v>1741.3307618129218</v>
      </c>
      <c r="AU65" s="80">
        <f t="shared" si="22"/>
        <v>4036.7213114754099</v>
      </c>
      <c r="AV65" s="78">
        <f t="shared" si="23"/>
        <v>12367.405978784956</v>
      </c>
      <c r="AW65" s="78">
        <f t="shared" si="24"/>
        <v>8152.5940212150435</v>
      </c>
      <c r="AX65" s="81">
        <f t="shared" si="25"/>
        <v>1681.967213114754</v>
      </c>
      <c r="AY65" s="82">
        <f t="shared" si="26"/>
        <v>14049.373191899711</v>
      </c>
      <c r="AZ65" s="83">
        <f t="shared" si="27"/>
        <v>6470.6268081002891</v>
      </c>
    </row>
    <row r="66" spans="1:52">
      <c r="A66" s="63">
        <v>10</v>
      </c>
      <c r="B66" s="64" t="s">
        <v>57</v>
      </c>
      <c r="C66" s="95">
        <v>98</v>
      </c>
      <c r="D66" s="95" t="s">
        <v>58</v>
      </c>
      <c r="E66" s="95" t="s">
        <v>108</v>
      </c>
      <c r="F66" s="95" t="s">
        <v>109</v>
      </c>
      <c r="G66" s="96">
        <v>31</v>
      </c>
      <c r="H66" s="99" t="s">
        <v>61</v>
      </c>
      <c r="I66" s="95"/>
      <c r="J66" s="95"/>
      <c r="K66" s="97">
        <v>42703</v>
      </c>
      <c r="L66" s="68">
        <v>41858</v>
      </c>
      <c r="M66" s="68">
        <f t="shared" si="35"/>
        <v>44780</v>
      </c>
      <c r="N66" s="69">
        <v>42767</v>
      </c>
      <c r="O66" s="193">
        <v>0</v>
      </c>
      <c r="P66" s="73">
        <f t="shared" si="2"/>
        <v>61</v>
      </c>
      <c r="Q66" s="194" t="s">
        <v>266</v>
      </c>
      <c r="R66" s="73">
        <f t="shared" si="28"/>
        <v>68</v>
      </c>
      <c r="S66" s="71">
        <v>120</v>
      </c>
      <c r="T66" s="98">
        <v>620000</v>
      </c>
      <c r="U66" s="95">
        <v>8</v>
      </c>
      <c r="V66" s="95">
        <v>2017</v>
      </c>
      <c r="W66" s="100">
        <v>0</v>
      </c>
      <c r="X66" s="101">
        <f t="shared" si="3"/>
        <v>5</v>
      </c>
      <c r="Y66" s="101">
        <f t="shared" si="36"/>
        <v>17</v>
      </c>
      <c r="Z66" s="74">
        <f t="shared" si="16"/>
        <v>29</v>
      </c>
      <c r="AA66" s="74">
        <f t="shared" si="16"/>
        <v>41</v>
      </c>
      <c r="AB66" s="74">
        <f t="shared" si="17"/>
        <v>46</v>
      </c>
      <c r="AC66" s="74">
        <f t="shared" si="18"/>
        <v>15</v>
      </c>
      <c r="AD66" s="108">
        <f t="shared" si="37"/>
        <v>10163.934426229509</v>
      </c>
      <c r="AE66" s="102">
        <f t="shared" si="38"/>
        <v>0</v>
      </c>
      <c r="AF66" s="76">
        <f t="shared" si="7"/>
        <v>50819.672131147541</v>
      </c>
      <c r="AG66" s="76">
        <f t="shared" si="8"/>
        <v>121967.21311475411</v>
      </c>
      <c r="AH66" s="102">
        <f t="shared" si="9"/>
        <v>172786.88524590165</v>
      </c>
      <c r="AI66" s="98">
        <f t="shared" si="10"/>
        <v>447213.11475409835</v>
      </c>
      <c r="AJ66" s="77">
        <f t="shared" si="19"/>
        <v>78919.961427193834</v>
      </c>
      <c r="AK66" s="77">
        <f t="shared" si="11"/>
        <v>251706.84667309548</v>
      </c>
      <c r="AL66" s="78">
        <f t="shared" si="20"/>
        <v>368293.15332690452</v>
      </c>
      <c r="AM66" s="77">
        <f t="shared" si="12"/>
        <v>7174.5419479267121</v>
      </c>
      <c r="AN66" s="77">
        <f t="shared" si="13"/>
        <v>86094.503375120548</v>
      </c>
      <c r="AO66" s="77"/>
      <c r="AP66" s="77">
        <f t="shared" si="21"/>
        <v>86094.503375120548</v>
      </c>
      <c r="AQ66" s="77">
        <f t="shared" si="39"/>
        <v>86094.503375120548</v>
      </c>
      <c r="AR66" s="77">
        <f t="shared" si="39"/>
        <v>86094.503375120548</v>
      </c>
      <c r="AS66" s="77">
        <f t="shared" si="39"/>
        <v>86094.503375120548</v>
      </c>
      <c r="AT66" s="79">
        <f t="shared" si="15"/>
        <v>52613.30761812922</v>
      </c>
      <c r="AU66" s="80">
        <f t="shared" si="22"/>
        <v>121967.21311475411</v>
      </c>
      <c r="AV66" s="78">
        <f t="shared" si="23"/>
        <v>373674.0597878496</v>
      </c>
      <c r="AW66" s="78">
        <f t="shared" si="24"/>
        <v>246325.9402121504</v>
      </c>
      <c r="AX66" s="81">
        <f t="shared" si="25"/>
        <v>50819.672131147541</v>
      </c>
      <c r="AY66" s="82">
        <f t="shared" si="26"/>
        <v>424493.73191899713</v>
      </c>
      <c r="AZ66" s="83">
        <f t="shared" si="27"/>
        <v>195506.26808100287</v>
      </c>
    </row>
    <row r="67" spans="1:52">
      <c r="A67" s="63">
        <v>10</v>
      </c>
      <c r="B67" s="64" t="s">
        <v>57</v>
      </c>
      <c r="C67" s="103">
        <v>8</v>
      </c>
      <c r="D67" s="103" t="s">
        <v>58</v>
      </c>
      <c r="E67" s="99" t="s">
        <v>81</v>
      </c>
      <c r="F67" s="99" t="s">
        <v>90</v>
      </c>
      <c r="G67" s="104">
        <v>28</v>
      </c>
      <c r="H67" s="99" t="s">
        <v>61</v>
      </c>
      <c r="I67" s="99" t="s">
        <v>83</v>
      </c>
      <c r="J67" s="99"/>
      <c r="K67" s="105">
        <v>42703</v>
      </c>
      <c r="L67" s="69">
        <v>41858</v>
      </c>
      <c r="M67" s="69">
        <f t="shared" si="35"/>
        <v>44780</v>
      </c>
      <c r="N67" s="69">
        <v>42767</v>
      </c>
      <c r="O67" s="193">
        <v>0</v>
      </c>
      <c r="P67" s="73">
        <f t="shared" si="2"/>
        <v>61</v>
      </c>
      <c r="Q67" s="194" t="s">
        <v>266</v>
      </c>
      <c r="R67" s="73">
        <f t="shared" si="28"/>
        <v>68</v>
      </c>
      <c r="S67" s="71">
        <v>120</v>
      </c>
      <c r="T67" s="106">
        <v>1267680</v>
      </c>
      <c r="U67" s="99">
        <v>8</v>
      </c>
      <c r="V67" s="99">
        <v>2017</v>
      </c>
      <c r="W67" s="100">
        <v>0</v>
      </c>
      <c r="X67" s="100">
        <f t="shared" si="3"/>
        <v>5</v>
      </c>
      <c r="Y67" s="100">
        <f t="shared" si="36"/>
        <v>17</v>
      </c>
      <c r="Z67" s="74">
        <f t="shared" si="16"/>
        <v>29</v>
      </c>
      <c r="AA67" s="74">
        <f t="shared" si="16"/>
        <v>41</v>
      </c>
      <c r="AB67" s="74">
        <f t="shared" si="17"/>
        <v>46</v>
      </c>
      <c r="AC67" s="74">
        <f t="shared" si="18"/>
        <v>15</v>
      </c>
      <c r="AD67" s="108">
        <f t="shared" si="37"/>
        <v>20781.639344262294</v>
      </c>
      <c r="AE67" s="107">
        <f t="shared" si="38"/>
        <v>0</v>
      </c>
      <c r="AF67" s="94">
        <f t="shared" si="7"/>
        <v>103908.19672131147</v>
      </c>
      <c r="AG67" s="94">
        <f t="shared" si="8"/>
        <v>249379.67213114753</v>
      </c>
      <c r="AH67" s="107">
        <f t="shared" si="9"/>
        <v>353287.86885245901</v>
      </c>
      <c r="AI67" s="106">
        <f t="shared" si="10"/>
        <v>914392.13114754099</v>
      </c>
      <c r="AJ67" s="77">
        <f t="shared" si="19"/>
        <v>161363.31726133075</v>
      </c>
      <c r="AK67" s="77">
        <f t="shared" si="11"/>
        <v>514651.18611378979</v>
      </c>
      <c r="AL67" s="78">
        <f t="shared" si="20"/>
        <v>753028.81388621021</v>
      </c>
      <c r="AM67" s="77">
        <f t="shared" si="12"/>
        <v>14669.392478302796</v>
      </c>
      <c r="AN67" s="77">
        <f t="shared" si="13"/>
        <v>176032.70973963354</v>
      </c>
      <c r="AO67" s="77"/>
      <c r="AP67" s="77">
        <f t="shared" si="21"/>
        <v>176032.70973963354</v>
      </c>
      <c r="AQ67" s="77">
        <f t="shared" si="39"/>
        <v>176032.70973963354</v>
      </c>
      <c r="AR67" s="77">
        <f t="shared" si="39"/>
        <v>176032.70973963354</v>
      </c>
      <c r="AS67" s="77">
        <f t="shared" si="39"/>
        <v>176032.70973963354</v>
      </c>
      <c r="AT67" s="79">
        <f t="shared" si="15"/>
        <v>107575.54484088717</v>
      </c>
      <c r="AU67" s="80">
        <f t="shared" si="22"/>
        <v>249379.67213114753</v>
      </c>
      <c r="AV67" s="78">
        <f t="shared" si="23"/>
        <v>764030.85824493738</v>
      </c>
      <c r="AW67" s="78">
        <f t="shared" si="24"/>
        <v>503649.14175506262</v>
      </c>
      <c r="AX67" s="81">
        <f t="shared" si="25"/>
        <v>103908.19672131147</v>
      </c>
      <c r="AY67" s="82">
        <f t="shared" si="26"/>
        <v>867939.0549662488</v>
      </c>
      <c r="AZ67" s="83">
        <f t="shared" si="27"/>
        <v>399740.9450337512</v>
      </c>
    </row>
    <row r="68" spans="1:52">
      <c r="A68" s="63">
        <v>10</v>
      </c>
      <c r="B68" s="64" t="s">
        <v>57</v>
      </c>
      <c r="C68" s="103">
        <v>9</v>
      </c>
      <c r="D68" s="103" t="s">
        <v>58</v>
      </c>
      <c r="E68" s="99" t="s">
        <v>81</v>
      </c>
      <c r="F68" s="99" t="s">
        <v>90</v>
      </c>
      <c r="G68" s="104">
        <v>29</v>
      </c>
      <c r="H68" s="99" t="s">
        <v>61</v>
      </c>
      <c r="I68" s="99" t="s">
        <v>83</v>
      </c>
      <c r="J68" s="99"/>
      <c r="K68" s="105">
        <v>42703</v>
      </c>
      <c r="L68" s="69">
        <v>41858</v>
      </c>
      <c r="M68" s="69">
        <f t="shared" si="35"/>
        <v>44780</v>
      </c>
      <c r="N68" s="69">
        <v>42767</v>
      </c>
      <c r="O68" s="193">
        <v>0</v>
      </c>
      <c r="P68" s="73">
        <f t="shared" si="2"/>
        <v>61</v>
      </c>
      <c r="Q68" s="194" t="s">
        <v>266</v>
      </c>
      <c r="R68" s="73">
        <f t="shared" si="28"/>
        <v>68</v>
      </c>
      <c r="S68" s="71">
        <v>120</v>
      </c>
      <c r="T68" s="106">
        <v>1470588</v>
      </c>
      <c r="U68" s="99">
        <v>8</v>
      </c>
      <c r="V68" s="99">
        <v>2017</v>
      </c>
      <c r="W68" s="100">
        <v>0</v>
      </c>
      <c r="X68" s="100">
        <f t="shared" si="3"/>
        <v>5</v>
      </c>
      <c r="Y68" s="100">
        <f t="shared" si="36"/>
        <v>17</v>
      </c>
      <c r="Z68" s="74">
        <f t="shared" si="16"/>
        <v>29</v>
      </c>
      <c r="AA68" s="74">
        <f t="shared" si="16"/>
        <v>41</v>
      </c>
      <c r="AB68" s="74">
        <f t="shared" si="17"/>
        <v>46</v>
      </c>
      <c r="AC68" s="74">
        <f t="shared" si="18"/>
        <v>15</v>
      </c>
      <c r="AD68" s="108">
        <f t="shared" si="37"/>
        <v>24108</v>
      </c>
      <c r="AE68" s="107">
        <f t="shared" si="38"/>
        <v>0</v>
      </c>
      <c r="AF68" s="94">
        <f t="shared" si="7"/>
        <v>120540</v>
      </c>
      <c r="AG68" s="94">
        <f t="shared" si="8"/>
        <v>289296</v>
      </c>
      <c r="AH68" s="107">
        <f t="shared" si="9"/>
        <v>409836</v>
      </c>
      <c r="AI68" s="106">
        <f t="shared" si="10"/>
        <v>1060752</v>
      </c>
      <c r="AJ68" s="77">
        <f t="shared" si="19"/>
        <v>187191.5294117647</v>
      </c>
      <c r="AK68" s="77">
        <f t="shared" si="11"/>
        <v>597027.5294117647</v>
      </c>
      <c r="AL68" s="78">
        <f t="shared" si="20"/>
        <v>873560.4705882353</v>
      </c>
      <c r="AM68" s="77">
        <f t="shared" si="12"/>
        <v>17017.411764705881</v>
      </c>
      <c r="AN68" s="77">
        <f t="shared" si="13"/>
        <v>204208.94117647057</v>
      </c>
      <c r="AO68" s="77"/>
      <c r="AP68" s="77">
        <f t="shared" si="21"/>
        <v>204208.94117647057</v>
      </c>
      <c r="AQ68" s="77">
        <f t="shared" si="39"/>
        <v>204208.94117647057</v>
      </c>
      <c r="AR68" s="77">
        <f t="shared" si="39"/>
        <v>204208.94117647057</v>
      </c>
      <c r="AS68" s="77">
        <f t="shared" si="39"/>
        <v>204208.94117647057</v>
      </c>
      <c r="AT68" s="79">
        <f t="shared" si="15"/>
        <v>124794.35294117648</v>
      </c>
      <c r="AU68" s="80">
        <f t="shared" si="22"/>
        <v>289296</v>
      </c>
      <c r="AV68" s="78">
        <f t="shared" si="23"/>
        <v>886323.5294117647</v>
      </c>
      <c r="AW68" s="78">
        <f t="shared" si="24"/>
        <v>584264.4705882353</v>
      </c>
      <c r="AX68" s="81">
        <f t="shared" si="25"/>
        <v>120540</v>
      </c>
      <c r="AY68" s="82">
        <f t="shared" si="26"/>
        <v>1006863.5294117647</v>
      </c>
      <c r="AZ68" s="83">
        <f t="shared" si="27"/>
        <v>463724.4705882353</v>
      </c>
    </row>
    <row r="69" spans="1:52">
      <c r="A69" s="63">
        <v>10</v>
      </c>
      <c r="B69" s="64" t="s">
        <v>57</v>
      </c>
      <c r="C69" s="103">
        <v>10</v>
      </c>
      <c r="D69" s="103" t="s">
        <v>58</v>
      </c>
      <c r="E69" s="99" t="s">
        <v>81</v>
      </c>
      <c r="F69" s="99" t="s">
        <v>90</v>
      </c>
      <c r="G69" s="104">
        <v>30</v>
      </c>
      <c r="H69" s="99" t="s">
        <v>61</v>
      </c>
      <c r="I69" s="99" t="s">
        <v>83</v>
      </c>
      <c r="J69" s="99"/>
      <c r="K69" s="105">
        <v>42703</v>
      </c>
      <c r="L69" s="69">
        <v>41858</v>
      </c>
      <c r="M69" s="69">
        <f t="shared" si="35"/>
        <v>44780</v>
      </c>
      <c r="N69" s="69">
        <v>42767</v>
      </c>
      <c r="O69" s="193">
        <v>0</v>
      </c>
      <c r="P69" s="73">
        <f t="shared" si="2"/>
        <v>61</v>
      </c>
      <c r="Q69" s="194" t="s">
        <v>266</v>
      </c>
      <c r="R69" s="73">
        <f t="shared" si="28"/>
        <v>68</v>
      </c>
      <c r="S69" s="71">
        <v>120</v>
      </c>
      <c r="T69" s="106">
        <v>8021549</v>
      </c>
      <c r="U69" s="99">
        <v>8</v>
      </c>
      <c r="V69" s="99">
        <v>2017</v>
      </c>
      <c r="W69" s="100">
        <v>0</v>
      </c>
      <c r="X69" s="100">
        <f t="shared" si="3"/>
        <v>5</v>
      </c>
      <c r="Y69" s="100">
        <f t="shared" si="36"/>
        <v>17</v>
      </c>
      <c r="Z69" s="74">
        <f t="shared" si="16"/>
        <v>29</v>
      </c>
      <c r="AA69" s="74">
        <f t="shared" si="16"/>
        <v>41</v>
      </c>
      <c r="AB69" s="74">
        <f t="shared" si="17"/>
        <v>46</v>
      </c>
      <c r="AC69" s="74">
        <f t="shared" si="18"/>
        <v>15</v>
      </c>
      <c r="AD69" s="108">
        <f t="shared" si="37"/>
        <v>131500.80327868852</v>
      </c>
      <c r="AE69" s="107">
        <f t="shared" si="38"/>
        <v>0</v>
      </c>
      <c r="AF69" s="94">
        <f t="shared" si="7"/>
        <v>657504.01639344264</v>
      </c>
      <c r="AG69" s="94">
        <f t="shared" si="8"/>
        <v>1578009.6393442622</v>
      </c>
      <c r="AH69" s="107">
        <f t="shared" si="9"/>
        <v>2235513.6557377046</v>
      </c>
      <c r="AI69" s="106">
        <f t="shared" si="10"/>
        <v>5786035.3442622954</v>
      </c>
      <c r="AJ69" s="77">
        <f t="shared" si="19"/>
        <v>1021065.0607521697</v>
      </c>
      <c r="AK69" s="77">
        <f t="shared" si="11"/>
        <v>3256578.7164898743</v>
      </c>
      <c r="AL69" s="78">
        <f t="shared" si="20"/>
        <v>4764970.2835101262</v>
      </c>
      <c r="AM69" s="77">
        <f t="shared" si="12"/>
        <v>92824.096432015431</v>
      </c>
      <c r="AN69" s="77">
        <f t="shared" si="13"/>
        <v>1113889.1571841852</v>
      </c>
      <c r="AO69" s="77"/>
      <c r="AP69" s="77">
        <f t="shared" si="21"/>
        <v>1113889.1571841852</v>
      </c>
      <c r="AQ69" s="77">
        <f t="shared" si="39"/>
        <v>1113889.1571841852</v>
      </c>
      <c r="AR69" s="77">
        <f t="shared" si="39"/>
        <v>1113889.1571841852</v>
      </c>
      <c r="AS69" s="77">
        <f t="shared" si="39"/>
        <v>1113889.1571841852</v>
      </c>
      <c r="AT69" s="79">
        <f t="shared" si="15"/>
        <v>680710.04050144646</v>
      </c>
      <c r="AU69" s="80">
        <v>2078009.6393442622</v>
      </c>
      <c r="AV69" s="78">
        <f t="shared" si="23"/>
        <v>5334588.3558341367</v>
      </c>
      <c r="AW69" s="78">
        <v>2886960.6441658633</v>
      </c>
      <c r="AX69" s="81">
        <f t="shared" si="25"/>
        <v>657504.01639344264</v>
      </c>
      <c r="AY69" s="82">
        <f t="shared" si="26"/>
        <v>5992092.3722275794</v>
      </c>
      <c r="AZ69" s="83">
        <f t="shared" si="27"/>
        <v>2029456.6277724206</v>
      </c>
    </row>
    <row r="70" spans="1:52">
      <c r="A70" s="63">
        <v>10</v>
      </c>
      <c r="B70" s="64" t="s">
        <v>57</v>
      </c>
      <c r="C70" s="95">
        <v>64</v>
      </c>
      <c r="D70" s="95" t="s">
        <v>58</v>
      </c>
      <c r="E70" s="95" t="s">
        <v>110</v>
      </c>
      <c r="F70" s="95" t="s">
        <v>111</v>
      </c>
      <c r="G70" s="96">
        <v>46</v>
      </c>
      <c r="H70" s="95" t="s">
        <v>61</v>
      </c>
      <c r="I70" s="95"/>
      <c r="J70" s="95"/>
      <c r="K70" s="97">
        <v>42704</v>
      </c>
      <c r="L70" s="68">
        <v>41858</v>
      </c>
      <c r="M70" s="68">
        <f t="shared" si="35"/>
        <v>44780</v>
      </c>
      <c r="N70" s="69">
        <v>42767</v>
      </c>
      <c r="O70" s="193">
        <v>0</v>
      </c>
      <c r="P70" s="73">
        <f t="shared" si="2"/>
        <v>61</v>
      </c>
      <c r="Q70" s="194" t="s">
        <v>266</v>
      </c>
      <c r="R70" s="73">
        <f t="shared" si="28"/>
        <v>68</v>
      </c>
      <c r="S70" s="71">
        <v>120</v>
      </c>
      <c r="T70" s="98">
        <v>88000</v>
      </c>
      <c r="U70" s="95">
        <v>8</v>
      </c>
      <c r="V70" s="95">
        <v>2017</v>
      </c>
      <c r="W70" s="100">
        <v>0</v>
      </c>
      <c r="X70" s="101">
        <f t="shared" si="3"/>
        <v>5</v>
      </c>
      <c r="Y70" s="101">
        <f t="shared" si="36"/>
        <v>17</v>
      </c>
      <c r="Z70" s="74">
        <f t="shared" si="16"/>
        <v>29</v>
      </c>
      <c r="AA70" s="74">
        <f t="shared" si="16"/>
        <v>41</v>
      </c>
      <c r="AB70" s="74">
        <f t="shared" si="17"/>
        <v>46</v>
      </c>
      <c r="AC70" s="74">
        <f t="shared" si="18"/>
        <v>15</v>
      </c>
      <c r="AD70" s="108">
        <f t="shared" si="37"/>
        <v>1442.622950819672</v>
      </c>
      <c r="AE70" s="102">
        <f t="shared" si="38"/>
        <v>0</v>
      </c>
      <c r="AF70" s="76">
        <f t="shared" si="7"/>
        <v>7213.1147540983602</v>
      </c>
      <c r="AG70" s="76">
        <f t="shared" si="8"/>
        <v>17311.475409836065</v>
      </c>
      <c r="AH70" s="102">
        <f t="shared" si="9"/>
        <v>24524.590163934423</v>
      </c>
      <c r="AI70" s="98">
        <f t="shared" si="10"/>
        <v>63475.409836065577</v>
      </c>
      <c r="AJ70" s="77">
        <f t="shared" si="19"/>
        <v>11201.542912246867</v>
      </c>
      <c r="AK70" s="77">
        <f t="shared" si="11"/>
        <v>35726.133076181286</v>
      </c>
      <c r="AL70" s="78">
        <f t="shared" si="20"/>
        <v>52273.866923818714</v>
      </c>
      <c r="AM70" s="77">
        <f t="shared" si="12"/>
        <v>1018.3220829315334</v>
      </c>
      <c r="AN70" s="77">
        <f t="shared" si="13"/>
        <v>12219.864995178401</v>
      </c>
      <c r="AO70" s="77"/>
      <c r="AP70" s="77">
        <f t="shared" si="21"/>
        <v>12219.864995178401</v>
      </c>
      <c r="AQ70" s="77">
        <f t="shared" si="39"/>
        <v>12219.864995178401</v>
      </c>
      <c r="AR70" s="77">
        <f t="shared" si="39"/>
        <v>12219.864995178401</v>
      </c>
      <c r="AS70" s="77">
        <f t="shared" si="39"/>
        <v>12219.864995178401</v>
      </c>
      <c r="AT70" s="79">
        <f t="shared" si="15"/>
        <v>7467.6952748312442</v>
      </c>
      <c r="AU70" s="80">
        <f t="shared" si="22"/>
        <v>17311.475409836065</v>
      </c>
      <c r="AV70" s="78">
        <f t="shared" si="23"/>
        <v>53037.608486017351</v>
      </c>
      <c r="AW70" s="78">
        <f t="shared" si="24"/>
        <v>34962.391513982649</v>
      </c>
      <c r="AX70" s="81">
        <f t="shared" si="25"/>
        <v>7213.1147540983602</v>
      </c>
      <c r="AY70" s="82">
        <f t="shared" si="26"/>
        <v>60250.723240115709</v>
      </c>
      <c r="AZ70" s="83">
        <f t="shared" si="27"/>
        <v>27749.276759884291</v>
      </c>
    </row>
    <row r="71" spans="1:52">
      <c r="A71" s="63">
        <v>10</v>
      </c>
      <c r="B71" s="64" t="s">
        <v>57</v>
      </c>
      <c r="C71" s="95">
        <v>65</v>
      </c>
      <c r="D71" s="95" t="s">
        <v>58</v>
      </c>
      <c r="E71" s="95" t="s">
        <v>112</v>
      </c>
      <c r="F71" s="95" t="s">
        <v>100</v>
      </c>
      <c r="G71" s="96">
        <v>38</v>
      </c>
      <c r="H71" s="95" t="s">
        <v>61</v>
      </c>
      <c r="I71" s="95"/>
      <c r="J71" s="95"/>
      <c r="K71" s="97">
        <v>42706</v>
      </c>
      <c r="L71" s="68">
        <v>41858</v>
      </c>
      <c r="M71" s="68">
        <f t="shared" si="35"/>
        <v>44780</v>
      </c>
      <c r="N71" s="69">
        <v>42767</v>
      </c>
      <c r="O71" s="193">
        <v>0</v>
      </c>
      <c r="P71" s="73">
        <f t="shared" si="2"/>
        <v>61</v>
      </c>
      <c r="Q71" s="194" t="s">
        <v>266</v>
      </c>
      <c r="R71" s="73">
        <f t="shared" si="28"/>
        <v>68</v>
      </c>
      <c r="S71" s="71">
        <v>120</v>
      </c>
      <c r="T71" s="98">
        <v>800000</v>
      </c>
      <c r="U71" s="95">
        <v>8</v>
      </c>
      <c r="V71" s="95">
        <v>2017</v>
      </c>
      <c r="W71" s="100">
        <v>0</v>
      </c>
      <c r="X71" s="101">
        <f t="shared" si="3"/>
        <v>5</v>
      </c>
      <c r="Y71" s="101">
        <f t="shared" si="36"/>
        <v>17</v>
      </c>
      <c r="Z71" s="74">
        <f t="shared" si="16"/>
        <v>29</v>
      </c>
      <c r="AA71" s="74">
        <f t="shared" si="16"/>
        <v>41</v>
      </c>
      <c r="AB71" s="74">
        <f t="shared" si="17"/>
        <v>46</v>
      </c>
      <c r="AC71" s="74">
        <f t="shared" si="18"/>
        <v>15</v>
      </c>
      <c r="AD71" s="108">
        <f t="shared" si="37"/>
        <v>13114.754098360656</v>
      </c>
      <c r="AE71" s="102">
        <f t="shared" si="38"/>
        <v>0</v>
      </c>
      <c r="AF71" s="76">
        <f t="shared" si="7"/>
        <v>65573.770491803283</v>
      </c>
      <c r="AG71" s="76">
        <f t="shared" si="8"/>
        <v>157377.04918032786</v>
      </c>
      <c r="AH71" s="102">
        <f t="shared" si="9"/>
        <v>222950.81967213115</v>
      </c>
      <c r="AI71" s="98">
        <f t="shared" si="10"/>
        <v>577049.18032786879</v>
      </c>
      <c r="AJ71" s="77">
        <f t="shared" si="19"/>
        <v>101832.20829315331</v>
      </c>
      <c r="AK71" s="77">
        <f t="shared" si="11"/>
        <v>324783.02796528448</v>
      </c>
      <c r="AL71" s="78">
        <f t="shared" si="20"/>
        <v>475216.97203471552</v>
      </c>
      <c r="AM71" s="77">
        <f t="shared" si="12"/>
        <v>9257.4734811957551</v>
      </c>
      <c r="AN71" s="77">
        <f t="shared" si="13"/>
        <v>111089.68177434907</v>
      </c>
      <c r="AO71" s="77"/>
      <c r="AP71" s="77">
        <f t="shared" si="21"/>
        <v>111089.68177434907</v>
      </c>
      <c r="AQ71" s="77">
        <f t="shared" si="39"/>
        <v>111089.68177434907</v>
      </c>
      <c r="AR71" s="77">
        <f t="shared" si="39"/>
        <v>111089.68177434907</v>
      </c>
      <c r="AS71" s="77">
        <f t="shared" si="39"/>
        <v>111089.68177434907</v>
      </c>
      <c r="AT71" s="79">
        <f t="shared" si="15"/>
        <v>67888.138862102205</v>
      </c>
      <c r="AU71" s="80">
        <f t="shared" si="22"/>
        <v>157377.04918032786</v>
      </c>
      <c r="AV71" s="78">
        <f t="shared" si="23"/>
        <v>482160.07714561233</v>
      </c>
      <c r="AW71" s="78">
        <f t="shared" si="24"/>
        <v>317839.92285438767</v>
      </c>
      <c r="AX71" s="81">
        <f t="shared" si="25"/>
        <v>65573.770491803283</v>
      </c>
      <c r="AY71" s="82">
        <f t="shared" si="26"/>
        <v>547733.84763741563</v>
      </c>
      <c r="AZ71" s="83">
        <f t="shared" si="27"/>
        <v>252266.15236258437</v>
      </c>
    </row>
    <row r="72" spans="1:52">
      <c r="A72" s="63">
        <v>10</v>
      </c>
      <c r="B72" s="64" t="s">
        <v>57</v>
      </c>
      <c r="C72" s="95">
        <v>66</v>
      </c>
      <c r="D72" s="95" t="s">
        <v>58</v>
      </c>
      <c r="E72" s="95" t="s">
        <v>113</v>
      </c>
      <c r="F72" s="95" t="s">
        <v>100</v>
      </c>
      <c r="G72" s="96">
        <v>39</v>
      </c>
      <c r="H72" s="95" t="s">
        <v>61</v>
      </c>
      <c r="I72" s="95"/>
      <c r="J72" s="95"/>
      <c r="K72" s="97">
        <v>42706</v>
      </c>
      <c r="L72" s="68">
        <v>41858</v>
      </c>
      <c r="M72" s="68">
        <f t="shared" si="35"/>
        <v>44780</v>
      </c>
      <c r="N72" s="69">
        <v>42767</v>
      </c>
      <c r="O72" s="193">
        <v>0</v>
      </c>
      <c r="P72" s="73">
        <f t="shared" si="2"/>
        <v>61</v>
      </c>
      <c r="Q72" s="194" t="s">
        <v>266</v>
      </c>
      <c r="R72" s="73">
        <f t="shared" si="28"/>
        <v>68</v>
      </c>
      <c r="S72" s="71">
        <v>120</v>
      </c>
      <c r="T72" s="98">
        <v>944381</v>
      </c>
      <c r="U72" s="95">
        <v>8</v>
      </c>
      <c r="V72" s="95">
        <v>2017</v>
      </c>
      <c r="W72" s="100">
        <v>0</v>
      </c>
      <c r="X72" s="101">
        <f t="shared" si="3"/>
        <v>5</v>
      </c>
      <c r="Y72" s="101">
        <f t="shared" si="36"/>
        <v>17</v>
      </c>
      <c r="Z72" s="74">
        <f t="shared" si="16"/>
        <v>29</v>
      </c>
      <c r="AA72" s="74">
        <f t="shared" si="16"/>
        <v>41</v>
      </c>
      <c r="AB72" s="74">
        <f t="shared" si="17"/>
        <v>46</v>
      </c>
      <c r="AC72" s="74">
        <f t="shared" si="18"/>
        <v>15</v>
      </c>
      <c r="AD72" s="108">
        <f t="shared" si="37"/>
        <v>15481.655737704918</v>
      </c>
      <c r="AE72" s="102">
        <f t="shared" si="38"/>
        <v>0</v>
      </c>
      <c r="AF72" s="76">
        <f t="shared" si="7"/>
        <v>77408.278688524588</v>
      </c>
      <c r="AG72" s="76">
        <f t="shared" si="8"/>
        <v>185779.86885245901</v>
      </c>
      <c r="AH72" s="102">
        <f t="shared" si="9"/>
        <v>263188.14754098363</v>
      </c>
      <c r="AI72" s="98">
        <f t="shared" si="10"/>
        <v>681192.85245901637</v>
      </c>
      <c r="AJ72" s="77">
        <f t="shared" si="19"/>
        <v>120210.50337512053</v>
      </c>
      <c r="AK72" s="77">
        <f t="shared" si="11"/>
        <v>383398.65091610415</v>
      </c>
      <c r="AL72" s="78">
        <f t="shared" si="20"/>
        <v>560982.3490838958</v>
      </c>
      <c r="AM72" s="77">
        <f t="shared" si="12"/>
        <v>10928.227579556413</v>
      </c>
      <c r="AN72" s="77">
        <f t="shared" si="13"/>
        <v>131138.73095467695</v>
      </c>
      <c r="AO72" s="77"/>
      <c r="AP72" s="77">
        <f t="shared" si="21"/>
        <v>131138.73095467695</v>
      </c>
      <c r="AQ72" s="77">
        <f t="shared" si="39"/>
        <v>131138.73095467695</v>
      </c>
      <c r="AR72" s="77">
        <f t="shared" si="39"/>
        <v>131138.73095467695</v>
      </c>
      <c r="AS72" s="77">
        <f t="shared" si="39"/>
        <v>131138.73095467695</v>
      </c>
      <c r="AT72" s="79">
        <f t="shared" si="15"/>
        <v>80140.335583413689</v>
      </c>
      <c r="AU72" s="80">
        <f t="shared" si="22"/>
        <v>185779.86885245901</v>
      </c>
      <c r="AV72" s="78">
        <f t="shared" si="23"/>
        <v>569178.5197685631</v>
      </c>
      <c r="AW72" s="78">
        <f t="shared" si="24"/>
        <v>375202.4802314369</v>
      </c>
      <c r="AX72" s="81">
        <f t="shared" si="25"/>
        <v>77408.278688524588</v>
      </c>
      <c r="AY72" s="82">
        <f t="shared" si="26"/>
        <v>646586.79845708772</v>
      </c>
      <c r="AZ72" s="83">
        <f t="shared" si="27"/>
        <v>297794.20154291228</v>
      </c>
    </row>
    <row r="73" spans="1:52">
      <c r="A73" s="63">
        <v>10</v>
      </c>
      <c r="B73" s="64" t="s">
        <v>57</v>
      </c>
      <c r="C73" s="103">
        <v>11</v>
      </c>
      <c r="D73" s="103" t="s">
        <v>58</v>
      </c>
      <c r="E73" s="99" t="s">
        <v>81</v>
      </c>
      <c r="F73" s="99" t="s">
        <v>90</v>
      </c>
      <c r="G73" s="104">
        <v>34</v>
      </c>
      <c r="H73" s="99" t="s">
        <v>61</v>
      </c>
      <c r="I73" s="99" t="s">
        <v>83</v>
      </c>
      <c r="J73" s="99"/>
      <c r="K73" s="105">
        <v>42714</v>
      </c>
      <c r="L73" s="69">
        <v>41858</v>
      </c>
      <c r="M73" s="69">
        <f t="shared" si="35"/>
        <v>44780</v>
      </c>
      <c r="N73" s="69">
        <v>42767</v>
      </c>
      <c r="O73" s="193">
        <v>0</v>
      </c>
      <c r="P73" s="73">
        <f t="shared" ref="P73:P104" si="40">+DATEDIF(P$5,M73,"m")</f>
        <v>61</v>
      </c>
      <c r="Q73" s="194" t="s">
        <v>266</v>
      </c>
      <c r="R73" s="73">
        <f t="shared" si="28"/>
        <v>68</v>
      </c>
      <c r="S73" s="71">
        <v>120</v>
      </c>
      <c r="T73" s="106">
        <v>4789281</v>
      </c>
      <c r="U73" s="99">
        <v>8</v>
      </c>
      <c r="V73" s="99">
        <v>2017</v>
      </c>
      <c r="W73" s="100">
        <v>0</v>
      </c>
      <c r="X73" s="100">
        <f t="shared" ref="X73:X108" si="41">+($D$3-V73)*12+$C$3-U73+1</f>
        <v>5</v>
      </c>
      <c r="Y73" s="100">
        <f t="shared" si="36"/>
        <v>17</v>
      </c>
      <c r="Z73" s="74">
        <f t="shared" si="16"/>
        <v>29</v>
      </c>
      <c r="AA73" s="74">
        <f t="shared" si="16"/>
        <v>41</v>
      </c>
      <c r="AB73" s="74">
        <f t="shared" si="17"/>
        <v>46</v>
      </c>
      <c r="AC73" s="74">
        <f t="shared" si="18"/>
        <v>15</v>
      </c>
      <c r="AD73" s="108">
        <f t="shared" si="37"/>
        <v>78512.803278688531</v>
      </c>
      <c r="AE73" s="107">
        <f t="shared" si="38"/>
        <v>0</v>
      </c>
      <c r="AF73" s="94">
        <f t="shared" ref="AF73:AF109" si="42">+(X73-W73)*AD73</f>
        <v>392564.01639344264</v>
      </c>
      <c r="AG73" s="94">
        <f t="shared" ref="AG73:AG109" si="43">+(Y73-X73)*AD73</f>
        <v>942153.63934426242</v>
      </c>
      <c r="AH73" s="107">
        <f t="shared" ref="AH73:AH109" si="44">+AE73+AF73+AG73</f>
        <v>1334717.6557377051</v>
      </c>
      <c r="AI73" s="106">
        <f t="shared" ref="AI73:AI109" si="45">+T73-AH73</f>
        <v>3454563.3442622949</v>
      </c>
      <c r="AJ73" s="77">
        <f t="shared" si="19"/>
        <v>609628.8254580521</v>
      </c>
      <c r="AK73" s="77">
        <f t="shared" ref="AK73:AK109" si="46">+AH73+AJ73</f>
        <v>1944346.4811957572</v>
      </c>
      <c r="AL73" s="78">
        <f t="shared" si="20"/>
        <v>2844934.5188042428</v>
      </c>
      <c r="AM73" s="77">
        <f t="shared" ref="AM73:AM109" si="47">+(AJ73/11)*1</f>
        <v>55420.802314368375</v>
      </c>
      <c r="AN73" s="77">
        <f t="shared" ref="AN73:AN109" si="48">+AJ73+AM73</f>
        <v>665049.62777242053</v>
      </c>
      <c r="AO73" s="77"/>
      <c r="AP73" s="77">
        <f t="shared" si="21"/>
        <v>665049.62777242053</v>
      </c>
      <c r="AQ73" s="77">
        <f t="shared" ref="AQ73:AS88" si="49">+AP73</f>
        <v>665049.62777242053</v>
      </c>
      <c r="AR73" s="77">
        <f t="shared" si="49"/>
        <v>665049.62777242053</v>
      </c>
      <c r="AS73" s="77">
        <f t="shared" si="49"/>
        <v>665049.62777242053</v>
      </c>
      <c r="AT73" s="79">
        <f t="shared" ref="AT73:AT109" si="50">+(AI73/R73)*8</f>
        <v>406419.21697203472</v>
      </c>
      <c r="AU73" s="80">
        <f t="shared" si="22"/>
        <v>942153.63934426242</v>
      </c>
      <c r="AV73" s="78">
        <f t="shared" si="23"/>
        <v>2886500.1205400196</v>
      </c>
      <c r="AW73" s="78">
        <f t="shared" si="24"/>
        <v>1902780.8794599804</v>
      </c>
      <c r="AX73" s="81">
        <f t="shared" si="25"/>
        <v>392564.01639344264</v>
      </c>
      <c r="AY73" s="82">
        <f t="shared" si="26"/>
        <v>3279064.1369334622</v>
      </c>
      <c r="AZ73" s="83">
        <f t="shared" si="27"/>
        <v>1510216.8630665378</v>
      </c>
    </row>
    <row r="74" spans="1:52">
      <c r="A74" s="63">
        <v>10</v>
      </c>
      <c r="B74" s="64" t="s">
        <v>57</v>
      </c>
      <c r="C74" s="95">
        <v>67</v>
      </c>
      <c r="D74" s="95" t="s">
        <v>58</v>
      </c>
      <c r="E74" s="95" t="s">
        <v>114</v>
      </c>
      <c r="F74" s="95" t="s">
        <v>74</v>
      </c>
      <c r="G74" s="96">
        <v>53</v>
      </c>
      <c r="H74" s="95" t="s">
        <v>61</v>
      </c>
      <c r="I74" s="95"/>
      <c r="J74" s="95"/>
      <c r="K74" s="97">
        <v>42718</v>
      </c>
      <c r="L74" s="68">
        <v>41858</v>
      </c>
      <c r="M74" s="68">
        <f t="shared" si="35"/>
        <v>44780</v>
      </c>
      <c r="N74" s="69">
        <v>42767</v>
      </c>
      <c r="O74" s="193">
        <v>0</v>
      </c>
      <c r="P74" s="100">
        <f t="shared" si="40"/>
        <v>61</v>
      </c>
      <c r="Q74" s="194" t="s">
        <v>266</v>
      </c>
      <c r="R74" s="73">
        <f t="shared" si="28"/>
        <v>68</v>
      </c>
      <c r="S74" s="99">
        <v>120</v>
      </c>
      <c r="T74" s="98">
        <v>1645053</v>
      </c>
      <c r="U74" s="95">
        <v>8</v>
      </c>
      <c r="V74" s="95">
        <v>2017</v>
      </c>
      <c r="W74" s="100">
        <v>0</v>
      </c>
      <c r="X74" s="101">
        <f t="shared" si="41"/>
        <v>5</v>
      </c>
      <c r="Y74" s="101">
        <f t="shared" si="36"/>
        <v>17</v>
      </c>
      <c r="Z74" s="74">
        <f t="shared" ref="Z74:AA108" si="51">+Y74+12</f>
        <v>29</v>
      </c>
      <c r="AA74" s="74">
        <f t="shared" si="51"/>
        <v>41</v>
      </c>
      <c r="AB74" s="74">
        <f t="shared" ref="AB74:AB108" si="52">+AA74+AB$5</f>
        <v>46</v>
      </c>
      <c r="AC74" s="74">
        <f>+P74-AB74</f>
        <v>15</v>
      </c>
      <c r="AD74" s="92">
        <f t="shared" si="37"/>
        <v>26968.081967213115</v>
      </c>
      <c r="AE74" s="102">
        <f t="shared" si="38"/>
        <v>0</v>
      </c>
      <c r="AF74" s="76">
        <f t="shared" si="42"/>
        <v>134840.40983606558</v>
      </c>
      <c r="AG74" s="76">
        <f t="shared" si="43"/>
        <v>323616.98360655736</v>
      </c>
      <c r="AH74" s="102">
        <f t="shared" si="44"/>
        <v>458457.39344262297</v>
      </c>
      <c r="AI74" s="98">
        <f t="shared" si="45"/>
        <v>1186595.6065573771</v>
      </c>
      <c r="AJ74" s="77">
        <f t="shared" ref="AJ74:AJ109" si="53">+(AI74/R74)*12</f>
        <v>209399.22468659596</v>
      </c>
      <c r="AK74" s="77">
        <f t="shared" si="46"/>
        <v>667856.61812921893</v>
      </c>
      <c r="AL74" s="78">
        <f t="shared" ref="AL74:AL114" si="54">+T74-AK74</f>
        <v>977196.38187078107</v>
      </c>
      <c r="AM74" s="77">
        <f t="shared" si="47"/>
        <v>19036.293153326904</v>
      </c>
      <c r="AN74" s="77">
        <f t="shared" si="48"/>
        <v>228435.51783992286</v>
      </c>
      <c r="AO74" s="77"/>
      <c r="AP74" s="77">
        <f t="shared" ref="AP74:AP109" si="55">+AN74</f>
        <v>228435.51783992286</v>
      </c>
      <c r="AQ74" s="77">
        <f t="shared" si="49"/>
        <v>228435.51783992286</v>
      </c>
      <c r="AR74" s="77">
        <f t="shared" si="49"/>
        <v>228435.51783992286</v>
      </c>
      <c r="AS74" s="77">
        <f t="shared" si="49"/>
        <v>228435.51783992286</v>
      </c>
      <c r="AT74" s="79">
        <f t="shared" si="50"/>
        <v>139599.48312439732</v>
      </c>
      <c r="AU74" s="80">
        <f t="shared" ref="AU74:AU108" si="56">+(AA74-Z74)*AD74</f>
        <v>323616.98360655736</v>
      </c>
      <c r="AV74" s="78">
        <f t="shared" ref="AV74:AV114" si="57">+AH74+AJ74+AU74</f>
        <v>991473.60173577629</v>
      </c>
      <c r="AW74" s="78">
        <f t="shared" ref="AW74:AW114" si="58">+T74-AV74</f>
        <v>653579.39826422371</v>
      </c>
      <c r="AX74" s="81">
        <f t="shared" ref="AX74:AX109" si="59">(AB74-AA74)*AD74</f>
        <v>134840.40983606558</v>
      </c>
      <c r="AY74" s="82">
        <f t="shared" ref="AY74:AY114" si="60">+AV74+AX74</f>
        <v>1126314.0115718418</v>
      </c>
      <c r="AZ74" s="83">
        <f t="shared" ref="AZ74:AZ114" si="61">+T74-AY74</f>
        <v>518738.98842815822</v>
      </c>
    </row>
    <row r="75" spans="1:52">
      <c r="A75" s="63">
        <v>10</v>
      </c>
      <c r="B75" s="64" t="s">
        <v>57</v>
      </c>
      <c r="C75" s="95">
        <v>68</v>
      </c>
      <c r="D75" s="65" t="s">
        <v>58</v>
      </c>
      <c r="E75" s="65" t="s">
        <v>115</v>
      </c>
      <c r="F75" s="65" t="s">
        <v>116</v>
      </c>
      <c r="G75" s="66">
        <v>257</v>
      </c>
      <c r="H75" s="65" t="s">
        <v>61</v>
      </c>
      <c r="I75" s="65"/>
      <c r="J75" s="65"/>
      <c r="K75" s="67">
        <v>42731</v>
      </c>
      <c r="L75" s="68">
        <v>41858</v>
      </c>
      <c r="M75" s="68">
        <f t="shared" si="35"/>
        <v>44780</v>
      </c>
      <c r="N75" s="69">
        <v>42767</v>
      </c>
      <c r="O75" s="193">
        <v>0</v>
      </c>
      <c r="P75" s="100">
        <f t="shared" si="40"/>
        <v>61</v>
      </c>
      <c r="Q75" s="194" t="s">
        <v>266</v>
      </c>
      <c r="R75" s="73">
        <f t="shared" ref="R75:R109" si="62">+R74</f>
        <v>68</v>
      </c>
      <c r="S75" s="99">
        <v>120</v>
      </c>
      <c r="T75" s="72">
        <v>275286</v>
      </c>
      <c r="U75" s="95">
        <v>8</v>
      </c>
      <c r="V75" s="95">
        <v>2017</v>
      </c>
      <c r="W75" s="100">
        <v>0</v>
      </c>
      <c r="X75" s="101">
        <f t="shared" si="41"/>
        <v>5</v>
      </c>
      <c r="Y75" s="101">
        <f t="shared" si="36"/>
        <v>17</v>
      </c>
      <c r="Z75" s="74">
        <f t="shared" si="51"/>
        <v>29</v>
      </c>
      <c r="AA75" s="74">
        <f t="shared" si="51"/>
        <v>41</v>
      </c>
      <c r="AB75" s="74">
        <f t="shared" si="52"/>
        <v>46</v>
      </c>
      <c r="AC75" s="74">
        <f>+P75-AB75</f>
        <v>15</v>
      </c>
      <c r="AD75" s="108">
        <f t="shared" si="37"/>
        <v>4512.8852459016398</v>
      </c>
      <c r="AE75" s="102">
        <f t="shared" si="38"/>
        <v>0</v>
      </c>
      <c r="AF75" s="76">
        <f t="shared" si="42"/>
        <v>22564.426229508201</v>
      </c>
      <c r="AG75" s="76">
        <f t="shared" si="43"/>
        <v>54154.622950819677</v>
      </c>
      <c r="AH75" s="102">
        <f t="shared" si="44"/>
        <v>76719.049180327886</v>
      </c>
      <c r="AI75" s="98">
        <f t="shared" si="45"/>
        <v>198566.95081967211</v>
      </c>
      <c r="AJ75" s="77">
        <f t="shared" si="53"/>
        <v>35041.226615236257</v>
      </c>
      <c r="AK75" s="77">
        <f t="shared" si="46"/>
        <v>111760.27579556414</v>
      </c>
      <c r="AL75" s="78">
        <f t="shared" si="54"/>
        <v>163525.72420443586</v>
      </c>
      <c r="AM75" s="77">
        <f t="shared" si="47"/>
        <v>3185.5660559305688</v>
      </c>
      <c r="AN75" s="77">
        <f t="shared" si="48"/>
        <v>38226.792671166826</v>
      </c>
      <c r="AO75" s="77"/>
      <c r="AP75" s="77">
        <f t="shared" si="55"/>
        <v>38226.792671166826</v>
      </c>
      <c r="AQ75" s="77">
        <f t="shared" si="49"/>
        <v>38226.792671166826</v>
      </c>
      <c r="AR75" s="77">
        <f t="shared" si="49"/>
        <v>38226.792671166826</v>
      </c>
      <c r="AS75" s="77">
        <f t="shared" si="49"/>
        <v>38226.792671166826</v>
      </c>
      <c r="AT75" s="79">
        <f t="shared" si="50"/>
        <v>23360.817743490836</v>
      </c>
      <c r="AU75" s="80">
        <f t="shared" si="56"/>
        <v>54154.622950819677</v>
      </c>
      <c r="AV75" s="78">
        <f t="shared" si="57"/>
        <v>165914.89874638381</v>
      </c>
      <c r="AW75" s="78">
        <f t="shared" si="58"/>
        <v>109371.10125361619</v>
      </c>
      <c r="AX75" s="81">
        <f t="shared" si="59"/>
        <v>22564.426229508201</v>
      </c>
      <c r="AY75" s="82">
        <f t="shared" si="60"/>
        <v>188479.32497589203</v>
      </c>
      <c r="AZ75" s="83">
        <f t="shared" si="61"/>
        <v>86806.675024107972</v>
      </c>
    </row>
    <row r="76" spans="1:52">
      <c r="A76" s="63">
        <v>10</v>
      </c>
      <c r="B76" s="64" t="s">
        <v>57</v>
      </c>
      <c r="C76" s="95">
        <v>68</v>
      </c>
      <c r="D76" s="65" t="s">
        <v>58</v>
      </c>
      <c r="E76" s="113" t="s">
        <v>117</v>
      </c>
      <c r="F76" s="113" t="s">
        <v>116</v>
      </c>
      <c r="G76" s="114">
        <v>257</v>
      </c>
      <c r="H76" s="113" t="s">
        <v>61</v>
      </c>
      <c r="I76" s="12"/>
      <c r="J76" s="12"/>
      <c r="K76" s="97">
        <v>42731</v>
      </c>
      <c r="L76" s="68">
        <v>41858</v>
      </c>
      <c r="M76" s="68">
        <f t="shared" si="35"/>
        <v>44780</v>
      </c>
      <c r="N76" s="69">
        <v>42767</v>
      </c>
      <c r="O76" s="193">
        <v>0</v>
      </c>
      <c r="P76" s="100">
        <f t="shared" si="40"/>
        <v>61</v>
      </c>
      <c r="Q76" s="194" t="s">
        <v>266</v>
      </c>
      <c r="R76" s="73">
        <f t="shared" si="62"/>
        <v>68</v>
      </c>
      <c r="S76" s="99">
        <v>120</v>
      </c>
      <c r="T76" s="115">
        <v>100000</v>
      </c>
      <c r="U76" s="95">
        <v>8</v>
      </c>
      <c r="V76" s="95">
        <v>2017</v>
      </c>
      <c r="W76" s="100">
        <v>0</v>
      </c>
      <c r="X76" s="101">
        <f t="shared" si="41"/>
        <v>5</v>
      </c>
      <c r="Y76" s="101">
        <f t="shared" si="36"/>
        <v>17</v>
      </c>
      <c r="Z76" s="74">
        <f t="shared" si="51"/>
        <v>29</v>
      </c>
      <c r="AA76" s="74">
        <f t="shared" si="51"/>
        <v>41</v>
      </c>
      <c r="AB76" s="74">
        <f t="shared" si="52"/>
        <v>46</v>
      </c>
      <c r="AC76" s="74">
        <f>+P76-AB76</f>
        <v>15</v>
      </c>
      <c r="AD76" s="108">
        <f t="shared" si="37"/>
        <v>1639.344262295082</v>
      </c>
      <c r="AE76" s="76">
        <f t="shared" si="38"/>
        <v>0</v>
      </c>
      <c r="AF76" s="76">
        <f t="shared" si="42"/>
        <v>8196.7213114754104</v>
      </c>
      <c r="AG76" s="76">
        <f t="shared" si="43"/>
        <v>19672.131147540982</v>
      </c>
      <c r="AH76" s="102">
        <f t="shared" si="44"/>
        <v>27868.852459016394</v>
      </c>
      <c r="AI76" s="98">
        <f t="shared" si="45"/>
        <v>72131.147540983598</v>
      </c>
      <c r="AJ76" s="77">
        <f t="shared" si="53"/>
        <v>12729.026036644163</v>
      </c>
      <c r="AK76" s="77">
        <f t="shared" si="46"/>
        <v>40597.87849566056</v>
      </c>
      <c r="AL76" s="78">
        <f t="shared" si="54"/>
        <v>59402.12150433944</v>
      </c>
      <c r="AM76" s="77">
        <f t="shared" si="47"/>
        <v>1157.1841851494694</v>
      </c>
      <c r="AN76" s="77">
        <f t="shared" si="48"/>
        <v>13886.210221793634</v>
      </c>
      <c r="AO76" s="77"/>
      <c r="AP76" s="77">
        <f t="shared" si="55"/>
        <v>13886.210221793634</v>
      </c>
      <c r="AQ76" s="77">
        <f t="shared" si="49"/>
        <v>13886.210221793634</v>
      </c>
      <c r="AR76" s="77">
        <f t="shared" si="49"/>
        <v>13886.210221793634</v>
      </c>
      <c r="AS76" s="77">
        <f t="shared" si="49"/>
        <v>13886.210221793634</v>
      </c>
      <c r="AT76" s="79">
        <f t="shared" si="50"/>
        <v>8486.0173577627756</v>
      </c>
      <c r="AU76" s="80">
        <f t="shared" si="56"/>
        <v>19672.131147540982</v>
      </c>
      <c r="AV76" s="78">
        <f t="shared" si="57"/>
        <v>60270.009643201542</v>
      </c>
      <c r="AW76" s="78">
        <f t="shared" si="58"/>
        <v>39729.990356798458</v>
      </c>
      <c r="AX76" s="81">
        <f t="shared" si="59"/>
        <v>8196.7213114754104</v>
      </c>
      <c r="AY76" s="82">
        <f t="shared" si="60"/>
        <v>68466.730954676954</v>
      </c>
      <c r="AZ76" s="83">
        <f t="shared" si="61"/>
        <v>31533.269045323046</v>
      </c>
    </row>
    <row r="77" spans="1:52">
      <c r="A77" s="63">
        <v>10</v>
      </c>
      <c r="B77" s="64" t="s">
        <v>57</v>
      </c>
      <c r="C77" s="12">
        <v>68</v>
      </c>
      <c r="D77" s="65" t="s">
        <v>58</v>
      </c>
      <c r="E77" s="113" t="s">
        <v>118</v>
      </c>
      <c r="F77" s="113" t="s">
        <v>116</v>
      </c>
      <c r="G77" s="114">
        <v>257</v>
      </c>
      <c r="H77" s="113" t="s">
        <v>61</v>
      </c>
      <c r="I77" s="12"/>
      <c r="J77" s="12"/>
      <c r="K77" s="116">
        <v>42731</v>
      </c>
      <c r="L77" s="68">
        <v>41858</v>
      </c>
      <c r="M77" s="68">
        <f t="shared" si="35"/>
        <v>44780</v>
      </c>
      <c r="N77" s="69">
        <v>42767</v>
      </c>
      <c r="O77" s="193">
        <v>0</v>
      </c>
      <c r="P77" s="100">
        <f t="shared" si="40"/>
        <v>61</v>
      </c>
      <c r="Q77" s="194" t="s">
        <v>266</v>
      </c>
      <c r="R77" s="73">
        <f t="shared" si="62"/>
        <v>68</v>
      </c>
      <c r="S77" s="99">
        <v>120</v>
      </c>
      <c r="T77" s="115">
        <v>22000</v>
      </c>
      <c r="U77" s="12">
        <v>8</v>
      </c>
      <c r="V77" s="12">
        <v>2017</v>
      </c>
      <c r="W77" s="91">
        <v>0</v>
      </c>
      <c r="X77" s="9">
        <f t="shared" si="41"/>
        <v>5</v>
      </c>
      <c r="Y77" s="9">
        <f t="shared" si="36"/>
        <v>17</v>
      </c>
      <c r="Z77" s="74">
        <f t="shared" si="51"/>
        <v>29</v>
      </c>
      <c r="AA77" s="74">
        <f t="shared" si="51"/>
        <v>41</v>
      </c>
      <c r="AB77" s="74">
        <f t="shared" si="52"/>
        <v>46</v>
      </c>
      <c r="AC77" s="74">
        <f>+P77-AB77</f>
        <v>15</v>
      </c>
      <c r="AD77" s="108">
        <f t="shared" si="37"/>
        <v>360.65573770491801</v>
      </c>
      <c r="AE77" s="76">
        <f t="shared" si="38"/>
        <v>0</v>
      </c>
      <c r="AF77" s="76">
        <f t="shared" si="42"/>
        <v>1803.2786885245901</v>
      </c>
      <c r="AG77" s="76">
        <f t="shared" si="43"/>
        <v>4327.8688524590161</v>
      </c>
      <c r="AH77" s="76">
        <f t="shared" si="44"/>
        <v>6131.1475409836057</v>
      </c>
      <c r="AI77" s="79">
        <f t="shared" si="45"/>
        <v>15868.852459016394</v>
      </c>
      <c r="AJ77" s="77">
        <f t="shared" si="53"/>
        <v>2800.3857280617167</v>
      </c>
      <c r="AK77" s="77">
        <f t="shared" si="46"/>
        <v>8931.5332690453215</v>
      </c>
      <c r="AL77" s="78">
        <f t="shared" si="54"/>
        <v>13068.466730954678</v>
      </c>
      <c r="AM77" s="77">
        <f t="shared" si="47"/>
        <v>254.58052073288334</v>
      </c>
      <c r="AN77" s="77">
        <f t="shared" si="48"/>
        <v>3054.9662487946002</v>
      </c>
      <c r="AO77" s="77"/>
      <c r="AP77" s="77">
        <f t="shared" si="55"/>
        <v>3054.9662487946002</v>
      </c>
      <c r="AQ77" s="77">
        <f t="shared" si="49"/>
        <v>3054.9662487946002</v>
      </c>
      <c r="AR77" s="77">
        <f t="shared" si="49"/>
        <v>3054.9662487946002</v>
      </c>
      <c r="AS77" s="77">
        <f t="shared" si="49"/>
        <v>3054.9662487946002</v>
      </c>
      <c r="AT77" s="79">
        <f t="shared" si="50"/>
        <v>1866.9238187078111</v>
      </c>
      <c r="AU77" s="80">
        <f t="shared" si="56"/>
        <v>4327.8688524590161</v>
      </c>
      <c r="AV77" s="78">
        <f t="shared" si="57"/>
        <v>13259.402121504338</v>
      </c>
      <c r="AW77" s="78">
        <f t="shared" si="58"/>
        <v>8740.5978784956624</v>
      </c>
      <c r="AX77" s="81">
        <f t="shared" si="59"/>
        <v>1803.2786885245901</v>
      </c>
      <c r="AY77" s="82">
        <f t="shared" si="60"/>
        <v>15062.680810028927</v>
      </c>
      <c r="AZ77" s="83">
        <f t="shared" si="61"/>
        <v>6937.3191899710728</v>
      </c>
    </row>
    <row r="78" spans="1:52">
      <c r="A78" s="63">
        <v>10</v>
      </c>
      <c r="B78" s="64" t="s">
        <v>57</v>
      </c>
      <c r="C78" s="12">
        <v>69</v>
      </c>
      <c r="D78" s="65" t="s">
        <v>58</v>
      </c>
      <c r="E78" s="113" t="s">
        <v>115</v>
      </c>
      <c r="F78" s="113" t="s">
        <v>116</v>
      </c>
      <c r="G78" s="114">
        <v>258</v>
      </c>
      <c r="H78" s="113" t="s">
        <v>61</v>
      </c>
      <c r="I78" s="12"/>
      <c r="J78" s="12"/>
      <c r="K78" s="116">
        <v>42731</v>
      </c>
      <c r="L78" s="68">
        <v>41858</v>
      </c>
      <c r="M78" s="68">
        <f t="shared" si="35"/>
        <v>44780</v>
      </c>
      <c r="N78" s="69">
        <v>42767</v>
      </c>
      <c r="O78" s="193">
        <v>0</v>
      </c>
      <c r="P78" s="100">
        <f t="shared" si="40"/>
        <v>61</v>
      </c>
      <c r="Q78" s="194" t="s">
        <v>266</v>
      </c>
      <c r="R78" s="73">
        <f t="shared" si="62"/>
        <v>68</v>
      </c>
      <c r="S78" s="99">
        <v>120</v>
      </c>
      <c r="T78" s="115">
        <v>275286</v>
      </c>
      <c r="U78" s="12">
        <v>8</v>
      </c>
      <c r="V78" s="12">
        <v>2017</v>
      </c>
      <c r="W78" s="91">
        <v>0</v>
      </c>
      <c r="X78" s="9">
        <f t="shared" si="41"/>
        <v>5</v>
      </c>
      <c r="Y78" s="9">
        <f t="shared" si="36"/>
        <v>17</v>
      </c>
      <c r="Z78" s="74">
        <f t="shared" si="51"/>
        <v>29</v>
      </c>
      <c r="AA78" s="74">
        <f t="shared" si="51"/>
        <v>41</v>
      </c>
      <c r="AB78" s="74">
        <f t="shared" si="52"/>
        <v>46</v>
      </c>
      <c r="AC78" s="74">
        <f>+P78-AB78</f>
        <v>15</v>
      </c>
      <c r="AD78" s="108">
        <f t="shared" si="37"/>
        <v>4512.8852459016398</v>
      </c>
      <c r="AE78" s="76">
        <f t="shared" si="38"/>
        <v>0</v>
      </c>
      <c r="AF78" s="76">
        <f t="shared" si="42"/>
        <v>22564.426229508201</v>
      </c>
      <c r="AG78" s="76">
        <f t="shared" si="43"/>
        <v>54154.622950819677</v>
      </c>
      <c r="AH78" s="76">
        <f t="shared" si="44"/>
        <v>76719.049180327886</v>
      </c>
      <c r="AI78" s="79">
        <f t="shared" si="45"/>
        <v>198566.95081967211</v>
      </c>
      <c r="AJ78" s="77">
        <f t="shared" si="53"/>
        <v>35041.226615236257</v>
      </c>
      <c r="AK78" s="77">
        <f t="shared" si="46"/>
        <v>111760.27579556414</v>
      </c>
      <c r="AL78" s="78">
        <f t="shared" si="54"/>
        <v>163525.72420443586</v>
      </c>
      <c r="AM78" s="77">
        <f t="shared" si="47"/>
        <v>3185.5660559305688</v>
      </c>
      <c r="AN78" s="77">
        <f t="shared" si="48"/>
        <v>38226.792671166826</v>
      </c>
      <c r="AO78" s="77"/>
      <c r="AP78" s="77">
        <f t="shared" si="55"/>
        <v>38226.792671166826</v>
      </c>
      <c r="AQ78" s="77">
        <f t="shared" si="49"/>
        <v>38226.792671166826</v>
      </c>
      <c r="AR78" s="77">
        <f t="shared" si="49"/>
        <v>38226.792671166826</v>
      </c>
      <c r="AS78" s="77">
        <f t="shared" si="49"/>
        <v>38226.792671166826</v>
      </c>
      <c r="AT78" s="79">
        <f t="shared" si="50"/>
        <v>23360.817743490836</v>
      </c>
      <c r="AU78" s="80">
        <f t="shared" si="56"/>
        <v>54154.622950819677</v>
      </c>
      <c r="AV78" s="78">
        <f t="shared" si="57"/>
        <v>165914.89874638381</v>
      </c>
      <c r="AW78" s="78">
        <f t="shared" si="58"/>
        <v>109371.10125361619</v>
      </c>
      <c r="AX78" s="81">
        <f t="shared" si="59"/>
        <v>22564.426229508201</v>
      </c>
      <c r="AY78" s="82">
        <f t="shared" si="60"/>
        <v>188479.32497589203</v>
      </c>
      <c r="AZ78" s="83">
        <f t="shared" si="61"/>
        <v>86806.675024107972</v>
      </c>
    </row>
    <row r="79" spans="1:52">
      <c r="A79" s="63">
        <v>10</v>
      </c>
      <c r="B79" s="64" t="s">
        <v>57</v>
      </c>
      <c r="C79" s="12">
        <v>69</v>
      </c>
      <c r="D79" s="65" t="s">
        <v>58</v>
      </c>
      <c r="E79" s="113" t="s">
        <v>117</v>
      </c>
      <c r="F79" s="113" t="s">
        <v>116</v>
      </c>
      <c r="G79" s="114">
        <v>258</v>
      </c>
      <c r="H79" s="113" t="s">
        <v>61</v>
      </c>
      <c r="I79" s="12"/>
      <c r="J79" s="12"/>
      <c r="K79" s="116">
        <v>42731</v>
      </c>
      <c r="L79" s="68">
        <v>41858</v>
      </c>
      <c r="M79" s="68">
        <f t="shared" si="35"/>
        <v>44780</v>
      </c>
      <c r="N79" s="69">
        <v>42767</v>
      </c>
      <c r="O79" s="193">
        <v>0</v>
      </c>
      <c r="P79" s="100">
        <f t="shared" si="40"/>
        <v>61</v>
      </c>
      <c r="Q79" s="194" t="s">
        <v>266</v>
      </c>
      <c r="R79" s="73">
        <f t="shared" si="62"/>
        <v>68</v>
      </c>
      <c r="S79" s="99">
        <v>120</v>
      </c>
      <c r="T79" s="115">
        <v>100000</v>
      </c>
      <c r="U79" s="12">
        <v>8</v>
      </c>
      <c r="V79" s="12">
        <v>2017</v>
      </c>
      <c r="W79" s="91">
        <v>0</v>
      </c>
      <c r="X79" s="9">
        <f t="shared" si="41"/>
        <v>5</v>
      </c>
      <c r="Y79" s="9">
        <f t="shared" si="36"/>
        <v>17</v>
      </c>
      <c r="Z79" s="74">
        <f t="shared" si="51"/>
        <v>29</v>
      </c>
      <c r="AA79" s="74">
        <f t="shared" si="51"/>
        <v>41</v>
      </c>
      <c r="AB79" s="74">
        <f t="shared" si="52"/>
        <v>46</v>
      </c>
      <c r="AC79" s="74">
        <f>+P79-AB79</f>
        <v>15</v>
      </c>
      <c r="AD79" s="108">
        <f t="shared" si="37"/>
        <v>1639.344262295082</v>
      </c>
      <c r="AE79" s="76">
        <f t="shared" si="38"/>
        <v>0</v>
      </c>
      <c r="AF79" s="76">
        <f t="shared" si="42"/>
        <v>8196.7213114754104</v>
      </c>
      <c r="AG79" s="76">
        <f t="shared" si="43"/>
        <v>19672.131147540982</v>
      </c>
      <c r="AH79" s="76">
        <f t="shared" si="44"/>
        <v>27868.852459016394</v>
      </c>
      <c r="AI79" s="79">
        <f t="shared" si="45"/>
        <v>72131.147540983598</v>
      </c>
      <c r="AJ79" s="77">
        <f t="shared" si="53"/>
        <v>12729.026036644163</v>
      </c>
      <c r="AK79" s="77">
        <f t="shared" si="46"/>
        <v>40597.87849566056</v>
      </c>
      <c r="AL79" s="78">
        <f t="shared" si="54"/>
        <v>59402.12150433944</v>
      </c>
      <c r="AM79" s="77">
        <f t="shared" si="47"/>
        <v>1157.1841851494694</v>
      </c>
      <c r="AN79" s="77">
        <f t="shared" si="48"/>
        <v>13886.210221793634</v>
      </c>
      <c r="AO79" s="77"/>
      <c r="AP79" s="77">
        <f t="shared" si="55"/>
        <v>13886.210221793634</v>
      </c>
      <c r="AQ79" s="77">
        <f t="shared" si="49"/>
        <v>13886.210221793634</v>
      </c>
      <c r="AR79" s="77">
        <f t="shared" si="49"/>
        <v>13886.210221793634</v>
      </c>
      <c r="AS79" s="77">
        <f t="shared" si="49"/>
        <v>13886.210221793634</v>
      </c>
      <c r="AT79" s="79">
        <f t="shared" si="50"/>
        <v>8486.0173577627756</v>
      </c>
      <c r="AU79" s="80">
        <f t="shared" si="56"/>
        <v>19672.131147540982</v>
      </c>
      <c r="AV79" s="78">
        <f t="shared" si="57"/>
        <v>60270.009643201542</v>
      </c>
      <c r="AW79" s="78">
        <f t="shared" si="58"/>
        <v>39729.990356798458</v>
      </c>
      <c r="AX79" s="81">
        <f t="shared" si="59"/>
        <v>8196.7213114754104</v>
      </c>
      <c r="AY79" s="82">
        <f t="shared" si="60"/>
        <v>68466.730954676954</v>
      </c>
      <c r="AZ79" s="83">
        <f t="shared" si="61"/>
        <v>31533.269045323046</v>
      </c>
    </row>
    <row r="80" spans="1:52">
      <c r="A80" s="63">
        <v>10</v>
      </c>
      <c r="B80" s="64" t="s">
        <v>57</v>
      </c>
      <c r="C80" s="12">
        <v>69</v>
      </c>
      <c r="D80" s="65" t="s">
        <v>58</v>
      </c>
      <c r="E80" s="113" t="s">
        <v>118</v>
      </c>
      <c r="F80" s="113" t="s">
        <v>116</v>
      </c>
      <c r="G80" s="114">
        <v>258</v>
      </c>
      <c r="H80" s="113" t="s">
        <v>61</v>
      </c>
      <c r="I80" s="12"/>
      <c r="J80" s="12"/>
      <c r="K80" s="116">
        <v>42731</v>
      </c>
      <c r="L80" s="68">
        <v>41858</v>
      </c>
      <c r="M80" s="68">
        <f t="shared" si="35"/>
        <v>44780</v>
      </c>
      <c r="N80" s="69">
        <v>42767</v>
      </c>
      <c r="O80" s="193">
        <v>0</v>
      </c>
      <c r="P80" s="100">
        <f t="shared" si="40"/>
        <v>61</v>
      </c>
      <c r="Q80" s="194" t="s">
        <v>266</v>
      </c>
      <c r="R80" s="73">
        <f t="shared" si="62"/>
        <v>68</v>
      </c>
      <c r="S80" s="99">
        <v>120</v>
      </c>
      <c r="T80" s="115">
        <v>22000</v>
      </c>
      <c r="U80" s="12">
        <v>8</v>
      </c>
      <c r="V80" s="12">
        <v>2017</v>
      </c>
      <c r="W80" s="91">
        <v>0</v>
      </c>
      <c r="X80" s="9">
        <f t="shared" si="41"/>
        <v>5</v>
      </c>
      <c r="Y80" s="9">
        <f t="shared" si="36"/>
        <v>17</v>
      </c>
      <c r="Z80" s="74">
        <f t="shared" si="51"/>
        <v>29</v>
      </c>
      <c r="AA80" s="74">
        <f t="shared" si="51"/>
        <v>41</v>
      </c>
      <c r="AB80" s="74">
        <f t="shared" si="52"/>
        <v>46</v>
      </c>
      <c r="AC80" s="74">
        <f>+P80-AB80</f>
        <v>15</v>
      </c>
      <c r="AD80" s="108">
        <f t="shared" si="37"/>
        <v>360.65573770491801</v>
      </c>
      <c r="AE80" s="76">
        <f t="shared" si="38"/>
        <v>0</v>
      </c>
      <c r="AF80" s="76">
        <f t="shared" si="42"/>
        <v>1803.2786885245901</v>
      </c>
      <c r="AG80" s="76">
        <f t="shared" si="43"/>
        <v>4327.8688524590161</v>
      </c>
      <c r="AH80" s="76">
        <f t="shared" si="44"/>
        <v>6131.1475409836057</v>
      </c>
      <c r="AI80" s="79">
        <f t="shared" si="45"/>
        <v>15868.852459016394</v>
      </c>
      <c r="AJ80" s="77">
        <f t="shared" si="53"/>
        <v>2800.3857280617167</v>
      </c>
      <c r="AK80" s="77">
        <f t="shared" si="46"/>
        <v>8931.5332690453215</v>
      </c>
      <c r="AL80" s="78">
        <f t="shared" si="54"/>
        <v>13068.466730954678</v>
      </c>
      <c r="AM80" s="77">
        <f t="shared" si="47"/>
        <v>254.58052073288334</v>
      </c>
      <c r="AN80" s="77">
        <f t="shared" si="48"/>
        <v>3054.9662487946002</v>
      </c>
      <c r="AO80" s="77"/>
      <c r="AP80" s="77">
        <f t="shared" si="55"/>
        <v>3054.9662487946002</v>
      </c>
      <c r="AQ80" s="77">
        <f t="shared" si="49"/>
        <v>3054.9662487946002</v>
      </c>
      <c r="AR80" s="77">
        <f t="shared" si="49"/>
        <v>3054.9662487946002</v>
      </c>
      <c r="AS80" s="77">
        <f t="shared" si="49"/>
        <v>3054.9662487946002</v>
      </c>
      <c r="AT80" s="79">
        <f t="shared" si="50"/>
        <v>1866.9238187078111</v>
      </c>
      <c r="AU80" s="80">
        <f t="shared" si="56"/>
        <v>4327.8688524590161</v>
      </c>
      <c r="AV80" s="78">
        <f t="shared" si="57"/>
        <v>13259.402121504338</v>
      </c>
      <c r="AW80" s="78">
        <f t="shared" si="58"/>
        <v>8740.5978784956624</v>
      </c>
      <c r="AX80" s="81">
        <f t="shared" si="59"/>
        <v>1803.2786885245901</v>
      </c>
      <c r="AY80" s="82">
        <f t="shared" si="60"/>
        <v>15062.680810028927</v>
      </c>
      <c r="AZ80" s="83">
        <f t="shared" si="61"/>
        <v>6937.3191899710728</v>
      </c>
    </row>
    <row r="81" spans="1:52">
      <c r="A81" s="63">
        <v>10</v>
      </c>
      <c r="B81" s="64" t="s">
        <v>57</v>
      </c>
      <c r="C81" s="12">
        <v>69</v>
      </c>
      <c r="D81" s="65" t="s">
        <v>58</v>
      </c>
      <c r="E81" s="113" t="s">
        <v>119</v>
      </c>
      <c r="F81" s="113" t="s">
        <v>116</v>
      </c>
      <c r="G81" s="114">
        <v>258</v>
      </c>
      <c r="H81" s="113" t="s">
        <v>61</v>
      </c>
      <c r="I81" s="12"/>
      <c r="J81" s="12"/>
      <c r="K81" s="116">
        <v>42731</v>
      </c>
      <c r="L81" s="68">
        <v>41858</v>
      </c>
      <c r="M81" s="68">
        <f t="shared" si="35"/>
        <v>44780</v>
      </c>
      <c r="N81" s="69">
        <v>42767</v>
      </c>
      <c r="O81" s="193">
        <v>0</v>
      </c>
      <c r="P81" s="100">
        <f t="shared" si="40"/>
        <v>61</v>
      </c>
      <c r="Q81" s="194" t="s">
        <v>266</v>
      </c>
      <c r="R81" s="73">
        <f t="shared" si="62"/>
        <v>68</v>
      </c>
      <c r="S81" s="99">
        <v>120</v>
      </c>
      <c r="T81" s="115">
        <v>25000</v>
      </c>
      <c r="U81" s="12">
        <v>8</v>
      </c>
      <c r="V81" s="12">
        <v>2017</v>
      </c>
      <c r="W81" s="91">
        <v>0</v>
      </c>
      <c r="X81" s="9">
        <f t="shared" si="41"/>
        <v>5</v>
      </c>
      <c r="Y81" s="9">
        <f t="shared" si="36"/>
        <v>17</v>
      </c>
      <c r="Z81" s="74">
        <f t="shared" si="51"/>
        <v>29</v>
      </c>
      <c r="AA81" s="74">
        <f t="shared" si="51"/>
        <v>41</v>
      </c>
      <c r="AB81" s="74">
        <f t="shared" si="52"/>
        <v>46</v>
      </c>
      <c r="AC81" s="74">
        <f>+P81-AB81</f>
        <v>15</v>
      </c>
      <c r="AD81" s="108">
        <f t="shared" si="37"/>
        <v>409.8360655737705</v>
      </c>
      <c r="AE81" s="76">
        <f t="shared" si="38"/>
        <v>0</v>
      </c>
      <c r="AF81" s="76">
        <f t="shared" si="42"/>
        <v>2049.1803278688526</v>
      </c>
      <c r="AG81" s="76">
        <f t="shared" si="43"/>
        <v>4918.0327868852455</v>
      </c>
      <c r="AH81" s="76">
        <f t="shared" si="44"/>
        <v>6967.2131147540986</v>
      </c>
      <c r="AI81" s="79">
        <f t="shared" si="45"/>
        <v>18032.7868852459</v>
      </c>
      <c r="AJ81" s="77">
        <f t="shared" si="53"/>
        <v>3182.2565091610409</v>
      </c>
      <c r="AK81" s="77">
        <f t="shared" si="46"/>
        <v>10149.46962391514</v>
      </c>
      <c r="AL81" s="78">
        <f t="shared" si="54"/>
        <v>14850.53037608486</v>
      </c>
      <c r="AM81" s="77">
        <f t="shared" si="47"/>
        <v>289.29604628736735</v>
      </c>
      <c r="AN81" s="77">
        <f t="shared" si="48"/>
        <v>3471.5525554484084</v>
      </c>
      <c r="AO81" s="77"/>
      <c r="AP81" s="77">
        <f t="shared" si="55"/>
        <v>3471.5525554484084</v>
      </c>
      <c r="AQ81" s="77">
        <f t="shared" si="49"/>
        <v>3471.5525554484084</v>
      </c>
      <c r="AR81" s="77">
        <f t="shared" si="49"/>
        <v>3471.5525554484084</v>
      </c>
      <c r="AS81" s="77">
        <f t="shared" si="49"/>
        <v>3471.5525554484084</v>
      </c>
      <c r="AT81" s="79">
        <f t="shared" si="50"/>
        <v>2121.5043394406939</v>
      </c>
      <c r="AU81" s="80">
        <f t="shared" si="56"/>
        <v>4918.0327868852455</v>
      </c>
      <c r="AV81" s="78">
        <f t="shared" si="57"/>
        <v>15067.502410800385</v>
      </c>
      <c r="AW81" s="78">
        <f t="shared" si="58"/>
        <v>9932.4975891996146</v>
      </c>
      <c r="AX81" s="81">
        <f t="shared" si="59"/>
        <v>2049.1803278688526</v>
      </c>
      <c r="AY81" s="82">
        <f t="shared" si="60"/>
        <v>17116.682738669238</v>
      </c>
      <c r="AZ81" s="83">
        <f t="shared" si="61"/>
        <v>7883.3172613307615</v>
      </c>
    </row>
    <row r="82" spans="1:52">
      <c r="A82" s="63">
        <v>10</v>
      </c>
      <c r="B82" s="64" t="s">
        <v>57</v>
      </c>
      <c r="C82" s="12">
        <v>70</v>
      </c>
      <c r="D82" s="65" t="s">
        <v>58</v>
      </c>
      <c r="E82" s="113" t="s">
        <v>120</v>
      </c>
      <c r="F82" s="113" t="s">
        <v>121</v>
      </c>
      <c r="G82" s="114">
        <v>2</v>
      </c>
      <c r="H82" s="113" t="s">
        <v>61</v>
      </c>
      <c r="I82" s="12"/>
      <c r="J82" s="12"/>
      <c r="K82" s="116">
        <v>42732</v>
      </c>
      <c r="L82" s="68">
        <v>41858</v>
      </c>
      <c r="M82" s="68">
        <f t="shared" si="35"/>
        <v>44780</v>
      </c>
      <c r="N82" s="69">
        <v>42767</v>
      </c>
      <c r="O82" s="193">
        <v>0</v>
      </c>
      <c r="P82" s="100">
        <f t="shared" si="40"/>
        <v>61</v>
      </c>
      <c r="Q82" s="194" t="s">
        <v>266</v>
      </c>
      <c r="R82" s="73">
        <f t="shared" si="62"/>
        <v>68</v>
      </c>
      <c r="S82" s="99">
        <v>120</v>
      </c>
      <c r="T82" s="115">
        <v>450000</v>
      </c>
      <c r="U82" s="12">
        <v>8</v>
      </c>
      <c r="V82" s="12">
        <v>2017</v>
      </c>
      <c r="W82" s="91">
        <v>0</v>
      </c>
      <c r="X82" s="9">
        <f t="shared" si="41"/>
        <v>5</v>
      </c>
      <c r="Y82" s="9">
        <f t="shared" si="36"/>
        <v>17</v>
      </c>
      <c r="Z82" s="74">
        <f t="shared" si="51"/>
        <v>29</v>
      </c>
      <c r="AA82" s="74">
        <f t="shared" si="51"/>
        <v>41</v>
      </c>
      <c r="AB82" s="74">
        <f t="shared" si="52"/>
        <v>46</v>
      </c>
      <c r="AC82" s="74">
        <f>+P82-AB82</f>
        <v>15</v>
      </c>
      <c r="AD82" s="108">
        <f t="shared" si="37"/>
        <v>7377.0491803278692</v>
      </c>
      <c r="AE82" s="76">
        <f t="shared" si="38"/>
        <v>0</v>
      </c>
      <c r="AF82" s="76">
        <f t="shared" si="42"/>
        <v>36885.245901639348</v>
      </c>
      <c r="AG82" s="76">
        <f t="shared" si="43"/>
        <v>88524.590163934423</v>
      </c>
      <c r="AH82" s="76">
        <f t="shared" si="44"/>
        <v>125409.83606557376</v>
      </c>
      <c r="AI82" s="79">
        <f t="shared" si="45"/>
        <v>324590.16393442627</v>
      </c>
      <c r="AJ82" s="77">
        <f t="shared" si="53"/>
        <v>57280.617164898751</v>
      </c>
      <c r="AK82" s="77">
        <f t="shared" si="46"/>
        <v>182690.45323047251</v>
      </c>
      <c r="AL82" s="78">
        <f t="shared" si="54"/>
        <v>267309.54676952749</v>
      </c>
      <c r="AM82" s="77">
        <f t="shared" si="47"/>
        <v>5207.3288331726135</v>
      </c>
      <c r="AN82" s="77">
        <f t="shared" si="48"/>
        <v>62487.945998071365</v>
      </c>
      <c r="AO82" s="77"/>
      <c r="AP82" s="77">
        <f t="shared" si="55"/>
        <v>62487.945998071365</v>
      </c>
      <c r="AQ82" s="77">
        <f t="shared" si="49"/>
        <v>62487.945998071365</v>
      </c>
      <c r="AR82" s="77">
        <f t="shared" si="49"/>
        <v>62487.945998071365</v>
      </c>
      <c r="AS82" s="77">
        <f t="shared" si="49"/>
        <v>62487.945998071365</v>
      </c>
      <c r="AT82" s="79">
        <f t="shared" si="50"/>
        <v>38187.078109932503</v>
      </c>
      <c r="AU82" s="80">
        <f t="shared" si="56"/>
        <v>88524.590163934423</v>
      </c>
      <c r="AV82" s="78">
        <f t="shared" si="57"/>
        <v>271215.04339440691</v>
      </c>
      <c r="AW82" s="78">
        <f t="shared" si="58"/>
        <v>178784.95660559309</v>
      </c>
      <c r="AX82" s="81">
        <f t="shared" si="59"/>
        <v>36885.245901639348</v>
      </c>
      <c r="AY82" s="82">
        <f t="shared" si="60"/>
        <v>308100.28929604625</v>
      </c>
      <c r="AZ82" s="83">
        <f t="shared" si="61"/>
        <v>141899.71070395375</v>
      </c>
    </row>
    <row r="83" spans="1:52">
      <c r="A83" s="63">
        <v>10</v>
      </c>
      <c r="B83" s="64" t="s">
        <v>57</v>
      </c>
      <c r="C83" s="12">
        <v>71</v>
      </c>
      <c r="D83" s="65" t="s">
        <v>58</v>
      </c>
      <c r="E83" s="113" t="s">
        <v>114</v>
      </c>
      <c r="F83" s="113" t="s">
        <v>74</v>
      </c>
      <c r="G83" s="114">
        <v>54</v>
      </c>
      <c r="H83" s="113" t="s">
        <v>61</v>
      </c>
      <c r="I83" s="12"/>
      <c r="J83" s="12"/>
      <c r="K83" s="116">
        <v>42736</v>
      </c>
      <c r="L83" s="68">
        <v>41858</v>
      </c>
      <c r="M83" s="68">
        <f t="shared" si="35"/>
        <v>44780</v>
      </c>
      <c r="N83" s="69">
        <v>42767</v>
      </c>
      <c r="O83" s="193">
        <v>0</v>
      </c>
      <c r="P83" s="100">
        <f t="shared" si="40"/>
        <v>61</v>
      </c>
      <c r="Q83" s="194" t="s">
        <v>266</v>
      </c>
      <c r="R83" s="73">
        <f t="shared" si="62"/>
        <v>68</v>
      </c>
      <c r="S83" s="99">
        <v>120</v>
      </c>
      <c r="T83" s="115">
        <v>1645053</v>
      </c>
      <c r="U83" s="12">
        <v>8</v>
      </c>
      <c r="V83" s="12">
        <v>2017</v>
      </c>
      <c r="W83" s="91">
        <v>0</v>
      </c>
      <c r="X83" s="9">
        <f t="shared" si="41"/>
        <v>5</v>
      </c>
      <c r="Y83" s="9">
        <f t="shared" si="36"/>
        <v>17</v>
      </c>
      <c r="Z83" s="74">
        <f t="shared" si="51"/>
        <v>29</v>
      </c>
      <c r="AA83" s="74">
        <f t="shared" si="51"/>
        <v>41</v>
      </c>
      <c r="AB83" s="74">
        <f t="shared" si="52"/>
        <v>46</v>
      </c>
      <c r="AC83" s="74">
        <f>+P83-AB83</f>
        <v>15</v>
      </c>
      <c r="AD83" s="108">
        <f t="shared" si="37"/>
        <v>26968.081967213115</v>
      </c>
      <c r="AE83" s="76">
        <f t="shared" si="38"/>
        <v>0</v>
      </c>
      <c r="AF83" s="76">
        <f t="shared" si="42"/>
        <v>134840.40983606558</v>
      </c>
      <c r="AG83" s="76">
        <f t="shared" si="43"/>
        <v>323616.98360655736</v>
      </c>
      <c r="AH83" s="76">
        <f t="shared" si="44"/>
        <v>458457.39344262297</v>
      </c>
      <c r="AI83" s="79">
        <f t="shared" si="45"/>
        <v>1186595.6065573771</v>
      </c>
      <c r="AJ83" s="77">
        <f t="shared" si="53"/>
        <v>209399.22468659596</v>
      </c>
      <c r="AK83" s="77">
        <f t="shared" si="46"/>
        <v>667856.61812921893</v>
      </c>
      <c r="AL83" s="78">
        <f t="shared" si="54"/>
        <v>977196.38187078107</v>
      </c>
      <c r="AM83" s="77">
        <f t="shared" si="47"/>
        <v>19036.293153326904</v>
      </c>
      <c r="AN83" s="77">
        <f t="shared" si="48"/>
        <v>228435.51783992286</v>
      </c>
      <c r="AO83" s="77"/>
      <c r="AP83" s="77">
        <f t="shared" si="55"/>
        <v>228435.51783992286</v>
      </c>
      <c r="AQ83" s="77">
        <f t="shared" si="49"/>
        <v>228435.51783992286</v>
      </c>
      <c r="AR83" s="77">
        <f t="shared" si="49"/>
        <v>228435.51783992286</v>
      </c>
      <c r="AS83" s="77">
        <f t="shared" si="49"/>
        <v>228435.51783992286</v>
      </c>
      <c r="AT83" s="79">
        <f t="shared" si="50"/>
        <v>139599.48312439732</v>
      </c>
      <c r="AU83" s="80">
        <f t="shared" si="56"/>
        <v>323616.98360655736</v>
      </c>
      <c r="AV83" s="78">
        <f t="shared" si="57"/>
        <v>991473.60173577629</v>
      </c>
      <c r="AW83" s="78">
        <f t="shared" si="58"/>
        <v>653579.39826422371</v>
      </c>
      <c r="AX83" s="81">
        <f t="shared" si="59"/>
        <v>134840.40983606558</v>
      </c>
      <c r="AY83" s="82">
        <f t="shared" si="60"/>
        <v>1126314.0115718418</v>
      </c>
      <c r="AZ83" s="83">
        <f t="shared" si="61"/>
        <v>518738.98842815822</v>
      </c>
    </row>
    <row r="84" spans="1:52">
      <c r="A84" s="63">
        <v>10</v>
      </c>
      <c r="B84" s="64" t="s">
        <v>57</v>
      </c>
      <c r="C84" s="12">
        <v>72</v>
      </c>
      <c r="D84" s="65" t="s">
        <v>58</v>
      </c>
      <c r="E84" s="113" t="s">
        <v>122</v>
      </c>
      <c r="F84" s="113" t="s">
        <v>63</v>
      </c>
      <c r="G84" s="114">
        <v>154</v>
      </c>
      <c r="H84" s="113" t="s">
        <v>61</v>
      </c>
      <c r="I84" s="12"/>
      <c r="J84" s="12"/>
      <c r="K84" s="116">
        <v>42739</v>
      </c>
      <c r="L84" s="68">
        <v>41858</v>
      </c>
      <c r="M84" s="68">
        <f t="shared" si="35"/>
        <v>44780</v>
      </c>
      <c r="N84" s="69">
        <v>42767</v>
      </c>
      <c r="O84" s="193">
        <v>0</v>
      </c>
      <c r="P84" s="100">
        <f t="shared" si="40"/>
        <v>61</v>
      </c>
      <c r="Q84" s="194" t="s">
        <v>266</v>
      </c>
      <c r="R84" s="73">
        <f t="shared" si="62"/>
        <v>68</v>
      </c>
      <c r="S84" s="99">
        <v>120</v>
      </c>
      <c r="T84" s="115">
        <v>972365</v>
      </c>
      <c r="U84" s="12">
        <v>8</v>
      </c>
      <c r="V84" s="12">
        <v>2017</v>
      </c>
      <c r="W84" s="91">
        <v>0</v>
      </c>
      <c r="X84" s="9">
        <f t="shared" si="41"/>
        <v>5</v>
      </c>
      <c r="Y84" s="9">
        <f t="shared" si="36"/>
        <v>17</v>
      </c>
      <c r="Z84" s="74">
        <f t="shared" si="51"/>
        <v>29</v>
      </c>
      <c r="AA84" s="74">
        <f t="shared" si="51"/>
        <v>41</v>
      </c>
      <c r="AB84" s="74">
        <f t="shared" si="52"/>
        <v>46</v>
      </c>
      <c r="AC84" s="74">
        <f>+P84-AB84</f>
        <v>15</v>
      </c>
      <c r="AD84" s="108">
        <f t="shared" si="37"/>
        <v>15940.409836065573</v>
      </c>
      <c r="AE84" s="76">
        <f t="shared" si="38"/>
        <v>0</v>
      </c>
      <c r="AF84" s="76">
        <f t="shared" si="42"/>
        <v>79702.049180327871</v>
      </c>
      <c r="AG84" s="76">
        <f t="shared" si="43"/>
        <v>191284.91803278687</v>
      </c>
      <c r="AH84" s="76">
        <f t="shared" si="44"/>
        <v>270986.96721311472</v>
      </c>
      <c r="AI84" s="79">
        <f t="shared" si="45"/>
        <v>701378.03278688528</v>
      </c>
      <c r="AJ84" s="77">
        <f t="shared" si="53"/>
        <v>123772.59402121505</v>
      </c>
      <c r="AK84" s="77">
        <f t="shared" si="46"/>
        <v>394759.56123432977</v>
      </c>
      <c r="AL84" s="78">
        <f t="shared" si="54"/>
        <v>577605.43876567017</v>
      </c>
      <c r="AM84" s="77">
        <f t="shared" si="47"/>
        <v>11252.05400192864</v>
      </c>
      <c r="AN84" s="77">
        <f t="shared" si="48"/>
        <v>135024.64802314367</v>
      </c>
      <c r="AO84" s="77"/>
      <c r="AP84" s="77">
        <f t="shared" si="55"/>
        <v>135024.64802314367</v>
      </c>
      <c r="AQ84" s="77">
        <f t="shared" si="49"/>
        <v>135024.64802314367</v>
      </c>
      <c r="AR84" s="77">
        <f t="shared" si="49"/>
        <v>135024.64802314367</v>
      </c>
      <c r="AS84" s="77">
        <f t="shared" si="49"/>
        <v>135024.64802314367</v>
      </c>
      <c r="AT84" s="79">
        <f t="shared" si="50"/>
        <v>82515.062680810035</v>
      </c>
      <c r="AU84" s="80">
        <f t="shared" si="56"/>
        <v>191284.91803278687</v>
      </c>
      <c r="AV84" s="78">
        <f t="shared" si="57"/>
        <v>586044.47926711664</v>
      </c>
      <c r="AW84" s="78">
        <f t="shared" si="58"/>
        <v>386320.52073288336</v>
      </c>
      <c r="AX84" s="81">
        <f t="shared" si="59"/>
        <v>79702.049180327871</v>
      </c>
      <c r="AY84" s="82">
        <f t="shared" si="60"/>
        <v>665746.52844744455</v>
      </c>
      <c r="AZ84" s="83">
        <f t="shared" si="61"/>
        <v>306618.47155255545</v>
      </c>
    </row>
    <row r="85" spans="1:52">
      <c r="A85" s="63">
        <v>10</v>
      </c>
      <c r="B85" s="64" t="s">
        <v>57</v>
      </c>
      <c r="C85" s="12">
        <v>74</v>
      </c>
      <c r="D85" s="65" t="s">
        <v>58</v>
      </c>
      <c r="E85" s="113" t="s">
        <v>123</v>
      </c>
      <c r="F85" s="113" t="s">
        <v>124</v>
      </c>
      <c r="G85" s="114">
        <v>116962</v>
      </c>
      <c r="H85" s="113" t="s">
        <v>61</v>
      </c>
      <c r="I85" s="12"/>
      <c r="J85" s="12"/>
      <c r="K85" s="116">
        <v>42746</v>
      </c>
      <c r="L85" s="68">
        <v>41858</v>
      </c>
      <c r="M85" s="68">
        <f t="shared" si="35"/>
        <v>44780</v>
      </c>
      <c r="N85" s="69">
        <v>42767</v>
      </c>
      <c r="O85" s="193">
        <v>0</v>
      </c>
      <c r="P85" s="100">
        <f t="shared" si="40"/>
        <v>61</v>
      </c>
      <c r="Q85" s="194" t="s">
        <v>266</v>
      </c>
      <c r="R85" s="73">
        <f t="shared" si="62"/>
        <v>68</v>
      </c>
      <c r="S85" s="99">
        <v>120</v>
      </c>
      <c r="T85" s="115">
        <v>582100</v>
      </c>
      <c r="U85" s="12">
        <v>8</v>
      </c>
      <c r="V85" s="12">
        <v>2017</v>
      </c>
      <c r="W85" s="91">
        <v>0</v>
      </c>
      <c r="X85" s="9">
        <f t="shared" si="41"/>
        <v>5</v>
      </c>
      <c r="Y85" s="9">
        <f t="shared" si="36"/>
        <v>17</v>
      </c>
      <c r="Z85" s="74">
        <f t="shared" si="51"/>
        <v>29</v>
      </c>
      <c r="AA85" s="74">
        <f t="shared" si="51"/>
        <v>41</v>
      </c>
      <c r="AB85" s="74">
        <f t="shared" si="52"/>
        <v>46</v>
      </c>
      <c r="AC85" s="74">
        <f>+P85-AB85</f>
        <v>15</v>
      </c>
      <c r="AD85" s="108">
        <f t="shared" si="37"/>
        <v>9542.622950819672</v>
      </c>
      <c r="AE85" s="76">
        <f t="shared" si="38"/>
        <v>0</v>
      </c>
      <c r="AF85" s="76">
        <f t="shared" si="42"/>
        <v>47713.114754098358</v>
      </c>
      <c r="AG85" s="76">
        <f t="shared" si="43"/>
        <v>114511.47540983607</v>
      </c>
      <c r="AH85" s="76">
        <f t="shared" si="44"/>
        <v>162224.59016393442</v>
      </c>
      <c r="AI85" s="79">
        <f t="shared" si="45"/>
        <v>419875.40983606561</v>
      </c>
      <c r="AJ85" s="77">
        <f t="shared" si="53"/>
        <v>74095.660559305688</v>
      </c>
      <c r="AK85" s="77">
        <f t="shared" si="46"/>
        <v>236320.25072324011</v>
      </c>
      <c r="AL85" s="78">
        <f t="shared" si="54"/>
        <v>345779.74927675992</v>
      </c>
      <c r="AM85" s="77">
        <f t="shared" si="47"/>
        <v>6735.969141755063</v>
      </c>
      <c r="AN85" s="77">
        <f t="shared" si="48"/>
        <v>80831.629701060752</v>
      </c>
      <c r="AO85" s="77"/>
      <c r="AP85" s="77">
        <f t="shared" si="55"/>
        <v>80831.629701060752</v>
      </c>
      <c r="AQ85" s="77">
        <f t="shared" si="49"/>
        <v>80831.629701060752</v>
      </c>
      <c r="AR85" s="77">
        <f t="shared" si="49"/>
        <v>80831.629701060752</v>
      </c>
      <c r="AS85" s="77">
        <f t="shared" si="49"/>
        <v>80831.629701060752</v>
      </c>
      <c r="AT85" s="79">
        <f t="shared" si="50"/>
        <v>49397.107039537128</v>
      </c>
      <c r="AU85" s="80">
        <f t="shared" si="56"/>
        <v>114511.47540983607</v>
      </c>
      <c r="AV85" s="78">
        <f t="shared" si="57"/>
        <v>350831.72613307618</v>
      </c>
      <c r="AW85" s="78">
        <f t="shared" si="58"/>
        <v>231268.27386692382</v>
      </c>
      <c r="AX85" s="81">
        <f t="shared" si="59"/>
        <v>47713.114754098358</v>
      </c>
      <c r="AY85" s="82">
        <f t="shared" si="60"/>
        <v>398544.84088717453</v>
      </c>
      <c r="AZ85" s="83">
        <f t="shared" si="61"/>
        <v>183555.15911282547</v>
      </c>
    </row>
    <row r="86" spans="1:52">
      <c r="A86" s="63">
        <v>10</v>
      </c>
      <c r="B86" s="64" t="s">
        <v>57</v>
      </c>
      <c r="C86" s="12">
        <v>74</v>
      </c>
      <c r="D86" s="65" t="s">
        <v>58</v>
      </c>
      <c r="E86" s="113" t="s">
        <v>125</v>
      </c>
      <c r="F86" s="113" t="s">
        <v>124</v>
      </c>
      <c r="G86" s="114">
        <v>116962</v>
      </c>
      <c r="H86" s="113" t="s">
        <v>61</v>
      </c>
      <c r="I86" s="12"/>
      <c r="J86" s="12"/>
      <c r="K86" s="116">
        <v>42746</v>
      </c>
      <c r="L86" s="68">
        <v>41858</v>
      </c>
      <c r="M86" s="68">
        <f t="shared" si="35"/>
        <v>44780</v>
      </c>
      <c r="N86" s="69">
        <v>42767</v>
      </c>
      <c r="O86" s="193">
        <v>0</v>
      </c>
      <c r="P86" s="100">
        <f t="shared" si="40"/>
        <v>61</v>
      </c>
      <c r="Q86" s="194" t="s">
        <v>266</v>
      </c>
      <c r="R86" s="73">
        <f t="shared" si="62"/>
        <v>68</v>
      </c>
      <c r="S86" s="99">
        <v>120</v>
      </c>
      <c r="T86" s="115">
        <v>69800</v>
      </c>
      <c r="U86" s="12">
        <v>8</v>
      </c>
      <c r="V86" s="12">
        <v>2017</v>
      </c>
      <c r="W86" s="91">
        <v>0</v>
      </c>
      <c r="X86" s="9">
        <f t="shared" si="41"/>
        <v>5</v>
      </c>
      <c r="Y86" s="9">
        <f t="shared" si="36"/>
        <v>17</v>
      </c>
      <c r="Z86" s="74">
        <f t="shared" si="51"/>
        <v>29</v>
      </c>
      <c r="AA86" s="74">
        <f t="shared" si="51"/>
        <v>41</v>
      </c>
      <c r="AB86" s="74">
        <f t="shared" si="52"/>
        <v>46</v>
      </c>
      <c r="AC86" s="74">
        <f>+P86-AB86</f>
        <v>15</v>
      </c>
      <c r="AD86" s="108">
        <f t="shared" si="37"/>
        <v>1144.2622950819673</v>
      </c>
      <c r="AE86" s="76">
        <f t="shared" si="38"/>
        <v>0</v>
      </c>
      <c r="AF86" s="76">
        <f t="shared" si="42"/>
        <v>5721.3114754098369</v>
      </c>
      <c r="AG86" s="76">
        <f t="shared" si="43"/>
        <v>13731.147540983608</v>
      </c>
      <c r="AH86" s="76">
        <f t="shared" si="44"/>
        <v>19452.459016393444</v>
      </c>
      <c r="AI86" s="79">
        <f t="shared" si="45"/>
        <v>50347.540983606552</v>
      </c>
      <c r="AJ86" s="77">
        <f t="shared" si="53"/>
        <v>8884.8601735776265</v>
      </c>
      <c r="AK86" s="77">
        <f t="shared" si="46"/>
        <v>28337.319189971073</v>
      </c>
      <c r="AL86" s="78">
        <f t="shared" si="54"/>
        <v>41462.680810028927</v>
      </c>
      <c r="AM86" s="77">
        <f t="shared" si="47"/>
        <v>807.71456123432972</v>
      </c>
      <c r="AN86" s="77">
        <f t="shared" si="48"/>
        <v>9692.5747348119567</v>
      </c>
      <c r="AO86" s="77"/>
      <c r="AP86" s="77">
        <f t="shared" si="55"/>
        <v>9692.5747348119567</v>
      </c>
      <c r="AQ86" s="77">
        <f t="shared" si="49"/>
        <v>9692.5747348119567</v>
      </c>
      <c r="AR86" s="77">
        <f t="shared" si="49"/>
        <v>9692.5747348119567</v>
      </c>
      <c r="AS86" s="77">
        <f t="shared" si="49"/>
        <v>9692.5747348119567</v>
      </c>
      <c r="AT86" s="79">
        <f t="shared" si="50"/>
        <v>5923.2401157184177</v>
      </c>
      <c r="AU86" s="80">
        <f t="shared" si="56"/>
        <v>13731.147540983608</v>
      </c>
      <c r="AV86" s="78">
        <f t="shared" si="57"/>
        <v>42068.466730954678</v>
      </c>
      <c r="AW86" s="78">
        <f t="shared" si="58"/>
        <v>27731.533269045322</v>
      </c>
      <c r="AX86" s="81">
        <f t="shared" si="59"/>
        <v>5721.3114754098369</v>
      </c>
      <c r="AY86" s="82">
        <f t="shared" si="60"/>
        <v>47789.778206364514</v>
      </c>
      <c r="AZ86" s="83">
        <f t="shared" si="61"/>
        <v>22010.221793635486</v>
      </c>
    </row>
    <row r="87" spans="1:52">
      <c r="A87" s="63">
        <v>10</v>
      </c>
      <c r="B87" s="64" t="s">
        <v>57</v>
      </c>
      <c r="C87" s="12">
        <v>74</v>
      </c>
      <c r="D87" s="65" t="s">
        <v>58</v>
      </c>
      <c r="E87" s="113" t="s">
        <v>126</v>
      </c>
      <c r="F87" s="113" t="s">
        <v>124</v>
      </c>
      <c r="G87" s="114">
        <v>116962</v>
      </c>
      <c r="H87" s="113" t="s">
        <v>61</v>
      </c>
      <c r="I87" s="12"/>
      <c r="J87" s="12"/>
      <c r="K87" s="116">
        <v>42746</v>
      </c>
      <c r="L87" s="68">
        <v>41858</v>
      </c>
      <c r="M87" s="68">
        <f t="shared" si="35"/>
        <v>44780</v>
      </c>
      <c r="N87" s="69">
        <v>42767</v>
      </c>
      <c r="O87" s="193">
        <v>0</v>
      </c>
      <c r="P87" s="100">
        <f t="shared" si="40"/>
        <v>61</v>
      </c>
      <c r="Q87" s="194" t="s">
        <v>266</v>
      </c>
      <c r="R87" s="73">
        <f t="shared" si="62"/>
        <v>68</v>
      </c>
      <c r="S87" s="99">
        <v>120</v>
      </c>
      <c r="T87" s="79">
        <v>18300</v>
      </c>
      <c r="U87" s="12">
        <v>8</v>
      </c>
      <c r="V87" s="12">
        <v>2017</v>
      </c>
      <c r="W87" s="91">
        <v>0</v>
      </c>
      <c r="X87" s="9">
        <f t="shared" si="41"/>
        <v>5</v>
      </c>
      <c r="Y87" s="9">
        <f t="shared" si="36"/>
        <v>17</v>
      </c>
      <c r="Z87" s="74">
        <f t="shared" si="51"/>
        <v>29</v>
      </c>
      <c r="AA87" s="74">
        <f t="shared" si="51"/>
        <v>41</v>
      </c>
      <c r="AB87" s="74">
        <f t="shared" si="52"/>
        <v>46</v>
      </c>
      <c r="AC87" s="74">
        <f>+P87-AB87</f>
        <v>15</v>
      </c>
      <c r="AD87" s="108">
        <f t="shared" si="37"/>
        <v>300</v>
      </c>
      <c r="AE87" s="76">
        <f t="shared" si="38"/>
        <v>0</v>
      </c>
      <c r="AF87" s="76">
        <f t="shared" si="42"/>
        <v>1500</v>
      </c>
      <c r="AG87" s="76">
        <f t="shared" si="43"/>
        <v>3600</v>
      </c>
      <c r="AH87" s="76">
        <f t="shared" si="44"/>
        <v>5100</v>
      </c>
      <c r="AI87" s="79">
        <f t="shared" si="45"/>
        <v>13200</v>
      </c>
      <c r="AJ87" s="77">
        <f t="shared" si="53"/>
        <v>2329.4117647058824</v>
      </c>
      <c r="AK87" s="77">
        <f t="shared" si="46"/>
        <v>7429.4117647058829</v>
      </c>
      <c r="AL87" s="78">
        <f t="shared" si="54"/>
        <v>10870.588235294117</v>
      </c>
      <c r="AM87" s="77">
        <f t="shared" si="47"/>
        <v>211.76470588235296</v>
      </c>
      <c r="AN87" s="77">
        <f t="shared" si="48"/>
        <v>2541.1764705882356</v>
      </c>
      <c r="AO87" s="77"/>
      <c r="AP87" s="77">
        <f t="shared" si="55"/>
        <v>2541.1764705882356</v>
      </c>
      <c r="AQ87" s="77">
        <f t="shared" si="49"/>
        <v>2541.1764705882356</v>
      </c>
      <c r="AR87" s="77">
        <f t="shared" si="49"/>
        <v>2541.1764705882356</v>
      </c>
      <c r="AS87" s="77">
        <f t="shared" si="49"/>
        <v>2541.1764705882356</v>
      </c>
      <c r="AT87" s="79">
        <f t="shared" si="50"/>
        <v>1552.9411764705883</v>
      </c>
      <c r="AU87" s="80">
        <f t="shared" si="56"/>
        <v>3600</v>
      </c>
      <c r="AV87" s="78">
        <f t="shared" si="57"/>
        <v>11029.411764705883</v>
      </c>
      <c r="AW87" s="78">
        <f t="shared" si="58"/>
        <v>7270.5882352941171</v>
      </c>
      <c r="AX87" s="81">
        <f t="shared" si="59"/>
        <v>1500</v>
      </c>
      <c r="AY87" s="82">
        <f t="shared" si="60"/>
        <v>12529.411764705883</v>
      </c>
      <c r="AZ87" s="83">
        <f t="shared" si="61"/>
        <v>5770.5882352941171</v>
      </c>
    </row>
    <row r="88" spans="1:52">
      <c r="A88" s="63">
        <v>10</v>
      </c>
      <c r="B88" s="64" t="s">
        <v>57</v>
      </c>
      <c r="C88" s="12">
        <v>74</v>
      </c>
      <c r="D88" s="65" t="s">
        <v>58</v>
      </c>
      <c r="E88" s="113" t="s">
        <v>127</v>
      </c>
      <c r="F88" s="113" t="s">
        <v>124</v>
      </c>
      <c r="G88" s="114">
        <v>116962</v>
      </c>
      <c r="H88" s="113" t="s">
        <v>61</v>
      </c>
      <c r="I88" s="12"/>
      <c r="J88" s="12"/>
      <c r="K88" s="116">
        <v>42746</v>
      </c>
      <c r="L88" s="68">
        <v>41858</v>
      </c>
      <c r="M88" s="68">
        <f t="shared" si="35"/>
        <v>44780</v>
      </c>
      <c r="N88" s="69">
        <v>42767</v>
      </c>
      <c r="O88" s="193">
        <v>0</v>
      </c>
      <c r="P88" s="100">
        <f t="shared" si="40"/>
        <v>61</v>
      </c>
      <c r="Q88" s="194" t="s">
        <v>266</v>
      </c>
      <c r="R88" s="73">
        <f t="shared" si="62"/>
        <v>68</v>
      </c>
      <c r="S88" s="99">
        <v>120</v>
      </c>
      <c r="T88" s="79">
        <v>117000</v>
      </c>
      <c r="U88" s="12">
        <v>8</v>
      </c>
      <c r="V88" s="12">
        <v>2017</v>
      </c>
      <c r="W88" s="91">
        <v>0</v>
      </c>
      <c r="X88" s="9">
        <f t="shared" si="41"/>
        <v>5</v>
      </c>
      <c r="Y88" s="9">
        <f t="shared" si="36"/>
        <v>17</v>
      </c>
      <c r="Z88" s="74">
        <f t="shared" si="51"/>
        <v>29</v>
      </c>
      <c r="AA88" s="74">
        <f t="shared" si="51"/>
        <v>41</v>
      </c>
      <c r="AB88" s="74">
        <f t="shared" si="52"/>
        <v>46</v>
      </c>
      <c r="AC88" s="74">
        <f>+P88-AB88</f>
        <v>15</v>
      </c>
      <c r="AD88" s="108">
        <f t="shared" si="37"/>
        <v>1918.032786885246</v>
      </c>
      <c r="AE88" s="76">
        <f t="shared" si="38"/>
        <v>0</v>
      </c>
      <c r="AF88" s="76">
        <f t="shared" si="42"/>
        <v>9590.1639344262294</v>
      </c>
      <c r="AG88" s="76">
        <f t="shared" si="43"/>
        <v>23016.393442622953</v>
      </c>
      <c r="AH88" s="76">
        <f t="shared" si="44"/>
        <v>32606.557377049183</v>
      </c>
      <c r="AI88" s="79">
        <f t="shared" si="45"/>
        <v>84393.442622950824</v>
      </c>
      <c r="AJ88" s="77">
        <f t="shared" si="53"/>
        <v>14892.960462873674</v>
      </c>
      <c r="AK88" s="77">
        <f t="shared" si="46"/>
        <v>47499.517839922861</v>
      </c>
      <c r="AL88" s="78">
        <f t="shared" si="54"/>
        <v>69500.482160077139</v>
      </c>
      <c r="AM88" s="77">
        <f t="shared" si="47"/>
        <v>1353.9054966248796</v>
      </c>
      <c r="AN88" s="77">
        <f t="shared" si="48"/>
        <v>16246.865959498555</v>
      </c>
      <c r="AO88" s="77"/>
      <c r="AP88" s="77">
        <f t="shared" si="55"/>
        <v>16246.865959498555</v>
      </c>
      <c r="AQ88" s="77">
        <f t="shared" si="49"/>
        <v>16246.865959498555</v>
      </c>
      <c r="AR88" s="77">
        <f t="shared" si="49"/>
        <v>16246.865959498555</v>
      </c>
      <c r="AS88" s="77">
        <f t="shared" si="49"/>
        <v>16246.865959498555</v>
      </c>
      <c r="AT88" s="79">
        <f t="shared" si="50"/>
        <v>9928.6403085824495</v>
      </c>
      <c r="AU88" s="80">
        <f t="shared" si="56"/>
        <v>23016.393442622953</v>
      </c>
      <c r="AV88" s="78">
        <f t="shared" si="57"/>
        <v>70515.911282545814</v>
      </c>
      <c r="AW88" s="78">
        <f t="shared" si="58"/>
        <v>46484.088717454186</v>
      </c>
      <c r="AX88" s="81">
        <f t="shared" si="59"/>
        <v>9590.1639344262294</v>
      </c>
      <c r="AY88" s="82">
        <f t="shared" si="60"/>
        <v>80106.075216972036</v>
      </c>
      <c r="AZ88" s="83">
        <f t="shared" si="61"/>
        <v>36893.924783027964</v>
      </c>
    </row>
    <row r="89" spans="1:52">
      <c r="A89" s="63">
        <v>10</v>
      </c>
      <c r="B89" s="64" t="s">
        <v>57</v>
      </c>
      <c r="C89" s="12">
        <v>88</v>
      </c>
      <c r="D89" s="84" t="s">
        <v>58</v>
      </c>
      <c r="E89" s="117" t="s">
        <v>128</v>
      </c>
      <c r="F89" s="117" t="s">
        <v>69</v>
      </c>
      <c r="G89" s="118">
        <v>584</v>
      </c>
      <c r="H89" s="117" t="s">
        <v>61</v>
      </c>
      <c r="I89" s="12"/>
      <c r="J89" s="12"/>
      <c r="K89" s="116">
        <v>42747</v>
      </c>
      <c r="L89" s="68">
        <v>41858</v>
      </c>
      <c r="M89" s="68">
        <f t="shared" si="35"/>
        <v>44780</v>
      </c>
      <c r="N89" s="69">
        <v>42767</v>
      </c>
      <c r="O89" s="193">
        <v>0</v>
      </c>
      <c r="P89" s="100">
        <f t="shared" si="40"/>
        <v>61</v>
      </c>
      <c r="Q89" s="194" t="s">
        <v>266</v>
      </c>
      <c r="R89" s="73">
        <f t="shared" si="62"/>
        <v>68</v>
      </c>
      <c r="S89" s="71">
        <v>120</v>
      </c>
      <c r="T89" s="90">
        <v>1200000</v>
      </c>
      <c r="U89" s="12">
        <v>8</v>
      </c>
      <c r="V89" s="12">
        <v>2017</v>
      </c>
      <c r="W89" s="91">
        <v>0</v>
      </c>
      <c r="X89" s="9">
        <f t="shared" si="41"/>
        <v>5</v>
      </c>
      <c r="Y89" s="9">
        <f t="shared" si="36"/>
        <v>17</v>
      </c>
      <c r="Z89" s="74">
        <f t="shared" si="51"/>
        <v>29</v>
      </c>
      <c r="AA89" s="74">
        <f t="shared" si="51"/>
        <v>41</v>
      </c>
      <c r="AB89" s="74">
        <f t="shared" si="52"/>
        <v>46</v>
      </c>
      <c r="AC89" s="74">
        <f>+P89-AB89</f>
        <v>15</v>
      </c>
      <c r="AD89" s="108">
        <f t="shared" si="37"/>
        <v>19672.131147540982</v>
      </c>
      <c r="AE89" s="76">
        <f t="shared" si="38"/>
        <v>0</v>
      </c>
      <c r="AF89" s="76">
        <f t="shared" si="42"/>
        <v>98360.655737704918</v>
      </c>
      <c r="AG89" s="76">
        <f t="shared" si="43"/>
        <v>236065.57377049178</v>
      </c>
      <c r="AH89" s="76">
        <f t="shared" si="44"/>
        <v>334426.2295081967</v>
      </c>
      <c r="AI89" s="79">
        <f t="shared" si="45"/>
        <v>865573.7704918033</v>
      </c>
      <c r="AJ89" s="77">
        <f t="shared" si="53"/>
        <v>152748.31243972998</v>
      </c>
      <c r="AK89" s="77">
        <f t="shared" si="46"/>
        <v>487174.54194792669</v>
      </c>
      <c r="AL89" s="78">
        <f t="shared" si="54"/>
        <v>712825.45805207337</v>
      </c>
      <c r="AM89" s="77">
        <f t="shared" si="47"/>
        <v>13886.210221793635</v>
      </c>
      <c r="AN89" s="77">
        <f t="shared" si="48"/>
        <v>166634.52266152363</v>
      </c>
      <c r="AO89" s="77"/>
      <c r="AP89" s="77">
        <f t="shared" si="55"/>
        <v>166634.52266152363</v>
      </c>
      <c r="AQ89" s="77">
        <f t="shared" ref="AQ89:AS104" si="63">+AP89</f>
        <v>166634.52266152363</v>
      </c>
      <c r="AR89" s="77">
        <f t="shared" si="63"/>
        <v>166634.52266152363</v>
      </c>
      <c r="AS89" s="77">
        <f t="shared" si="63"/>
        <v>166634.52266152363</v>
      </c>
      <c r="AT89" s="79">
        <f t="shared" si="50"/>
        <v>101832.20829315332</v>
      </c>
      <c r="AU89" s="80">
        <f t="shared" si="56"/>
        <v>236065.57377049178</v>
      </c>
      <c r="AV89" s="78">
        <f t="shared" si="57"/>
        <v>723240.1157184185</v>
      </c>
      <c r="AW89" s="78">
        <f t="shared" si="58"/>
        <v>476759.8842815815</v>
      </c>
      <c r="AX89" s="81">
        <f t="shared" si="59"/>
        <v>98360.655737704918</v>
      </c>
      <c r="AY89" s="82">
        <f t="shared" si="60"/>
        <v>821600.77145612345</v>
      </c>
      <c r="AZ89" s="83">
        <f t="shared" si="61"/>
        <v>378399.22854387655</v>
      </c>
    </row>
    <row r="90" spans="1:52">
      <c r="A90" s="63">
        <v>10</v>
      </c>
      <c r="B90" s="64" t="s">
        <v>57</v>
      </c>
      <c r="C90" s="12">
        <v>76</v>
      </c>
      <c r="D90" s="65" t="s">
        <v>58</v>
      </c>
      <c r="E90" s="113" t="s">
        <v>129</v>
      </c>
      <c r="F90" s="113" t="s">
        <v>130</v>
      </c>
      <c r="G90" s="114">
        <v>583474</v>
      </c>
      <c r="H90" s="113" t="s">
        <v>61</v>
      </c>
      <c r="I90" s="12"/>
      <c r="J90" s="12"/>
      <c r="K90" s="116">
        <v>42751</v>
      </c>
      <c r="L90" s="68">
        <v>41858</v>
      </c>
      <c r="M90" s="68">
        <f t="shared" si="35"/>
        <v>44780</v>
      </c>
      <c r="N90" s="69">
        <v>42767</v>
      </c>
      <c r="O90" s="193">
        <v>0</v>
      </c>
      <c r="P90" s="100">
        <f t="shared" si="40"/>
        <v>61</v>
      </c>
      <c r="Q90" s="194" t="s">
        <v>266</v>
      </c>
      <c r="R90" s="73">
        <f t="shared" si="62"/>
        <v>68</v>
      </c>
      <c r="S90" s="71">
        <v>120</v>
      </c>
      <c r="T90" s="79">
        <v>46695</v>
      </c>
      <c r="U90" s="12">
        <v>8</v>
      </c>
      <c r="V90" s="12">
        <v>2017</v>
      </c>
      <c r="W90" s="91">
        <v>0</v>
      </c>
      <c r="X90" s="9">
        <f t="shared" si="41"/>
        <v>5</v>
      </c>
      <c r="Y90" s="9">
        <f t="shared" si="36"/>
        <v>17</v>
      </c>
      <c r="Z90" s="74">
        <f t="shared" si="51"/>
        <v>29</v>
      </c>
      <c r="AA90" s="74">
        <f t="shared" si="51"/>
        <v>41</v>
      </c>
      <c r="AB90" s="74">
        <f t="shared" si="52"/>
        <v>46</v>
      </c>
      <c r="AC90" s="74">
        <f>+P90-AB90</f>
        <v>15</v>
      </c>
      <c r="AD90" s="108">
        <f t="shared" si="37"/>
        <v>765.49180327868851</v>
      </c>
      <c r="AE90" s="76">
        <f t="shared" si="38"/>
        <v>0</v>
      </c>
      <c r="AF90" s="76">
        <f t="shared" si="42"/>
        <v>3827.4590163934427</v>
      </c>
      <c r="AG90" s="76">
        <f t="shared" si="43"/>
        <v>9185.9016393442616</v>
      </c>
      <c r="AH90" s="76">
        <f t="shared" si="44"/>
        <v>13013.360655737704</v>
      </c>
      <c r="AI90" s="79">
        <f t="shared" si="45"/>
        <v>33681.639344262294</v>
      </c>
      <c r="AJ90" s="77">
        <f t="shared" si="53"/>
        <v>5943.8187078109931</v>
      </c>
      <c r="AK90" s="77">
        <f t="shared" si="46"/>
        <v>18957.179363548697</v>
      </c>
      <c r="AL90" s="78">
        <f t="shared" si="54"/>
        <v>27737.820636451303</v>
      </c>
      <c r="AM90" s="77">
        <f t="shared" si="47"/>
        <v>540.34715525554486</v>
      </c>
      <c r="AN90" s="77">
        <f t="shared" si="48"/>
        <v>6484.1658630665379</v>
      </c>
      <c r="AO90" s="77"/>
      <c r="AP90" s="77">
        <f t="shared" si="55"/>
        <v>6484.1658630665379</v>
      </c>
      <c r="AQ90" s="77">
        <f t="shared" si="63"/>
        <v>6484.1658630665379</v>
      </c>
      <c r="AR90" s="77">
        <f t="shared" si="63"/>
        <v>6484.1658630665379</v>
      </c>
      <c r="AS90" s="77">
        <f t="shared" si="63"/>
        <v>6484.1658630665379</v>
      </c>
      <c r="AT90" s="79">
        <f t="shared" si="50"/>
        <v>3962.5458052073286</v>
      </c>
      <c r="AU90" s="80">
        <f t="shared" si="56"/>
        <v>9185.9016393442616</v>
      </c>
      <c r="AV90" s="78">
        <f t="shared" si="57"/>
        <v>28143.081002892959</v>
      </c>
      <c r="AW90" s="78">
        <f t="shared" si="58"/>
        <v>18551.918997107041</v>
      </c>
      <c r="AX90" s="81">
        <f t="shared" si="59"/>
        <v>3827.4590163934427</v>
      </c>
      <c r="AY90" s="82">
        <f t="shared" si="60"/>
        <v>31970.540019286404</v>
      </c>
      <c r="AZ90" s="83">
        <f t="shared" si="61"/>
        <v>14724.459980713596</v>
      </c>
    </row>
    <row r="91" spans="1:52">
      <c r="A91" s="63">
        <v>10</v>
      </c>
      <c r="B91" s="64" t="s">
        <v>57</v>
      </c>
      <c r="C91" s="12">
        <v>78</v>
      </c>
      <c r="D91" s="65" t="s">
        <v>58</v>
      </c>
      <c r="E91" s="113" t="s">
        <v>131</v>
      </c>
      <c r="F91" s="113" t="s">
        <v>132</v>
      </c>
      <c r="G91" s="114">
        <v>3820</v>
      </c>
      <c r="H91" s="113" t="s">
        <v>61</v>
      </c>
      <c r="I91" s="12"/>
      <c r="J91" s="12"/>
      <c r="K91" s="116">
        <v>42762</v>
      </c>
      <c r="L91" s="68">
        <v>41858</v>
      </c>
      <c r="M91" s="68">
        <f t="shared" si="35"/>
        <v>44780</v>
      </c>
      <c r="N91" s="69">
        <v>42767</v>
      </c>
      <c r="O91" s="193">
        <v>0</v>
      </c>
      <c r="P91" s="100">
        <f t="shared" si="40"/>
        <v>61</v>
      </c>
      <c r="Q91" s="194" t="s">
        <v>266</v>
      </c>
      <c r="R91" s="73">
        <f t="shared" si="62"/>
        <v>68</v>
      </c>
      <c r="S91" s="71">
        <v>120</v>
      </c>
      <c r="T91" s="79">
        <v>14874</v>
      </c>
      <c r="U91" s="12">
        <v>8</v>
      </c>
      <c r="V91" s="12">
        <v>2017</v>
      </c>
      <c r="W91" s="91">
        <v>0</v>
      </c>
      <c r="X91" s="9">
        <f t="shared" si="41"/>
        <v>5</v>
      </c>
      <c r="Y91" s="9">
        <f t="shared" si="36"/>
        <v>17</v>
      </c>
      <c r="Z91" s="74">
        <f t="shared" si="51"/>
        <v>29</v>
      </c>
      <c r="AA91" s="74">
        <f t="shared" si="51"/>
        <v>41</v>
      </c>
      <c r="AB91" s="74">
        <f t="shared" si="52"/>
        <v>46</v>
      </c>
      <c r="AC91" s="74">
        <f>+P91-AB91</f>
        <v>15</v>
      </c>
      <c r="AD91" s="108">
        <f t="shared" si="37"/>
        <v>243.8360655737705</v>
      </c>
      <c r="AE91" s="76">
        <f t="shared" si="38"/>
        <v>0</v>
      </c>
      <c r="AF91" s="76">
        <f t="shared" si="42"/>
        <v>1219.1803278688526</v>
      </c>
      <c r="AG91" s="76">
        <f t="shared" si="43"/>
        <v>2926.032786885246</v>
      </c>
      <c r="AH91" s="76">
        <f t="shared" si="44"/>
        <v>4145.2131147540986</v>
      </c>
      <c r="AI91" s="79">
        <f t="shared" si="45"/>
        <v>10728.786885245901</v>
      </c>
      <c r="AJ91" s="77">
        <f t="shared" si="53"/>
        <v>1893.315332690453</v>
      </c>
      <c r="AK91" s="77">
        <f t="shared" si="46"/>
        <v>6038.5284474445516</v>
      </c>
      <c r="AL91" s="78">
        <f t="shared" si="54"/>
        <v>8835.4715525554493</v>
      </c>
      <c r="AM91" s="77">
        <f t="shared" si="47"/>
        <v>172.1195756991321</v>
      </c>
      <c r="AN91" s="77">
        <f t="shared" si="48"/>
        <v>2065.434908389585</v>
      </c>
      <c r="AO91" s="77"/>
      <c r="AP91" s="77">
        <f t="shared" si="55"/>
        <v>2065.434908389585</v>
      </c>
      <c r="AQ91" s="77">
        <f t="shared" si="63"/>
        <v>2065.434908389585</v>
      </c>
      <c r="AR91" s="77">
        <f t="shared" si="63"/>
        <v>2065.434908389585</v>
      </c>
      <c r="AS91" s="77">
        <f t="shared" si="63"/>
        <v>2065.434908389585</v>
      </c>
      <c r="AT91" s="79">
        <f t="shared" si="50"/>
        <v>1262.2102217936354</v>
      </c>
      <c r="AU91" s="80">
        <f t="shared" si="56"/>
        <v>2926.032786885246</v>
      </c>
      <c r="AV91" s="78">
        <f t="shared" si="57"/>
        <v>8964.561234329798</v>
      </c>
      <c r="AW91" s="78">
        <f t="shared" si="58"/>
        <v>5909.438765670202</v>
      </c>
      <c r="AX91" s="81">
        <f t="shared" si="59"/>
        <v>1219.1803278688526</v>
      </c>
      <c r="AY91" s="82">
        <f t="shared" si="60"/>
        <v>10183.741562198651</v>
      </c>
      <c r="AZ91" s="83">
        <f t="shared" si="61"/>
        <v>4690.2584378013489</v>
      </c>
    </row>
    <row r="92" spans="1:52">
      <c r="A92" s="63">
        <v>10</v>
      </c>
      <c r="B92" s="64" t="s">
        <v>57</v>
      </c>
      <c r="C92" s="12">
        <v>78</v>
      </c>
      <c r="D92" s="65" t="s">
        <v>58</v>
      </c>
      <c r="E92" s="113" t="s">
        <v>131</v>
      </c>
      <c r="F92" s="113" t="s">
        <v>132</v>
      </c>
      <c r="G92" s="114">
        <v>3820</v>
      </c>
      <c r="H92" s="113" t="s">
        <v>61</v>
      </c>
      <c r="I92" s="12"/>
      <c r="J92" s="12"/>
      <c r="K92" s="116">
        <v>42762</v>
      </c>
      <c r="L92" s="68">
        <v>41858</v>
      </c>
      <c r="M92" s="68">
        <f t="shared" si="35"/>
        <v>44780</v>
      </c>
      <c r="N92" s="69">
        <v>42767</v>
      </c>
      <c r="O92" s="193">
        <v>0</v>
      </c>
      <c r="P92" s="100">
        <f t="shared" si="40"/>
        <v>61</v>
      </c>
      <c r="Q92" s="194" t="s">
        <v>266</v>
      </c>
      <c r="R92" s="73">
        <f t="shared" si="62"/>
        <v>68</v>
      </c>
      <c r="S92" s="71">
        <v>120</v>
      </c>
      <c r="T92" s="79">
        <v>14874</v>
      </c>
      <c r="U92" s="12">
        <v>8</v>
      </c>
      <c r="V92" s="12">
        <v>2017</v>
      </c>
      <c r="W92" s="91">
        <v>0</v>
      </c>
      <c r="X92" s="9">
        <f t="shared" si="41"/>
        <v>5</v>
      </c>
      <c r="Y92" s="9">
        <f t="shared" si="36"/>
        <v>17</v>
      </c>
      <c r="Z92" s="74">
        <f t="shared" si="51"/>
        <v>29</v>
      </c>
      <c r="AA92" s="74">
        <f t="shared" si="51"/>
        <v>41</v>
      </c>
      <c r="AB92" s="74">
        <f t="shared" si="52"/>
        <v>46</v>
      </c>
      <c r="AC92" s="74">
        <f>+P92-AB92</f>
        <v>15</v>
      </c>
      <c r="AD92" s="108">
        <f t="shared" si="37"/>
        <v>243.8360655737705</v>
      </c>
      <c r="AE92" s="76">
        <f t="shared" si="38"/>
        <v>0</v>
      </c>
      <c r="AF92" s="76">
        <f t="shared" si="42"/>
        <v>1219.1803278688526</v>
      </c>
      <c r="AG92" s="76">
        <f t="shared" si="43"/>
        <v>2926.032786885246</v>
      </c>
      <c r="AH92" s="76">
        <f t="shared" si="44"/>
        <v>4145.2131147540986</v>
      </c>
      <c r="AI92" s="79">
        <f t="shared" si="45"/>
        <v>10728.786885245901</v>
      </c>
      <c r="AJ92" s="77">
        <f t="shared" si="53"/>
        <v>1893.315332690453</v>
      </c>
      <c r="AK92" s="77">
        <f t="shared" si="46"/>
        <v>6038.5284474445516</v>
      </c>
      <c r="AL92" s="78">
        <f t="shared" si="54"/>
        <v>8835.4715525554493</v>
      </c>
      <c r="AM92" s="77">
        <f t="shared" si="47"/>
        <v>172.1195756991321</v>
      </c>
      <c r="AN92" s="77">
        <f t="shared" si="48"/>
        <v>2065.434908389585</v>
      </c>
      <c r="AO92" s="77"/>
      <c r="AP92" s="77">
        <f t="shared" si="55"/>
        <v>2065.434908389585</v>
      </c>
      <c r="AQ92" s="77">
        <f t="shared" si="63"/>
        <v>2065.434908389585</v>
      </c>
      <c r="AR92" s="77">
        <f t="shared" si="63"/>
        <v>2065.434908389585</v>
      </c>
      <c r="AS92" s="77">
        <f t="shared" si="63"/>
        <v>2065.434908389585</v>
      </c>
      <c r="AT92" s="79">
        <f t="shared" si="50"/>
        <v>1262.2102217936354</v>
      </c>
      <c r="AU92" s="80">
        <f t="shared" si="56"/>
        <v>2926.032786885246</v>
      </c>
      <c r="AV92" s="78">
        <f t="shared" si="57"/>
        <v>8964.561234329798</v>
      </c>
      <c r="AW92" s="78">
        <f t="shared" si="58"/>
        <v>5909.438765670202</v>
      </c>
      <c r="AX92" s="81">
        <f t="shared" si="59"/>
        <v>1219.1803278688526</v>
      </c>
      <c r="AY92" s="82">
        <f t="shared" si="60"/>
        <v>10183.741562198651</v>
      </c>
      <c r="AZ92" s="83">
        <f t="shared" si="61"/>
        <v>4690.2584378013489</v>
      </c>
    </row>
    <row r="93" spans="1:52">
      <c r="A93" s="63">
        <v>10</v>
      </c>
      <c r="B93" s="64" t="s">
        <v>57</v>
      </c>
      <c r="C93" s="12">
        <v>77</v>
      </c>
      <c r="D93" s="65" t="s">
        <v>58</v>
      </c>
      <c r="E93" s="12" t="s">
        <v>133</v>
      </c>
      <c r="F93" s="12" t="s">
        <v>121</v>
      </c>
      <c r="G93" s="119">
        <v>4</v>
      </c>
      <c r="H93" s="12" t="s">
        <v>61</v>
      </c>
      <c r="I93" s="12"/>
      <c r="J93" s="12"/>
      <c r="K93" s="116">
        <v>42765</v>
      </c>
      <c r="L93" s="68">
        <v>41858</v>
      </c>
      <c r="M93" s="68">
        <f t="shared" si="35"/>
        <v>44780</v>
      </c>
      <c r="N93" s="69">
        <v>42767</v>
      </c>
      <c r="O93" s="193">
        <v>0</v>
      </c>
      <c r="P93" s="100">
        <f t="shared" si="40"/>
        <v>61</v>
      </c>
      <c r="Q93" s="194" t="s">
        <v>266</v>
      </c>
      <c r="R93" s="73">
        <f t="shared" si="62"/>
        <v>68</v>
      </c>
      <c r="S93" s="71">
        <v>120</v>
      </c>
      <c r="T93" s="79">
        <v>1050000</v>
      </c>
      <c r="U93" s="12">
        <v>8</v>
      </c>
      <c r="V93" s="12">
        <v>2017</v>
      </c>
      <c r="W93" s="91">
        <v>0</v>
      </c>
      <c r="X93" s="9">
        <f t="shared" si="41"/>
        <v>5</v>
      </c>
      <c r="Y93" s="9">
        <f t="shared" si="36"/>
        <v>17</v>
      </c>
      <c r="Z93" s="74">
        <f t="shared" si="51"/>
        <v>29</v>
      </c>
      <c r="AA93" s="74">
        <f t="shared" si="51"/>
        <v>41</v>
      </c>
      <c r="AB93" s="74">
        <f t="shared" si="52"/>
        <v>46</v>
      </c>
      <c r="AC93" s="74">
        <f>+P93-AB93</f>
        <v>15</v>
      </c>
      <c r="AD93" s="108">
        <f t="shared" si="37"/>
        <v>17213.114754098362</v>
      </c>
      <c r="AE93" s="76">
        <f t="shared" si="38"/>
        <v>0</v>
      </c>
      <c r="AF93" s="76">
        <f t="shared" si="42"/>
        <v>86065.573770491814</v>
      </c>
      <c r="AG93" s="76">
        <f t="shared" si="43"/>
        <v>206557.37704918033</v>
      </c>
      <c r="AH93" s="76">
        <f t="shared" si="44"/>
        <v>292622.95081967214</v>
      </c>
      <c r="AI93" s="79">
        <f t="shared" si="45"/>
        <v>757377.04918032791</v>
      </c>
      <c r="AJ93" s="77">
        <f t="shared" si="53"/>
        <v>133654.77338476374</v>
      </c>
      <c r="AK93" s="77">
        <f t="shared" si="46"/>
        <v>426277.72420443589</v>
      </c>
      <c r="AL93" s="78">
        <f t="shared" si="54"/>
        <v>623722.27579556406</v>
      </c>
      <c r="AM93" s="77">
        <f t="shared" si="47"/>
        <v>12150.433944069431</v>
      </c>
      <c r="AN93" s="77">
        <f t="shared" si="48"/>
        <v>145805.20732883317</v>
      </c>
      <c r="AO93" s="77"/>
      <c r="AP93" s="77">
        <f t="shared" si="55"/>
        <v>145805.20732883317</v>
      </c>
      <c r="AQ93" s="77">
        <f t="shared" si="63"/>
        <v>145805.20732883317</v>
      </c>
      <c r="AR93" s="77">
        <f t="shared" si="63"/>
        <v>145805.20732883317</v>
      </c>
      <c r="AS93" s="77">
        <f t="shared" si="63"/>
        <v>145805.20732883317</v>
      </c>
      <c r="AT93" s="79">
        <f t="shared" si="50"/>
        <v>89103.182256509172</v>
      </c>
      <c r="AU93" s="80">
        <f t="shared" si="56"/>
        <v>206557.37704918033</v>
      </c>
      <c r="AV93" s="78">
        <f t="shared" si="57"/>
        <v>632835.10125361616</v>
      </c>
      <c r="AW93" s="78">
        <f t="shared" si="58"/>
        <v>417164.89874638384</v>
      </c>
      <c r="AX93" s="81">
        <f t="shared" si="59"/>
        <v>86065.573770491814</v>
      </c>
      <c r="AY93" s="82">
        <f t="shared" si="60"/>
        <v>718900.67502410803</v>
      </c>
      <c r="AZ93" s="83">
        <f t="shared" si="61"/>
        <v>331099.32497589197</v>
      </c>
    </row>
    <row r="94" spans="1:52">
      <c r="A94" s="63">
        <v>10</v>
      </c>
      <c r="B94" s="64" t="s">
        <v>57</v>
      </c>
      <c r="C94" s="12">
        <v>80</v>
      </c>
      <c r="D94" s="65" t="s">
        <v>58</v>
      </c>
      <c r="E94" s="12" t="s">
        <v>114</v>
      </c>
      <c r="F94" s="12" t="s">
        <v>134</v>
      </c>
      <c r="G94" s="119">
        <v>2071</v>
      </c>
      <c r="H94" s="12" t="s">
        <v>61</v>
      </c>
      <c r="I94" s="12"/>
      <c r="J94" s="12"/>
      <c r="K94" s="116">
        <v>42833</v>
      </c>
      <c r="L94" s="68">
        <v>41858</v>
      </c>
      <c r="M94" s="68">
        <f t="shared" si="35"/>
        <v>44780</v>
      </c>
      <c r="N94" s="69">
        <v>42767</v>
      </c>
      <c r="O94" s="193">
        <v>0</v>
      </c>
      <c r="P94" s="91">
        <f t="shared" si="40"/>
        <v>61</v>
      </c>
      <c r="Q94" s="194" t="s">
        <v>266</v>
      </c>
      <c r="R94" s="73">
        <f t="shared" si="62"/>
        <v>68</v>
      </c>
      <c r="S94" s="71">
        <v>120</v>
      </c>
      <c r="T94" s="79">
        <v>106303</v>
      </c>
      <c r="U94" s="12">
        <v>8</v>
      </c>
      <c r="V94" s="12">
        <v>2017</v>
      </c>
      <c r="W94" s="91">
        <v>0</v>
      </c>
      <c r="X94" s="9">
        <f t="shared" si="41"/>
        <v>5</v>
      </c>
      <c r="Y94" s="9">
        <f t="shared" si="36"/>
        <v>17</v>
      </c>
      <c r="Z94" s="74">
        <f t="shared" si="51"/>
        <v>29</v>
      </c>
      <c r="AA94" s="74">
        <f t="shared" si="51"/>
        <v>41</v>
      </c>
      <c r="AB94" s="74">
        <f t="shared" si="52"/>
        <v>46</v>
      </c>
      <c r="AC94" s="74">
        <f>+P94-AB94</f>
        <v>15</v>
      </c>
      <c r="AD94" s="108">
        <f t="shared" si="37"/>
        <v>1742.672131147541</v>
      </c>
      <c r="AE94" s="76">
        <f t="shared" si="38"/>
        <v>0</v>
      </c>
      <c r="AF94" s="76">
        <f t="shared" si="42"/>
        <v>8713.3606557377043</v>
      </c>
      <c r="AG94" s="76">
        <f t="shared" si="43"/>
        <v>20912.065573770491</v>
      </c>
      <c r="AH94" s="76">
        <f t="shared" si="44"/>
        <v>29625.426229508194</v>
      </c>
      <c r="AI94" s="79">
        <f t="shared" si="45"/>
        <v>76677.573770491814</v>
      </c>
      <c r="AJ94" s="77">
        <f t="shared" si="53"/>
        <v>13531.336547733848</v>
      </c>
      <c r="AK94" s="77">
        <f t="shared" si="46"/>
        <v>43156.762777242038</v>
      </c>
      <c r="AL94" s="78">
        <f t="shared" si="54"/>
        <v>63146.237222757962</v>
      </c>
      <c r="AM94" s="77">
        <f t="shared" si="47"/>
        <v>1230.1215043394407</v>
      </c>
      <c r="AN94" s="77">
        <f t="shared" si="48"/>
        <v>14761.458052073289</v>
      </c>
      <c r="AO94" s="77"/>
      <c r="AP94" s="77">
        <f t="shared" si="55"/>
        <v>14761.458052073289</v>
      </c>
      <c r="AQ94" s="77">
        <f t="shared" si="63"/>
        <v>14761.458052073289</v>
      </c>
      <c r="AR94" s="77">
        <f t="shared" si="63"/>
        <v>14761.458052073289</v>
      </c>
      <c r="AS94" s="77">
        <f t="shared" si="63"/>
        <v>14761.458052073289</v>
      </c>
      <c r="AT94" s="79">
        <f t="shared" si="50"/>
        <v>9020.8910318225662</v>
      </c>
      <c r="AU94" s="80">
        <f t="shared" si="56"/>
        <v>20912.065573770491</v>
      </c>
      <c r="AV94" s="78">
        <f t="shared" si="57"/>
        <v>64068.828351012533</v>
      </c>
      <c r="AW94" s="78">
        <f t="shared" si="58"/>
        <v>42234.171648987467</v>
      </c>
      <c r="AX94" s="81">
        <f t="shared" si="59"/>
        <v>8713.3606557377043</v>
      </c>
      <c r="AY94" s="82">
        <f t="shared" si="60"/>
        <v>72782.189006750239</v>
      </c>
      <c r="AZ94" s="83">
        <f t="shared" si="61"/>
        <v>33520.810993249761</v>
      </c>
    </row>
    <row r="95" spans="1:52">
      <c r="A95" s="63">
        <v>10</v>
      </c>
      <c r="B95" s="65" t="s">
        <v>75</v>
      </c>
      <c r="C95" s="12">
        <v>104</v>
      </c>
      <c r="D95" s="65" t="s">
        <v>58</v>
      </c>
      <c r="E95" s="95" t="s">
        <v>135</v>
      </c>
      <c r="F95" s="95" t="s">
        <v>136</v>
      </c>
      <c r="G95" s="96">
        <v>152</v>
      </c>
      <c r="H95" s="95" t="s">
        <v>78</v>
      </c>
      <c r="I95" s="95" t="s">
        <v>79</v>
      </c>
      <c r="J95" s="95"/>
      <c r="K95" s="97">
        <v>42852</v>
      </c>
      <c r="L95" s="67">
        <v>41858</v>
      </c>
      <c r="M95" s="109">
        <v>44780</v>
      </c>
      <c r="N95" s="109">
        <v>42767</v>
      </c>
      <c r="O95" s="193">
        <v>0</v>
      </c>
      <c r="P95" s="120">
        <f t="shared" si="40"/>
        <v>61</v>
      </c>
      <c r="Q95" s="194" t="s">
        <v>266</v>
      </c>
      <c r="R95" s="73">
        <f t="shared" si="62"/>
        <v>68</v>
      </c>
      <c r="S95" s="65">
        <v>120</v>
      </c>
      <c r="T95" s="98">
        <v>1876215</v>
      </c>
      <c r="U95" s="12">
        <v>8</v>
      </c>
      <c r="V95" s="12">
        <v>2017</v>
      </c>
      <c r="W95" s="12"/>
      <c r="X95" s="9">
        <f t="shared" si="41"/>
        <v>5</v>
      </c>
      <c r="Y95" s="9">
        <f>+(D$5-V95)*12+C$5-U95+1</f>
        <v>17</v>
      </c>
      <c r="Z95" s="74">
        <f t="shared" si="51"/>
        <v>29</v>
      </c>
      <c r="AA95" s="74">
        <f t="shared" si="51"/>
        <v>41</v>
      </c>
      <c r="AB95" s="110">
        <f t="shared" si="52"/>
        <v>46</v>
      </c>
      <c r="AC95" s="74">
        <f>+P95-AB95</f>
        <v>15</v>
      </c>
      <c r="AD95" s="9">
        <f>+T95/P95</f>
        <v>30757.622950819674</v>
      </c>
      <c r="AE95" s="9">
        <f>+W95*AD95</f>
        <v>0</v>
      </c>
      <c r="AF95" s="9">
        <f t="shared" si="42"/>
        <v>153788.11475409838</v>
      </c>
      <c r="AG95" s="76">
        <f t="shared" si="43"/>
        <v>369091.4754098361</v>
      </c>
      <c r="AH95" s="76">
        <f t="shared" si="44"/>
        <v>522879.59016393451</v>
      </c>
      <c r="AI95" s="79">
        <f t="shared" si="45"/>
        <v>1353335.4098360655</v>
      </c>
      <c r="AJ95" s="77">
        <f t="shared" si="53"/>
        <v>238823.89585342334</v>
      </c>
      <c r="AK95" s="77">
        <f t="shared" si="46"/>
        <v>761703.48601735779</v>
      </c>
      <c r="AL95" s="78">
        <f t="shared" si="54"/>
        <v>1114511.5139826422</v>
      </c>
      <c r="AM95" s="77">
        <f t="shared" si="47"/>
        <v>21711.263259402123</v>
      </c>
      <c r="AN95" s="77">
        <f t="shared" si="48"/>
        <v>260535.15911282547</v>
      </c>
      <c r="AO95" s="77"/>
      <c r="AP95" s="77">
        <f t="shared" si="55"/>
        <v>260535.15911282547</v>
      </c>
      <c r="AQ95" s="77">
        <f t="shared" si="63"/>
        <v>260535.15911282547</v>
      </c>
      <c r="AR95" s="77">
        <f t="shared" si="63"/>
        <v>260535.15911282547</v>
      </c>
      <c r="AS95" s="77">
        <f t="shared" si="63"/>
        <v>260535.15911282547</v>
      </c>
      <c r="AT95" s="79">
        <f t="shared" si="50"/>
        <v>159215.93056894888</v>
      </c>
      <c r="AU95" s="80">
        <f t="shared" si="56"/>
        <v>369091.4754098361</v>
      </c>
      <c r="AV95" s="78">
        <f t="shared" si="57"/>
        <v>1130794.9614271938</v>
      </c>
      <c r="AW95" s="78">
        <f t="shared" si="58"/>
        <v>745420.03857280617</v>
      </c>
      <c r="AX95" s="81">
        <f t="shared" si="59"/>
        <v>153788.11475409838</v>
      </c>
      <c r="AY95" s="82">
        <f t="shared" si="60"/>
        <v>1284583.0761812923</v>
      </c>
      <c r="AZ95" s="83">
        <f t="shared" si="61"/>
        <v>591631.9238187077</v>
      </c>
    </row>
    <row r="96" spans="1:52">
      <c r="A96" s="63">
        <v>10</v>
      </c>
      <c r="B96" s="64" t="s">
        <v>57</v>
      </c>
      <c r="C96" s="87">
        <v>25</v>
      </c>
      <c r="D96" s="84" t="s">
        <v>58</v>
      </c>
      <c r="E96" s="99" t="s">
        <v>81</v>
      </c>
      <c r="F96" s="99" t="s">
        <v>90</v>
      </c>
      <c r="G96" s="104">
        <v>47</v>
      </c>
      <c r="H96" s="99" t="s">
        <v>61</v>
      </c>
      <c r="I96" s="86" t="s">
        <v>83</v>
      </c>
      <c r="J96" s="86"/>
      <c r="K96" s="89">
        <v>42852</v>
      </c>
      <c r="L96" s="69">
        <v>41858</v>
      </c>
      <c r="M96" s="69">
        <f>+EDATE(L96,96)</f>
        <v>44780</v>
      </c>
      <c r="N96" s="69">
        <v>42767</v>
      </c>
      <c r="O96" s="193">
        <v>0</v>
      </c>
      <c r="P96" s="91">
        <f t="shared" si="40"/>
        <v>61</v>
      </c>
      <c r="Q96" s="194" t="s">
        <v>266</v>
      </c>
      <c r="R96" s="73">
        <f t="shared" si="62"/>
        <v>68</v>
      </c>
      <c r="S96" s="71">
        <v>120</v>
      </c>
      <c r="T96" s="106">
        <v>1720000</v>
      </c>
      <c r="U96" s="86">
        <v>8</v>
      </c>
      <c r="V96" s="86">
        <v>2017</v>
      </c>
      <c r="W96" s="91">
        <v>0</v>
      </c>
      <c r="X96" s="91">
        <f t="shared" si="41"/>
        <v>5</v>
      </c>
      <c r="Y96" s="91">
        <f>+($D$5-V96)*12+$C$5-U96+1</f>
        <v>17</v>
      </c>
      <c r="Z96" s="74">
        <f t="shared" si="51"/>
        <v>29</v>
      </c>
      <c r="AA96" s="74">
        <f t="shared" si="51"/>
        <v>41</v>
      </c>
      <c r="AB96" s="74">
        <f t="shared" si="52"/>
        <v>46</v>
      </c>
      <c r="AC96" s="74">
        <f>+P96-AB96</f>
        <v>15</v>
      </c>
      <c r="AD96" s="94">
        <f>+IFERROR(T96/P96,0)</f>
        <v>28196.721311475409</v>
      </c>
      <c r="AE96" s="93">
        <f>+(T96/S96)*W96</f>
        <v>0</v>
      </c>
      <c r="AF96" s="94">
        <f t="shared" si="42"/>
        <v>140983.60655737703</v>
      </c>
      <c r="AG96" s="94">
        <f t="shared" si="43"/>
        <v>338360.65573770489</v>
      </c>
      <c r="AH96" s="93">
        <f t="shared" si="44"/>
        <v>479344.26229508192</v>
      </c>
      <c r="AI96" s="90">
        <f t="shared" si="45"/>
        <v>1240655.737704918</v>
      </c>
      <c r="AJ96" s="77">
        <f t="shared" si="53"/>
        <v>218939.24783027967</v>
      </c>
      <c r="AK96" s="77">
        <f t="shared" si="46"/>
        <v>698283.51012536162</v>
      </c>
      <c r="AL96" s="78">
        <f t="shared" si="54"/>
        <v>1021716.4898746384</v>
      </c>
      <c r="AM96" s="77">
        <f t="shared" si="47"/>
        <v>19903.56798457088</v>
      </c>
      <c r="AN96" s="77">
        <f t="shared" si="48"/>
        <v>238842.81581485056</v>
      </c>
      <c r="AO96" s="77"/>
      <c r="AP96" s="77">
        <f t="shared" si="55"/>
        <v>238842.81581485056</v>
      </c>
      <c r="AQ96" s="77">
        <f t="shared" si="63"/>
        <v>238842.81581485056</v>
      </c>
      <c r="AR96" s="77">
        <f t="shared" si="63"/>
        <v>238842.81581485056</v>
      </c>
      <c r="AS96" s="77">
        <f t="shared" si="63"/>
        <v>238842.81581485056</v>
      </c>
      <c r="AT96" s="79">
        <f t="shared" si="50"/>
        <v>145959.49855351978</v>
      </c>
      <c r="AU96" s="80">
        <f t="shared" si="56"/>
        <v>338360.65573770489</v>
      </c>
      <c r="AV96" s="78">
        <f t="shared" si="57"/>
        <v>1036644.1658630664</v>
      </c>
      <c r="AW96" s="78">
        <f t="shared" si="58"/>
        <v>683355.83413693355</v>
      </c>
      <c r="AX96" s="81">
        <f t="shared" si="59"/>
        <v>140983.60655737703</v>
      </c>
      <c r="AY96" s="82">
        <f t="shared" si="60"/>
        <v>1177627.7724204436</v>
      </c>
      <c r="AZ96" s="83">
        <f t="shared" si="61"/>
        <v>542372.22757955641</v>
      </c>
    </row>
    <row r="97" spans="1:16383">
      <c r="A97" s="63">
        <v>10</v>
      </c>
      <c r="B97" s="64" t="s">
        <v>57</v>
      </c>
      <c r="C97" s="87">
        <v>26</v>
      </c>
      <c r="D97" s="103" t="s">
        <v>58</v>
      </c>
      <c r="E97" s="99" t="s">
        <v>81</v>
      </c>
      <c r="F97" s="99" t="s">
        <v>90</v>
      </c>
      <c r="G97" s="104">
        <v>48</v>
      </c>
      <c r="H97" s="99" t="s">
        <v>61</v>
      </c>
      <c r="I97" s="86" t="s">
        <v>83</v>
      </c>
      <c r="J97" s="86"/>
      <c r="K97" s="89">
        <v>42852</v>
      </c>
      <c r="L97" s="69">
        <v>41858</v>
      </c>
      <c r="M97" s="69">
        <f>+EDATE(L97,96)</f>
        <v>44780</v>
      </c>
      <c r="N97" s="69">
        <v>42767</v>
      </c>
      <c r="O97" s="193">
        <v>0</v>
      </c>
      <c r="P97" s="91">
        <f t="shared" si="40"/>
        <v>61</v>
      </c>
      <c r="Q97" s="194" t="s">
        <v>266</v>
      </c>
      <c r="R97" s="73">
        <f t="shared" si="62"/>
        <v>68</v>
      </c>
      <c r="S97" s="71">
        <v>120</v>
      </c>
      <c r="T97" s="106">
        <v>390000</v>
      </c>
      <c r="U97" s="86">
        <v>8</v>
      </c>
      <c r="V97" s="86">
        <v>2017</v>
      </c>
      <c r="W97" s="91">
        <v>0</v>
      </c>
      <c r="X97" s="91">
        <f t="shared" si="41"/>
        <v>5</v>
      </c>
      <c r="Y97" s="91">
        <f>+($D$5-V97)*12+$C$5-U97+1</f>
        <v>17</v>
      </c>
      <c r="Z97" s="74">
        <f t="shared" si="51"/>
        <v>29</v>
      </c>
      <c r="AA97" s="74">
        <f t="shared" si="51"/>
        <v>41</v>
      </c>
      <c r="AB97" s="74">
        <f t="shared" si="52"/>
        <v>46</v>
      </c>
      <c r="AC97" s="74">
        <f>+P97-AB97</f>
        <v>15</v>
      </c>
      <c r="AD97" s="94">
        <f>+IFERROR(T97/P97,0)</f>
        <v>6393.4426229508199</v>
      </c>
      <c r="AE97" s="93">
        <f>+(T97/S97)*W97</f>
        <v>0</v>
      </c>
      <c r="AF97" s="94">
        <f t="shared" si="42"/>
        <v>31967.2131147541</v>
      </c>
      <c r="AG97" s="94">
        <f t="shared" si="43"/>
        <v>76721.311475409835</v>
      </c>
      <c r="AH97" s="93">
        <f t="shared" si="44"/>
        <v>108688.52459016393</v>
      </c>
      <c r="AI97" s="90">
        <f t="shared" si="45"/>
        <v>281311.47540983604</v>
      </c>
      <c r="AJ97" s="77">
        <f t="shared" si="53"/>
        <v>49643.20154291224</v>
      </c>
      <c r="AK97" s="77">
        <f t="shared" si="46"/>
        <v>158331.72613307618</v>
      </c>
      <c r="AL97" s="78">
        <f t="shared" si="54"/>
        <v>231668.27386692382</v>
      </c>
      <c r="AM97" s="77">
        <f t="shared" si="47"/>
        <v>4513.0183220829313</v>
      </c>
      <c r="AN97" s="77">
        <f t="shared" si="48"/>
        <v>54156.219864995175</v>
      </c>
      <c r="AO97" s="77"/>
      <c r="AP97" s="77">
        <f t="shared" si="55"/>
        <v>54156.219864995175</v>
      </c>
      <c r="AQ97" s="77">
        <f t="shared" si="63"/>
        <v>54156.219864995175</v>
      </c>
      <c r="AR97" s="77">
        <f t="shared" si="63"/>
        <v>54156.219864995175</v>
      </c>
      <c r="AS97" s="77">
        <f t="shared" si="63"/>
        <v>54156.219864995175</v>
      </c>
      <c r="AT97" s="79">
        <f t="shared" si="50"/>
        <v>33095.467695274827</v>
      </c>
      <c r="AU97" s="80">
        <f t="shared" si="56"/>
        <v>76721.311475409835</v>
      </c>
      <c r="AV97" s="78">
        <f t="shared" si="57"/>
        <v>235053.03760848602</v>
      </c>
      <c r="AW97" s="78">
        <f t="shared" si="58"/>
        <v>154946.96239151398</v>
      </c>
      <c r="AX97" s="81">
        <f t="shared" si="59"/>
        <v>31967.2131147541</v>
      </c>
      <c r="AY97" s="82">
        <f t="shared" si="60"/>
        <v>267020.25072324014</v>
      </c>
      <c r="AZ97" s="83">
        <f t="shared" si="61"/>
        <v>122979.74927675986</v>
      </c>
    </row>
    <row r="98" spans="1:16383">
      <c r="A98" s="63">
        <v>10</v>
      </c>
      <c r="B98" s="64" t="s">
        <v>57</v>
      </c>
      <c r="C98" s="12">
        <v>81</v>
      </c>
      <c r="D98" s="95" t="s">
        <v>58</v>
      </c>
      <c r="E98" s="95" t="s">
        <v>137</v>
      </c>
      <c r="F98" s="95" t="s">
        <v>138</v>
      </c>
      <c r="G98" s="96">
        <v>3502</v>
      </c>
      <c r="H98" s="95" t="s">
        <v>61</v>
      </c>
      <c r="I98" s="12"/>
      <c r="J98" s="12"/>
      <c r="K98" s="116">
        <v>42870</v>
      </c>
      <c r="L98" s="68">
        <v>41858</v>
      </c>
      <c r="M98" s="68">
        <f>+EDATE(L98,96)</f>
        <v>44780</v>
      </c>
      <c r="N98" s="69">
        <v>42767</v>
      </c>
      <c r="O98" s="193">
        <v>0</v>
      </c>
      <c r="P98" s="91">
        <f t="shared" si="40"/>
        <v>61</v>
      </c>
      <c r="Q98" s="194" t="s">
        <v>266</v>
      </c>
      <c r="R98" s="73">
        <f t="shared" si="62"/>
        <v>68</v>
      </c>
      <c r="S98" s="71">
        <v>120</v>
      </c>
      <c r="T98" s="98">
        <v>41933</v>
      </c>
      <c r="U98" s="12">
        <v>8</v>
      </c>
      <c r="V98" s="12">
        <v>2017</v>
      </c>
      <c r="W98" s="91">
        <v>0</v>
      </c>
      <c r="X98" s="9">
        <f t="shared" si="41"/>
        <v>5</v>
      </c>
      <c r="Y98" s="9">
        <f>+($D$5-V98)*12+$C$5-U98+1</f>
        <v>17</v>
      </c>
      <c r="Z98" s="74">
        <f t="shared" si="51"/>
        <v>29</v>
      </c>
      <c r="AA98" s="74">
        <f t="shared" si="51"/>
        <v>41</v>
      </c>
      <c r="AB98" s="74">
        <f t="shared" si="52"/>
        <v>46</v>
      </c>
      <c r="AC98" s="74">
        <f>+P98-AB98</f>
        <v>15</v>
      </c>
      <c r="AD98" s="94">
        <f>+IFERROR(T98/P98,0)</f>
        <v>687.42622950819668</v>
      </c>
      <c r="AE98" s="76">
        <f>+(T98/S98)*W98</f>
        <v>0</v>
      </c>
      <c r="AF98" s="76">
        <f t="shared" si="42"/>
        <v>3437.1311475409834</v>
      </c>
      <c r="AG98" s="76">
        <f t="shared" si="43"/>
        <v>8249.1147540983602</v>
      </c>
      <c r="AH98" s="76">
        <f t="shared" si="44"/>
        <v>11686.245901639344</v>
      </c>
      <c r="AI98" s="79">
        <f t="shared" si="45"/>
        <v>30246.754098360656</v>
      </c>
      <c r="AJ98" s="77">
        <f t="shared" si="53"/>
        <v>5337.6624879459978</v>
      </c>
      <c r="AK98" s="77">
        <f t="shared" si="46"/>
        <v>17023.90838958534</v>
      </c>
      <c r="AL98" s="78">
        <f t="shared" si="54"/>
        <v>24909.09161041466</v>
      </c>
      <c r="AM98" s="77">
        <f t="shared" si="47"/>
        <v>485.24204435872707</v>
      </c>
      <c r="AN98" s="77">
        <f t="shared" si="48"/>
        <v>5822.9045323047249</v>
      </c>
      <c r="AO98" s="77"/>
      <c r="AP98" s="77">
        <f t="shared" si="55"/>
        <v>5822.9045323047249</v>
      </c>
      <c r="AQ98" s="77">
        <f t="shared" si="63"/>
        <v>5822.9045323047249</v>
      </c>
      <c r="AR98" s="77">
        <f t="shared" si="63"/>
        <v>5822.9045323047249</v>
      </c>
      <c r="AS98" s="77">
        <f t="shared" si="63"/>
        <v>5822.9045323047249</v>
      </c>
      <c r="AT98" s="79">
        <f t="shared" si="50"/>
        <v>3558.4416586306652</v>
      </c>
      <c r="AU98" s="80">
        <f t="shared" si="56"/>
        <v>8249.1147540983602</v>
      </c>
      <c r="AV98" s="78">
        <f t="shared" si="57"/>
        <v>25273.023143683698</v>
      </c>
      <c r="AW98" s="78">
        <f t="shared" si="58"/>
        <v>16659.976856316302</v>
      </c>
      <c r="AX98" s="81">
        <f t="shared" si="59"/>
        <v>3437.1311475409834</v>
      </c>
      <c r="AY98" s="82">
        <f t="shared" si="60"/>
        <v>28710.15429122468</v>
      </c>
      <c r="AZ98" s="83">
        <f t="shared" si="61"/>
        <v>13222.84570877532</v>
      </c>
    </row>
    <row r="99" spans="1:16383">
      <c r="A99" s="63">
        <v>10</v>
      </c>
      <c r="B99" s="65" t="s">
        <v>75</v>
      </c>
      <c r="C99" s="12">
        <v>105</v>
      </c>
      <c r="D99" s="95" t="s">
        <v>58</v>
      </c>
      <c r="E99" s="95" t="s">
        <v>139</v>
      </c>
      <c r="F99" s="95" t="s">
        <v>136</v>
      </c>
      <c r="G99" s="96">
        <v>166</v>
      </c>
      <c r="H99" s="95" t="s">
        <v>78</v>
      </c>
      <c r="I99" s="12" t="s">
        <v>79</v>
      </c>
      <c r="J99" s="12"/>
      <c r="K99" s="116">
        <v>42898</v>
      </c>
      <c r="L99" s="67">
        <v>41858</v>
      </c>
      <c r="M99" s="109">
        <v>44780</v>
      </c>
      <c r="N99" s="109">
        <v>42767</v>
      </c>
      <c r="O99" s="193">
        <v>0</v>
      </c>
      <c r="P99" s="120">
        <f t="shared" si="40"/>
        <v>61</v>
      </c>
      <c r="Q99" s="194" t="s">
        <v>266</v>
      </c>
      <c r="R99" s="73">
        <f>+R98</f>
        <v>68</v>
      </c>
      <c r="S99" s="65">
        <v>120</v>
      </c>
      <c r="T99" s="98">
        <v>2400202</v>
      </c>
      <c r="U99" s="12">
        <v>8</v>
      </c>
      <c r="V99" s="12">
        <v>2017</v>
      </c>
      <c r="W99" s="12"/>
      <c r="X99" s="9">
        <f t="shared" si="41"/>
        <v>5</v>
      </c>
      <c r="Y99" s="9">
        <f>+(D$5-V99)*12+C$5-U99+1</f>
        <v>17</v>
      </c>
      <c r="Z99" s="74">
        <f t="shared" si="51"/>
        <v>29</v>
      </c>
      <c r="AA99" s="74">
        <f t="shared" si="51"/>
        <v>41</v>
      </c>
      <c r="AB99" s="110">
        <f t="shared" si="52"/>
        <v>46</v>
      </c>
      <c r="AC99" s="74">
        <f>+P99-AB99</f>
        <v>15</v>
      </c>
      <c r="AD99" s="9">
        <f>+T99/P99</f>
        <v>39347.573770491806</v>
      </c>
      <c r="AE99" s="9">
        <f>+W99*AD99</f>
        <v>0</v>
      </c>
      <c r="AF99" s="9">
        <f t="shared" si="42"/>
        <v>196737.86885245904</v>
      </c>
      <c r="AG99" s="76">
        <f t="shared" si="43"/>
        <v>472170.88524590165</v>
      </c>
      <c r="AH99" s="76">
        <f t="shared" si="44"/>
        <v>668908.75409836066</v>
      </c>
      <c r="AI99" s="79">
        <f t="shared" si="45"/>
        <v>1731293.2459016393</v>
      </c>
      <c r="AJ99" s="77">
        <f t="shared" si="53"/>
        <v>305522.33751205401</v>
      </c>
      <c r="AK99" s="77">
        <f t="shared" si="46"/>
        <v>974431.09161041467</v>
      </c>
      <c r="AL99" s="78">
        <f t="shared" si="54"/>
        <v>1425770.9083895853</v>
      </c>
      <c r="AM99" s="77">
        <f t="shared" si="47"/>
        <v>27774.757955641275</v>
      </c>
      <c r="AN99" s="77">
        <f t="shared" si="48"/>
        <v>333297.09546769527</v>
      </c>
      <c r="AO99" s="77"/>
      <c r="AP99" s="77">
        <f t="shared" si="55"/>
        <v>333297.09546769527</v>
      </c>
      <c r="AQ99" s="77">
        <f t="shared" si="63"/>
        <v>333297.09546769527</v>
      </c>
      <c r="AR99" s="77">
        <f t="shared" si="63"/>
        <v>333297.09546769527</v>
      </c>
      <c r="AS99" s="77">
        <f t="shared" si="63"/>
        <v>333297.09546769527</v>
      </c>
      <c r="AT99" s="79">
        <f t="shared" si="50"/>
        <v>203681.55834136932</v>
      </c>
      <c r="AU99" s="80">
        <f t="shared" si="56"/>
        <v>472170.88524590165</v>
      </c>
      <c r="AV99" s="78">
        <f t="shared" si="57"/>
        <v>1446601.9768563164</v>
      </c>
      <c r="AW99" s="78">
        <f t="shared" si="58"/>
        <v>953600.02314368356</v>
      </c>
      <c r="AX99" s="81">
        <f t="shared" si="59"/>
        <v>196737.86885245904</v>
      </c>
      <c r="AY99" s="82">
        <f t="shared" si="60"/>
        <v>1643339.8457087756</v>
      </c>
      <c r="AZ99" s="83">
        <f t="shared" si="61"/>
        <v>756862.15429122443</v>
      </c>
    </row>
    <row r="100" spans="1:16383">
      <c r="A100" s="63">
        <v>10</v>
      </c>
      <c r="B100" s="64" t="s">
        <v>57</v>
      </c>
      <c r="C100" s="12">
        <v>83</v>
      </c>
      <c r="D100" s="95" t="s">
        <v>58</v>
      </c>
      <c r="E100" s="95" t="s">
        <v>140</v>
      </c>
      <c r="F100" s="95" t="s">
        <v>100</v>
      </c>
      <c r="G100" s="96">
        <v>89</v>
      </c>
      <c r="H100" s="95" t="s">
        <v>61</v>
      </c>
      <c r="I100" s="12"/>
      <c r="J100" s="12"/>
      <c r="K100" s="116">
        <v>42898</v>
      </c>
      <c r="L100" s="68">
        <v>41858</v>
      </c>
      <c r="M100" s="68">
        <f t="shared" ref="M100:M109" si="64">+EDATE(L100,96)</f>
        <v>44780</v>
      </c>
      <c r="N100" s="69">
        <v>42767</v>
      </c>
      <c r="O100" s="193">
        <v>0</v>
      </c>
      <c r="P100" s="91">
        <f t="shared" si="40"/>
        <v>61</v>
      </c>
      <c r="Q100" s="194" t="s">
        <v>266</v>
      </c>
      <c r="R100" s="73">
        <f t="shared" si="62"/>
        <v>68</v>
      </c>
      <c r="S100" s="71">
        <v>120</v>
      </c>
      <c r="T100" s="98">
        <v>6882154</v>
      </c>
      <c r="U100" s="12">
        <v>8</v>
      </c>
      <c r="V100" s="12">
        <v>2017</v>
      </c>
      <c r="W100" s="91">
        <v>0</v>
      </c>
      <c r="X100" s="9">
        <f t="shared" si="41"/>
        <v>5</v>
      </c>
      <c r="Y100" s="9">
        <f t="shared" ref="Y100:Y108" si="65">+($D$5-V100)*12+$C$5-U100+1</f>
        <v>17</v>
      </c>
      <c r="Z100" s="74">
        <f t="shared" si="51"/>
        <v>29</v>
      </c>
      <c r="AA100" s="74">
        <f t="shared" si="51"/>
        <v>41</v>
      </c>
      <c r="AB100" s="74">
        <f t="shared" si="52"/>
        <v>46</v>
      </c>
      <c r="AC100" s="74">
        <f>+P100-AB100</f>
        <v>15</v>
      </c>
      <c r="AD100" s="94">
        <f t="shared" ref="AD100:AD108" si="66">+IFERROR(T100/P100,0)</f>
        <v>112822.19672131147</v>
      </c>
      <c r="AE100" s="76">
        <f t="shared" ref="AE100:AE108" si="67">+(T100/S100)*W100</f>
        <v>0</v>
      </c>
      <c r="AF100" s="76">
        <f t="shared" si="42"/>
        <v>564110.98360655736</v>
      </c>
      <c r="AG100" s="76">
        <f t="shared" si="43"/>
        <v>1353866.3606557376</v>
      </c>
      <c r="AH100" s="76">
        <f t="shared" si="44"/>
        <v>1917977.3442622949</v>
      </c>
      <c r="AI100" s="79">
        <f t="shared" si="45"/>
        <v>4964176.6557377055</v>
      </c>
      <c r="AJ100" s="77">
        <f t="shared" si="53"/>
        <v>876031.17454194801</v>
      </c>
      <c r="AK100" s="77">
        <f t="shared" si="46"/>
        <v>2794008.5188042428</v>
      </c>
      <c r="AL100" s="78">
        <f t="shared" si="54"/>
        <v>4088145.4811957572</v>
      </c>
      <c r="AM100" s="77">
        <f t="shared" si="47"/>
        <v>79639.197685631632</v>
      </c>
      <c r="AN100" s="77">
        <f t="shared" si="48"/>
        <v>955670.37222757959</v>
      </c>
      <c r="AO100" s="77"/>
      <c r="AP100" s="77">
        <f t="shared" si="55"/>
        <v>955670.37222757959</v>
      </c>
      <c r="AQ100" s="77">
        <f t="shared" si="63"/>
        <v>955670.37222757959</v>
      </c>
      <c r="AR100" s="77">
        <f t="shared" si="63"/>
        <v>955670.37222757959</v>
      </c>
      <c r="AS100" s="77">
        <f t="shared" si="63"/>
        <v>955670.37222757959</v>
      </c>
      <c r="AT100" s="79">
        <f t="shared" si="50"/>
        <v>584020.78302796534</v>
      </c>
      <c r="AU100" s="80">
        <f>+(AA100-Z100)*AD100</f>
        <v>1353866.3606557376</v>
      </c>
      <c r="AV100" s="78">
        <f t="shared" si="57"/>
        <v>4147874.8794599804</v>
      </c>
      <c r="AW100" s="78">
        <v>3034279.1205400196</v>
      </c>
      <c r="AX100" s="81">
        <f t="shared" si="59"/>
        <v>564110.98360655736</v>
      </c>
      <c r="AY100" s="82">
        <f t="shared" si="60"/>
        <v>4711985.8630665373</v>
      </c>
      <c r="AZ100" s="83">
        <f t="shared" si="61"/>
        <v>2170168.1369334627</v>
      </c>
    </row>
    <row r="101" spans="1:16383">
      <c r="A101" s="63">
        <v>10</v>
      </c>
      <c r="B101" s="64" t="s">
        <v>57</v>
      </c>
      <c r="C101" s="12">
        <v>82</v>
      </c>
      <c r="D101" s="95" t="s">
        <v>58</v>
      </c>
      <c r="E101" s="95" t="s">
        <v>141</v>
      </c>
      <c r="F101" s="95" t="s">
        <v>104</v>
      </c>
      <c r="G101" s="96">
        <v>20</v>
      </c>
      <c r="H101" s="95" t="s">
        <v>61</v>
      </c>
      <c r="I101" s="12"/>
      <c r="J101" s="12"/>
      <c r="K101" s="116">
        <v>42898</v>
      </c>
      <c r="L101" s="68">
        <v>41858</v>
      </c>
      <c r="M101" s="68">
        <f t="shared" si="64"/>
        <v>44780</v>
      </c>
      <c r="N101" s="69">
        <v>42767</v>
      </c>
      <c r="O101" s="193">
        <v>0</v>
      </c>
      <c r="P101" s="91">
        <f t="shared" si="40"/>
        <v>61</v>
      </c>
      <c r="Q101" s="194" t="s">
        <v>266</v>
      </c>
      <c r="R101" s="73">
        <f t="shared" si="62"/>
        <v>68</v>
      </c>
      <c r="S101" s="71">
        <v>120</v>
      </c>
      <c r="T101" s="98">
        <v>75000</v>
      </c>
      <c r="U101" s="12">
        <v>8</v>
      </c>
      <c r="V101" s="12">
        <v>2017</v>
      </c>
      <c r="W101" s="91">
        <v>0</v>
      </c>
      <c r="X101" s="9">
        <f t="shared" si="41"/>
        <v>5</v>
      </c>
      <c r="Y101" s="9">
        <f t="shared" si="65"/>
        <v>17</v>
      </c>
      <c r="Z101" s="74">
        <f t="shared" si="51"/>
        <v>29</v>
      </c>
      <c r="AA101" s="74">
        <f t="shared" si="51"/>
        <v>41</v>
      </c>
      <c r="AB101" s="74">
        <f t="shared" si="52"/>
        <v>46</v>
      </c>
      <c r="AC101" s="74">
        <f>+P101-AB101</f>
        <v>15</v>
      </c>
      <c r="AD101" s="94">
        <f t="shared" si="66"/>
        <v>1229.5081967213114</v>
      </c>
      <c r="AE101" s="76">
        <f t="shared" si="67"/>
        <v>0</v>
      </c>
      <c r="AF101" s="76">
        <f t="shared" si="42"/>
        <v>6147.5409836065573</v>
      </c>
      <c r="AG101" s="76">
        <f t="shared" si="43"/>
        <v>14754.098360655737</v>
      </c>
      <c r="AH101" s="76">
        <f t="shared" si="44"/>
        <v>20901.639344262294</v>
      </c>
      <c r="AI101" s="79">
        <f t="shared" si="45"/>
        <v>54098.360655737706</v>
      </c>
      <c r="AJ101" s="77">
        <f t="shared" si="53"/>
        <v>9546.769527483124</v>
      </c>
      <c r="AK101" s="77">
        <f t="shared" si="46"/>
        <v>30448.408871745418</v>
      </c>
      <c r="AL101" s="78">
        <f t="shared" si="54"/>
        <v>44551.591128254586</v>
      </c>
      <c r="AM101" s="77">
        <f t="shared" si="47"/>
        <v>867.88813886210221</v>
      </c>
      <c r="AN101" s="77">
        <f t="shared" si="48"/>
        <v>10414.657666345227</v>
      </c>
      <c r="AO101" s="77"/>
      <c r="AP101" s="77">
        <f t="shared" si="55"/>
        <v>10414.657666345227</v>
      </c>
      <c r="AQ101" s="77">
        <f t="shared" si="63"/>
        <v>10414.657666345227</v>
      </c>
      <c r="AR101" s="77">
        <f t="shared" si="63"/>
        <v>10414.657666345227</v>
      </c>
      <c r="AS101" s="77">
        <f t="shared" si="63"/>
        <v>10414.657666345227</v>
      </c>
      <c r="AT101" s="79">
        <f t="shared" si="50"/>
        <v>6364.5130183220826</v>
      </c>
      <c r="AU101" s="80">
        <f t="shared" si="56"/>
        <v>14754.098360655737</v>
      </c>
      <c r="AV101" s="78">
        <f t="shared" si="57"/>
        <v>45202.507232401156</v>
      </c>
      <c r="AW101" s="78">
        <f t="shared" si="58"/>
        <v>29797.492767598844</v>
      </c>
      <c r="AX101" s="81">
        <f t="shared" si="59"/>
        <v>6147.5409836065573</v>
      </c>
      <c r="AY101" s="82">
        <f t="shared" si="60"/>
        <v>51350.048216007715</v>
      </c>
      <c r="AZ101" s="83">
        <f t="shared" si="61"/>
        <v>23649.951783992285</v>
      </c>
    </row>
    <row r="102" spans="1:16383">
      <c r="A102" s="63">
        <v>10</v>
      </c>
      <c r="B102" s="64" t="s">
        <v>57</v>
      </c>
      <c r="C102" s="12">
        <v>82</v>
      </c>
      <c r="D102" s="95" t="s">
        <v>58</v>
      </c>
      <c r="E102" s="95" t="s">
        <v>141</v>
      </c>
      <c r="F102" s="95" t="s">
        <v>104</v>
      </c>
      <c r="G102" s="96">
        <v>20</v>
      </c>
      <c r="H102" s="95" t="s">
        <v>61</v>
      </c>
      <c r="I102" s="12"/>
      <c r="J102" s="12"/>
      <c r="K102" s="116">
        <v>42898</v>
      </c>
      <c r="L102" s="68">
        <v>41858</v>
      </c>
      <c r="M102" s="68">
        <f t="shared" si="64"/>
        <v>44780</v>
      </c>
      <c r="N102" s="69">
        <v>42767</v>
      </c>
      <c r="O102" s="193">
        <v>0</v>
      </c>
      <c r="P102" s="91">
        <f t="shared" si="40"/>
        <v>61</v>
      </c>
      <c r="Q102" s="194" t="s">
        <v>266</v>
      </c>
      <c r="R102" s="73">
        <f t="shared" si="62"/>
        <v>68</v>
      </c>
      <c r="S102" s="71">
        <v>120</v>
      </c>
      <c r="T102" s="98">
        <v>75000</v>
      </c>
      <c r="U102" s="12">
        <v>8</v>
      </c>
      <c r="V102" s="12">
        <v>2017</v>
      </c>
      <c r="W102" s="91">
        <v>0</v>
      </c>
      <c r="X102" s="9">
        <f t="shared" si="41"/>
        <v>5</v>
      </c>
      <c r="Y102" s="9">
        <f t="shared" si="65"/>
        <v>17</v>
      </c>
      <c r="Z102" s="74">
        <f t="shared" si="51"/>
        <v>29</v>
      </c>
      <c r="AA102" s="74">
        <f t="shared" si="51"/>
        <v>41</v>
      </c>
      <c r="AB102" s="74">
        <f t="shared" si="52"/>
        <v>46</v>
      </c>
      <c r="AC102" s="74">
        <f>+P102-AB102</f>
        <v>15</v>
      </c>
      <c r="AD102" s="94">
        <f t="shared" si="66"/>
        <v>1229.5081967213114</v>
      </c>
      <c r="AE102" s="76">
        <f t="shared" si="67"/>
        <v>0</v>
      </c>
      <c r="AF102" s="76">
        <f t="shared" si="42"/>
        <v>6147.5409836065573</v>
      </c>
      <c r="AG102" s="76">
        <f t="shared" si="43"/>
        <v>14754.098360655737</v>
      </c>
      <c r="AH102" s="76">
        <f t="shared" si="44"/>
        <v>20901.639344262294</v>
      </c>
      <c r="AI102" s="79">
        <f t="shared" si="45"/>
        <v>54098.360655737706</v>
      </c>
      <c r="AJ102" s="77">
        <f t="shared" si="53"/>
        <v>9546.769527483124</v>
      </c>
      <c r="AK102" s="77">
        <f t="shared" si="46"/>
        <v>30448.408871745418</v>
      </c>
      <c r="AL102" s="78">
        <f t="shared" si="54"/>
        <v>44551.591128254586</v>
      </c>
      <c r="AM102" s="77">
        <f t="shared" si="47"/>
        <v>867.88813886210221</v>
      </c>
      <c r="AN102" s="77">
        <f t="shared" si="48"/>
        <v>10414.657666345227</v>
      </c>
      <c r="AO102" s="77"/>
      <c r="AP102" s="77">
        <f t="shared" si="55"/>
        <v>10414.657666345227</v>
      </c>
      <c r="AQ102" s="77">
        <f t="shared" si="63"/>
        <v>10414.657666345227</v>
      </c>
      <c r="AR102" s="77">
        <f t="shared" si="63"/>
        <v>10414.657666345227</v>
      </c>
      <c r="AS102" s="77">
        <f t="shared" si="63"/>
        <v>10414.657666345227</v>
      </c>
      <c r="AT102" s="79">
        <f t="shared" si="50"/>
        <v>6364.5130183220826</v>
      </c>
      <c r="AU102" s="80">
        <f t="shared" si="56"/>
        <v>14754.098360655737</v>
      </c>
      <c r="AV102" s="78">
        <f t="shared" si="57"/>
        <v>45202.507232401156</v>
      </c>
      <c r="AW102" s="78">
        <f t="shared" si="58"/>
        <v>29797.492767598844</v>
      </c>
      <c r="AX102" s="81">
        <f t="shared" si="59"/>
        <v>6147.5409836065573</v>
      </c>
      <c r="AY102" s="82">
        <f t="shared" si="60"/>
        <v>51350.048216007715</v>
      </c>
      <c r="AZ102" s="83">
        <f t="shared" si="61"/>
        <v>23649.951783992285</v>
      </c>
    </row>
    <row r="103" spans="1:16383">
      <c r="A103" s="63">
        <v>10</v>
      </c>
      <c r="B103" s="64" t="s">
        <v>57</v>
      </c>
      <c r="C103" s="12">
        <v>82</v>
      </c>
      <c r="D103" s="95" t="s">
        <v>58</v>
      </c>
      <c r="E103" s="95" t="s">
        <v>141</v>
      </c>
      <c r="F103" s="95" t="s">
        <v>104</v>
      </c>
      <c r="G103" s="96">
        <v>20</v>
      </c>
      <c r="H103" s="95" t="s">
        <v>61</v>
      </c>
      <c r="I103" s="12"/>
      <c r="J103" s="12"/>
      <c r="K103" s="116">
        <v>42898</v>
      </c>
      <c r="L103" s="68">
        <v>41858</v>
      </c>
      <c r="M103" s="68">
        <f t="shared" si="64"/>
        <v>44780</v>
      </c>
      <c r="N103" s="69">
        <v>42767</v>
      </c>
      <c r="O103" s="193">
        <v>0</v>
      </c>
      <c r="P103" s="91">
        <f t="shared" si="40"/>
        <v>61</v>
      </c>
      <c r="Q103" s="194" t="s">
        <v>266</v>
      </c>
      <c r="R103" s="73">
        <f t="shared" si="62"/>
        <v>68</v>
      </c>
      <c r="S103" s="71">
        <v>120</v>
      </c>
      <c r="T103" s="98">
        <v>75000</v>
      </c>
      <c r="U103" s="12">
        <v>8</v>
      </c>
      <c r="V103" s="12">
        <v>2017</v>
      </c>
      <c r="W103" s="91">
        <v>0</v>
      </c>
      <c r="X103" s="9">
        <f t="shared" si="41"/>
        <v>5</v>
      </c>
      <c r="Y103" s="9">
        <f t="shared" si="65"/>
        <v>17</v>
      </c>
      <c r="Z103" s="74">
        <f t="shared" si="51"/>
        <v>29</v>
      </c>
      <c r="AA103" s="74">
        <f t="shared" si="51"/>
        <v>41</v>
      </c>
      <c r="AB103" s="74">
        <f t="shared" si="52"/>
        <v>46</v>
      </c>
      <c r="AC103" s="74">
        <f>+P103-AB103</f>
        <v>15</v>
      </c>
      <c r="AD103" s="94">
        <f t="shared" si="66"/>
        <v>1229.5081967213114</v>
      </c>
      <c r="AE103" s="76">
        <f t="shared" si="67"/>
        <v>0</v>
      </c>
      <c r="AF103" s="76">
        <f t="shared" si="42"/>
        <v>6147.5409836065573</v>
      </c>
      <c r="AG103" s="76">
        <f t="shared" si="43"/>
        <v>14754.098360655737</v>
      </c>
      <c r="AH103" s="76">
        <f t="shared" si="44"/>
        <v>20901.639344262294</v>
      </c>
      <c r="AI103" s="79">
        <f t="shared" si="45"/>
        <v>54098.360655737706</v>
      </c>
      <c r="AJ103" s="77">
        <f t="shared" si="53"/>
        <v>9546.769527483124</v>
      </c>
      <c r="AK103" s="77">
        <f t="shared" si="46"/>
        <v>30448.408871745418</v>
      </c>
      <c r="AL103" s="78">
        <f t="shared" si="54"/>
        <v>44551.591128254586</v>
      </c>
      <c r="AM103" s="77">
        <f t="shared" si="47"/>
        <v>867.88813886210221</v>
      </c>
      <c r="AN103" s="77">
        <f t="shared" si="48"/>
        <v>10414.657666345227</v>
      </c>
      <c r="AO103" s="77"/>
      <c r="AP103" s="77">
        <f t="shared" si="55"/>
        <v>10414.657666345227</v>
      </c>
      <c r="AQ103" s="77">
        <f t="shared" si="63"/>
        <v>10414.657666345227</v>
      </c>
      <c r="AR103" s="77">
        <f t="shared" si="63"/>
        <v>10414.657666345227</v>
      </c>
      <c r="AS103" s="77">
        <f t="shared" si="63"/>
        <v>10414.657666345227</v>
      </c>
      <c r="AT103" s="79">
        <f t="shared" si="50"/>
        <v>6364.5130183220826</v>
      </c>
      <c r="AU103" s="80">
        <f t="shared" si="56"/>
        <v>14754.098360655737</v>
      </c>
      <c r="AV103" s="78">
        <f t="shared" si="57"/>
        <v>45202.507232401156</v>
      </c>
      <c r="AW103" s="78">
        <f t="shared" si="58"/>
        <v>29797.492767598844</v>
      </c>
      <c r="AX103" s="81">
        <f t="shared" si="59"/>
        <v>6147.5409836065573</v>
      </c>
      <c r="AY103" s="82">
        <f t="shared" si="60"/>
        <v>51350.048216007715</v>
      </c>
      <c r="AZ103" s="83">
        <f t="shared" si="61"/>
        <v>23649.951783992285</v>
      </c>
    </row>
    <row r="104" spans="1:16383">
      <c r="A104" s="63">
        <v>10</v>
      </c>
      <c r="B104" s="64" t="s">
        <v>57</v>
      </c>
      <c r="C104" s="87">
        <v>27</v>
      </c>
      <c r="D104" s="103" t="s">
        <v>58</v>
      </c>
      <c r="E104" s="99" t="s">
        <v>81</v>
      </c>
      <c r="F104" s="99" t="s">
        <v>90</v>
      </c>
      <c r="G104" s="104">
        <v>54</v>
      </c>
      <c r="H104" s="99" t="s">
        <v>61</v>
      </c>
      <c r="I104" s="86" t="s">
        <v>83</v>
      </c>
      <c r="J104" s="86"/>
      <c r="K104" s="89">
        <v>42913</v>
      </c>
      <c r="L104" s="69">
        <v>41858</v>
      </c>
      <c r="M104" s="69">
        <f t="shared" si="64"/>
        <v>44780</v>
      </c>
      <c r="N104" s="69">
        <v>42767</v>
      </c>
      <c r="O104" s="193">
        <v>0</v>
      </c>
      <c r="P104" s="73">
        <f t="shared" si="40"/>
        <v>61</v>
      </c>
      <c r="Q104" s="194" t="s">
        <v>266</v>
      </c>
      <c r="R104" s="73">
        <f t="shared" si="62"/>
        <v>68</v>
      </c>
      <c r="S104" s="71">
        <v>120</v>
      </c>
      <c r="T104" s="106">
        <v>651430</v>
      </c>
      <c r="U104" s="86">
        <v>8</v>
      </c>
      <c r="V104" s="86">
        <v>2017</v>
      </c>
      <c r="W104" s="91">
        <v>0</v>
      </c>
      <c r="X104" s="91">
        <f t="shared" si="41"/>
        <v>5</v>
      </c>
      <c r="Y104" s="91">
        <f t="shared" si="65"/>
        <v>17</v>
      </c>
      <c r="Z104" s="74">
        <f t="shared" si="51"/>
        <v>29</v>
      </c>
      <c r="AA104" s="74">
        <f t="shared" si="51"/>
        <v>41</v>
      </c>
      <c r="AB104" s="74">
        <f t="shared" si="52"/>
        <v>46</v>
      </c>
      <c r="AC104" s="74">
        <f>+P104-AB104</f>
        <v>15</v>
      </c>
      <c r="AD104" s="94">
        <f t="shared" si="66"/>
        <v>10679.180327868853</v>
      </c>
      <c r="AE104" s="76">
        <f t="shared" si="67"/>
        <v>0</v>
      </c>
      <c r="AF104" s="94">
        <f t="shared" si="42"/>
        <v>53395.901639344265</v>
      </c>
      <c r="AG104" s="94">
        <f t="shared" si="43"/>
        <v>128150.16393442624</v>
      </c>
      <c r="AH104" s="93">
        <f t="shared" si="44"/>
        <v>181546.06557377049</v>
      </c>
      <c r="AI104" s="90">
        <f t="shared" si="45"/>
        <v>469883.93442622951</v>
      </c>
      <c r="AJ104" s="77">
        <f t="shared" si="53"/>
        <v>82920.694310511084</v>
      </c>
      <c r="AK104" s="77">
        <f t="shared" si="46"/>
        <v>264466.75988428155</v>
      </c>
      <c r="AL104" s="78">
        <f t="shared" si="54"/>
        <v>386963.24011571845</v>
      </c>
      <c r="AM104" s="77">
        <f t="shared" si="47"/>
        <v>7538.2449373191894</v>
      </c>
      <c r="AN104" s="77">
        <f t="shared" si="48"/>
        <v>90458.939247830276</v>
      </c>
      <c r="AO104" s="77"/>
      <c r="AP104" s="77">
        <f t="shared" si="55"/>
        <v>90458.939247830276</v>
      </c>
      <c r="AQ104" s="77">
        <f t="shared" si="63"/>
        <v>90458.939247830276</v>
      </c>
      <c r="AR104" s="77">
        <f t="shared" si="63"/>
        <v>90458.939247830276</v>
      </c>
      <c r="AS104" s="77">
        <f t="shared" si="63"/>
        <v>90458.939247830276</v>
      </c>
      <c r="AT104" s="79">
        <f t="shared" si="50"/>
        <v>55280.462873674056</v>
      </c>
      <c r="AU104" s="80">
        <f t="shared" si="56"/>
        <v>128150.16393442624</v>
      </c>
      <c r="AV104" s="78">
        <f t="shared" si="57"/>
        <v>392616.92381870782</v>
      </c>
      <c r="AW104" s="78">
        <f t="shared" si="58"/>
        <v>258813.07618129218</v>
      </c>
      <c r="AX104" s="81">
        <f t="shared" si="59"/>
        <v>53395.901639344265</v>
      </c>
      <c r="AY104" s="82">
        <f t="shared" si="60"/>
        <v>446012.8254580521</v>
      </c>
      <c r="AZ104" s="83">
        <f t="shared" si="61"/>
        <v>205417.1745419479</v>
      </c>
    </row>
    <row r="105" spans="1:16383">
      <c r="A105" s="63">
        <v>10</v>
      </c>
      <c r="B105" s="64" t="s">
        <v>57</v>
      </c>
      <c r="C105" s="12">
        <v>99</v>
      </c>
      <c r="D105" s="103" t="s">
        <v>58</v>
      </c>
      <c r="E105" s="99" t="s">
        <v>142</v>
      </c>
      <c r="F105" s="99" t="s">
        <v>143</v>
      </c>
      <c r="G105" s="104">
        <v>63</v>
      </c>
      <c r="H105" s="99" t="s">
        <v>61</v>
      </c>
      <c r="I105" s="12"/>
      <c r="J105" s="12"/>
      <c r="K105" s="116">
        <v>42956</v>
      </c>
      <c r="L105" s="68">
        <v>41858</v>
      </c>
      <c r="M105" s="68">
        <f t="shared" si="64"/>
        <v>44780</v>
      </c>
      <c r="N105" s="69">
        <v>42767</v>
      </c>
      <c r="O105" s="193">
        <v>0</v>
      </c>
      <c r="P105" s="73">
        <f>+DATEDIF(K105,M105,"m")</f>
        <v>59</v>
      </c>
      <c r="Q105" s="194" t="s">
        <v>266</v>
      </c>
      <c r="R105" s="73">
        <f t="shared" si="62"/>
        <v>68</v>
      </c>
      <c r="S105" s="71">
        <v>120</v>
      </c>
      <c r="T105" s="106">
        <v>65625</v>
      </c>
      <c r="U105" s="12">
        <f t="shared" ref="U105:U114" si="68">+MONTH(K105)</f>
        <v>8</v>
      </c>
      <c r="V105" s="12">
        <v>2017</v>
      </c>
      <c r="W105" s="91">
        <v>0</v>
      </c>
      <c r="X105" s="9">
        <f t="shared" si="41"/>
        <v>5</v>
      </c>
      <c r="Y105" s="9">
        <f t="shared" si="65"/>
        <v>17</v>
      </c>
      <c r="Z105" s="74">
        <f t="shared" si="51"/>
        <v>29</v>
      </c>
      <c r="AA105" s="74">
        <f t="shared" si="51"/>
        <v>41</v>
      </c>
      <c r="AB105" s="74">
        <f t="shared" si="52"/>
        <v>46</v>
      </c>
      <c r="AC105" s="74">
        <f>+P105-AB105</f>
        <v>13</v>
      </c>
      <c r="AD105" s="76">
        <f t="shared" si="66"/>
        <v>1112.2881355932204</v>
      </c>
      <c r="AE105" s="76">
        <f t="shared" si="67"/>
        <v>0</v>
      </c>
      <c r="AF105" s="76">
        <f t="shared" si="42"/>
        <v>5561.4406779661022</v>
      </c>
      <c r="AG105" s="76">
        <f t="shared" si="43"/>
        <v>13347.457627118645</v>
      </c>
      <c r="AH105" s="76">
        <f t="shared" si="44"/>
        <v>18908.898305084746</v>
      </c>
      <c r="AI105" s="79">
        <f t="shared" si="45"/>
        <v>46716.101694915254</v>
      </c>
      <c r="AJ105" s="77">
        <f t="shared" si="53"/>
        <v>8244.0179461615153</v>
      </c>
      <c r="AK105" s="77">
        <f t="shared" si="46"/>
        <v>27152.916251246261</v>
      </c>
      <c r="AL105" s="78">
        <f t="shared" si="54"/>
        <v>38472.083748753736</v>
      </c>
      <c r="AM105" s="77">
        <f t="shared" si="47"/>
        <v>749.45617692377414</v>
      </c>
      <c r="AN105" s="77">
        <f t="shared" si="48"/>
        <v>8993.4741230852887</v>
      </c>
      <c r="AO105" s="77"/>
      <c r="AP105" s="77">
        <f t="shared" si="55"/>
        <v>8993.4741230852887</v>
      </c>
      <c r="AQ105" s="77">
        <f t="shared" ref="AQ105:AS109" si="69">+AP105</f>
        <v>8993.4741230852887</v>
      </c>
      <c r="AR105" s="77">
        <f t="shared" si="69"/>
        <v>8993.4741230852887</v>
      </c>
      <c r="AS105" s="77">
        <f t="shared" si="69"/>
        <v>8993.4741230852887</v>
      </c>
      <c r="AT105" s="79">
        <f t="shared" si="50"/>
        <v>5496.0119641076772</v>
      </c>
      <c r="AU105" s="80">
        <f t="shared" si="56"/>
        <v>13347.457627118645</v>
      </c>
      <c r="AV105" s="78">
        <f t="shared" si="57"/>
        <v>40500.373878364902</v>
      </c>
      <c r="AW105" s="78">
        <f t="shared" si="58"/>
        <v>25124.626121635098</v>
      </c>
      <c r="AX105" s="81">
        <f t="shared" si="59"/>
        <v>5561.4406779661022</v>
      </c>
      <c r="AY105" s="82">
        <f t="shared" si="60"/>
        <v>46061.814556331003</v>
      </c>
      <c r="AZ105" s="83">
        <f>+T105-AY105</f>
        <v>19563.185443668997</v>
      </c>
    </row>
    <row r="106" spans="1:16383">
      <c r="A106" s="63">
        <v>10</v>
      </c>
      <c r="B106" s="64" t="s">
        <v>57</v>
      </c>
      <c r="C106" s="12">
        <v>84</v>
      </c>
      <c r="D106" s="95" t="s">
        <v>58</v>
      </c>
      <c r="E106" s="95" t="s">
        <v>144</v>
      </c>
      <c r="F106" s="95" t="s">
        <v>138</v>
      </c>
      <c r="G106" s="96">
        <v>4712</v>
      </c>
      <c r="H106" s="95" t="s">
        <v>61</v>
      </c>
      <c r="I106" s="12"/>
      <c r="J106" s="12"/>
      <c r="K106" s="116">
        <v>42961</v>
      </c>
      <c r="L106" s="68">
        <v>41858</v>
      </c>
      <c r="M106" s="68">
        <f t="shared" si="64"/>
        <v>44780</v>
      </c>
      <c r="N106" s="69">
        <v>42767</v>
      </c>
      <c r="O106" s="193">
        <v>0</v>
      </c>
      <c r="P106" s="73">
        <f>+DATEDIF(K106,M106,"m")</f>
        <v>59</v>
      </c>
      <c r="Q106" s="194" t="s">
        <v>266</v>
      </c>
      <c r="R106" s="73">
        <f t="shared" si="62"/>
        <v>68</v>
      </c>
      <c r="S106" s="71">
        <v>120</v>
      </c>
      <c r="T106" s="98">
        <v>33445</v>
      </c>
      <c r="U106" s="12">
        <f t="shared" si="68"/>
        <v>8</v>
      </c>
      <c r="V106" s="12">
        <v>2017</v>
      </c>
      <c r="W106" s="91">
        <v>0</v>
      </c>
      <c r="X106" s="9">
        <f t="shared" si="41"/>
        <v>5</v>
      </c>
      <c r="Y106" s="9">
        <f t="shared" si="65"/>
        <v>17</v>
      </c>
      <c r="Z106" s="74">
        <f t="shared" si="51"/>
        <v>29</v>
      </c>
      <c r="AA106" s="74">
        <f t="shared" si="51"/>
        <v>41</v>
      </c>
      <c r="AB106" s="74">
        <f t="shared" si="52"/>
        <v>46</v>
      </c>
      <c r="AC106" s="74">
        <f>+P106-AB106</f>
        <v>13</v>
      </c>
      <c r="AD106" s="76">
        <f t="shared" si="66"/>
        <v>566.86440677966107</v>
      </c>
      <c r="AE106" s="76">
        <f t="shared" si="67"/>
        <v>0</v>
      </c>
      <c r="AF106" s="76">
        <f t="shared" si="42"/>
        <v>2834.3220338983056</v>
      </c>
      <c r="AG106" s="76">
        <f t="shared" si="43"/>
        <v>6802.3728813559328</v>
      </c>
      <c r="AH106" s="76">
        <f t="shared" si="44"/>
        <v>9636.6949152542384</v>
      </c>
      <c r="AI106" s="79">
        <f t="shared" si="45"/>
        <v>23808.305084745763</v>
      </c>
      <c r="AJ106" s="77">
        <f t="shared" si="53"/>
        <v>4201.4656031904287</v>
      </c>
      <c r="AK106" s="77">
        <f t="shared" si="46"/>
        <v>13838.160518444667</v>
      </c>
      <c r="AL106" s="78">
        <f t="shared" si="54"/>
        <v>19606.839481555333</v>
      </c>
      <c r="AM106" s="77">
        <f t="shared" si="47"/>
        <v>381.95141847185715</v>
      </c>
      <c r="AN106" s="77">
        <f t="shared" si="48"/>
        <v>4583.4170216622861</v>
      </c>
      <c r="AO106" s="77"/>
      <c r="AP106" s="77">
        <f t="shared" si="55"/>
        <v>4583.4170216622861</v>
      </c>
      <c r="AQ106" s="77">
        <f t="shared" si="69"/>
        <v>4583.4170216622861</v>
      </c>
      <c r="AR106" s="77">
        <f t="shared" si="69"/>
        <v>4583.4170216622861</v>
      </c>
      <c r="AS106" s="77">
        <f t="shared" si="69"/>
        <v>4583.4170216622861</v>
      </c>
      <c r="AT106" s="79">
        <f t="shared" si="50"/>
        <v>2800.9770687936193</v>
      </c>
      <c r="AU106" s="80">
        <f t="shared" si="56"/>
        <v>6802.3728813559328</v>
      </c>
      <c r="AV106" s="78">
        <f t="shared" si="57"/>
        <v>20640.533399800599</v>
      </c>
      <c r="AW106" s="78">
        <f t="shared" si="58"/>
        <v>12804.466600199401</v>
      </c>
      <c r="AX106" s="81">
        <f t="shared" si="59"/>
        <v>2834.3220338983056</v>
      </c>
      <c r="AY106" s="82">
        <f t="shared" si="60"/>
        <v>23474.855433698904</v>
      </c>
      <c r="AZ106" s="83">
        <f t="shared" si="61"/>
        <v>9970.1445663010963</v>
      </c>
    </row>
    <row r="107" spans="1:16383">
      <c r="A107" s="63">
        <v>10</v>
      </c>
      <c r="B107" s="64" t="s">
        <v>57</v>
      </c>
      <c r="C107" s="12">
        <v>85</v>
      </c>
      <c r="D107" s="95" t="s">
        <v>58</v>
      </c>
      <c r="E107" s="95" t="s">
        <v>145</v>
      </c>
      <c r="F107" s="95" t="s">
        <v>146</v>
      </c>
      <c r="G107" s="96">
        <v>9099613</v>
      </c>
      <c r="H107" s="95" t="s">
        <v>61</v>
      </c>
      <c r="I107" s="12"/>
      <c r="J107" s="12"/>
      <c r="K107" s="116">
        <v>42999</v>
      </c>
      <c r="L107" s="68">
        <v>41858</v>
      </c>
      <c r="M107" s="68">
        <f t="shared" si="64"/>
        <v>44780</v>
      </c>
      <c r="N107" s="69">
        <v>42767</v>
      </c>
      <c r="O107" s="193">
        <v>0</v>
      </c>
      <c r="P107" s="73">
        <f>+DATEDIF(K107,M107,"m")</f>
        <v>58</v>
      </c>
      <c r="Q107" s="194" t="s">
        <v>266</v>
      </c>
      <c r="R107" s="73">
        <f t="shared" si="62"/>
        <v>68</v>
      </c>
      <c r="S107" s="71">
        <v>120</v>
      </c>
      <c r="T107" s="79">
        <v>2663619</v>
      </c>
      <c r="U107" s="12">
        <f t="shared" si="68"/>
        <v>9</v>
      </c>
      <c r="V107" s="12">
        <v>2017</v>
      </c>
      <c r="W107" s="91">
        <v>0</v>
      </c>
      <c r="X107" s="9">
        <f t="shared" si="41"/>
        <v>4</v>
      </c>
      <c r="Y107" s="9">
        <f t="shared" si="65"/>
        <v>16</v>
      </c>
      <c r="Z107" s="74">
        <f t="shared" si="51"/>
        <v>28</v>
      </c>
      <c r="AA107" s="74">
        <f t="shared" si="51"/>
        <v>40</v>
      </c>
      <c r="AB107" s="74">
        <f t="shared" si="52"/>
        <v>45</v>
      </c>
      <c r="AC107" s="74">
        <f>+P107-AB107</f>
        <v>13</v>
      </c>
      <c r="AD107" s="76">
        <f t="shared" si="66"/>
        <v>45924.465517241377</v>
      </c>
      <c r="AE107" s="76">
        <f t="shared" si="67"/>
        <v>0</v>
      </c>
      <c r="AF107" s="76">
        <f t="shared" si="42"/>
        <v>183697.86206896551</v>
      </c>
      <c r="AG107" s="76">
        <f t="shared" si="43"/>
        <v>551093.58620689646</v>
      </c>
      <c r="AH107" s="76">
        <f t="shared" si="44"/>
        <v>734791.44827586203</v>
      </c>
      <c r="AI107" s="79">
        <f t="shared" si="45"/>
        <v>1928827.551724138</v>
      </c>
      <c r="AJ107" s="77">
        <f t="shared" si="53"/>
        <v>340381.33265720081</v>
      </c>
      <c r="AK107" s="77">
        <f t="shared" si="46"/>
        <v>1075172.7809330628</v>
      </c>
      <c r="AL107" s="78">
        <f t="shared" si="54"/>
        <v>1588446.2190669372</v>
      </c>
      <c r="AM107" s="77">
        <f t="shared" si="47"/>
        <v>30943.757514290981</v>
      </c>
      <c r="AN107" s="77">
        <f t="shared" si="48"/>
        <v>371325.09017149179</v>
      </c>
      <c r="AO107" s="77"/>
      <c r="AP107" s="77">
        <f t="shared" si="55"/>
        <v>371325.09017149179</v>
      </c>
      <c r="AQ107" s="77">
        <f t="shared" si="69"/>
        <v>371325.09017149179</v>
      </c>
      <c r="AR107" s="77">
        <f t="shared" si="69"/>
        <v>371325.09017149179</v>
      </c>
      <c r="AS107" s="77">
        <f t="shared" si="69"/>
        <v>371325.09017149179</v>
      </c>
      <c r="AT107" s="79">
        <f t="shared" si="50"/>
        <v>226920.88843813387</v>
      </c>
      <c r="AU107" s="80">
        <f t="shared" si="56"/>
        <v>551093.58620689646</v>
      </c>
      <c r="AV107" s="78">
        <f t="shared" si="57"/>
        <v>1626266.3671399592</v>
      </c>
      <c r="AW107" s="78">
        <f t="shared" si="58"/>
        <v>1037352.6328600408</v>
      </c>
      <c r="AX107" s="81">
        <f t="shared" si="59"/>
        <v>229622.3275862069</v>
      </c>
      <c r="AY107" s="82">
        <f t="shared" si="60"/>
        <v>1855888.6947261661</v>
      </c>
      <c r="AZ107" s="83">
        <f t="shared" si="61"/>
        <v>807730.30527383392</v>
      </c>
    </row>
    <row r="108" spans="1:16383">
      <c r="A108" s="63">
        <v>10</v>
      </c>
      <c r="B108" s="64" t="s">
        <v>57</v>
      </c>
      <c r="C108" s="12">
        <v>85</v>
      </c>
      <c r="D108" s="95" t="s">
        <v>58</v>
      </c>
      <c r="E108" s="95" t="s">
        <v>147</v>
      </c>
      <c r="F108" s="95" t="s">
        <v>146</v>
      </c>
      <c r="G108" s="96">
        <v>9099613</v>
      </c>
      <c r="H108" s="95" t="s">
        <v>61</v>
      </c>
      <c r="I108" s="12"/>
      <c r="J108" s="12"/>
      <c r="K108" s="116">
        <v>42999</v>
      </c>
      <c r="L108" s="68">
        <v>41858</v>
      </c>
      <c r="M108" s="68">
        <f t="shared" si="64"/>
        <v>44780</v>
      </c>
      <c r="N108" s="69">
        <v>42767</v>
      </c>
      <c r="O108" s="193">
        <v>0</v>
      </c>
      <c r="P108" s="73">
        <f>+DATEDIF(K108,M108,"m")</f>
        <v>58</v>
      </c>
      <c r="Q108" s="194" t="s">
        <v>266</v>
      </c>
      <c r="R108" s="73">
        <f t="shared" si="62"/>
        <v>68</v>
      </c>
      <c r="S108" s="71">
        <v>120</v>
      </c>
      <c r="T108" s="79">
        <v>205128</v>
      </c>
      <c r="U108" s="12">
        <f t="shared" si="68"/>
        <v>9</v>
      </c>
      <c r="V108" s="12">
        <v>2017</v>
      </c>
      <c r="W108" s="91">
        <v>0</v>
      </c>
      <c r="X108" s="9">
        <f t="shared" si="41"/>
        <v>4</v>
      </c>
      <c r="Y108" s="9">
        <f t="shared" si="65"/>
        <v>16</v>
      </c>
      <c r="Z108" s="74">
        <f t="shared" si="51"/>
        <v>28</v>
      </c>
      <c r="AA108" s="74">
        <f t="shared" si="51"/>
        <v>40</v>
      </c>
      <c r="AB108" s="74">
        <f t="shared" si="52"/>
        <v>45</v>
      </c>
      <c r="AC108" s="74">
        <f>+P108-AB108</f>
        <v>13</v>
      </c>
      <c r="AD108" s="76">
        <f t="shared" si="66"/>
        <v>3536.6896551724139</v>
      </c>
      <c r="AE108" s="76">
        <f t="shared" si="67"/>
        <v>0</v>
      </c>
      <c r="AF108" s="76">
        <f t="shared" si="42"/>
        <v>14146.758620689656</v>
      </c>
      <c r="AG108" s="76">
        <f t="shared" si="43"/>
        <v>42440.275862068971</v>
      </c>
      <c r="AH108" s="76">
        <f t="shared" si="44"/>
        <v>56587.034482758623</v>
      </c>
      <c r="AI108" s="79">
        <f t="shared" si="45"/>
        <v>148540.96551724139</v>
      </c>
      <c r="AJ108" s="77">
        <f t="shared" si="53"/>
        <v>26213.111561866128</v>
      </c>
      <c r="AK108" s="77">
        <f t="shared" si="46"/>
        <v>82800.146044624751</v>
      </c>
      <c r="AL108" s="78">
        <f t="shared" si="54"/>
        <v>122327.85395537525</v>
      </c>
      <c r="AM108" s="77">
        <f t="shared" si="47"/>
        <v>2383.0101419878297</v>
      </c>
      <c r="AN108" s="77">
        <f t="shared" si="48"/>
        <v>28596.121703853958</v>
      </c>
      <c r="AO108" s="77"/>
      <c r="AP108" s="77">
        <f t="shared" si="55"/>
        <v>28596.121703853958</v>
      </c>
      <c r="AQ108" s="77">
        <f t="shared" si="69"/>
        <v>28596.121703853958</v>
      </c>
      <c r="AR108" s="77">
        <f t="shared" si="69"/>
        <v>28596.121703853958</v>
      </c>
      <c r="AS108" s="77">
        <f t="shared" si="69"/>
        <v>28596.121703853958</v>
      </c>
      <c r="AT108" s="79">
        <f t="shared" si="50"/>
        <v>17475.407707910752</v>
      </c>
      <c r="AU108" s="80">
        <f t="shared" si="56"/>
        <v>42440.275862068971</v>
      </c>
      <c r="AV108" s="78">
        <f t="shared" si="57"/>
        <v>125240.42190669372</v>
      </c>
      <c r="AW108" s="78">
        <f t="shared" si="58"/>
        <v>79887.578093306278</v>
      </c>
      <c r="AX108" s="81">
        <f t="shared" si="59"/>
        <v>17683.448275862069</v>
      </c>
      <c r="AY108" s="82">
        <f t="shared" si="60"/>
        <v>142923.87018255578</v>
      </c>
      <c r="AZ108" s="83">
        <f t="shared" si="61"/>
        <v>62204.12981744422</v>
      </c>
    </row>
    <row r="109" spans="1:16383">
      <c r="A109" s="63">
        <v>10</v>
      </c>
      <c r="B109" s="64" t="s">
        <v>57</v>
      </c>
      <c r="C109" s="87">
        <v>29</v>
      </c>
      <c r="D109" s="87" t="s">
        <v>58</v>
      </c>
      <c r="E109" s="86" t="s">
        <v>81</v>
      </c>
      <c r="F109" s="86" t="s">
        <v>90</v>
      </c>
      <c r="G109" s="88">
        <v>78</v>
      </c>
      <c r="H109" s="86" t="s">
        <v>61</v>
      </c>
      <c r="I109" s="86" t="s">
        <v>83</v>
      </c>
      <c r="J109" s="86"/>
      <c r="K109" s="121">
        <v>43209</v>
      </c>
      <c r="L109" s="68">
        <v>41858</v>
      </c>
      <c r="M109" s="68">
        <f t="shared" si="64"/>
        <v>44780</v>
      </c>
      <c r="N109" s="69">
        <v>42767</v>
      </c>
      <c r="O109" s="193">
        <v>0</v>
      </c>
      <c r="P109" s="73">
        <f>+DATEDIF(K109,M109,"m")</f>
        <v>51</v>
      </c>
      <c r="Q109" s="194" t="s">
        <v>266</v>
      </c>
      <c r="R109" s="73">
        <f t="shared" si="62"/>
        <v>68</v>
      </c>
      <c r="S109" s="71">
        <v>120</v>
      </c>
      <c r="T109" s="90">
        <v>6216800</v>
      </c>
      <c r="U109" s="91">
        <f t="shared" si="68"/>
        <v>4</v>
      </c>
      <c r="V109" s="122">
        <f t="shared" ref="V109:V114" si="70">+YEAR(K109)</f>
        <v>2018</v>
      </c>
      <c r="W109" s="91">
        <v>0</v>
      </c>
      <c r="X109" s="9"/>
      <c r="Y109" s="91"/>
      <c r="Z109" s="74"/>
      <c r="AA109" s="91"/>
      <c r="AB109" s="91"/>
      <c r="AC109" s="74"/>
      <c r="AD109" s="94">
        <f>+IFERROR(T109/P109,0)</f>
        <v>121898.03921568628</v>
      </c>
      <c r="AE109" s="94">
        <f>+W109*AD109</f>
        <v>0</v>
      </c>
      <c r="AF109" s="76">
        <f t="shared" si="42"/>
        <v>0</v>
      </c>
      <c r="AG109" s="76">
        <f t="shared" si="43"/>
        <v>0</v>
      </c>
      <c r="AH109" s="76">
        <f t="shared" si="44"/>
        <v>0</v>
      </c>
      <c r="AI109" s="79">
        <f t="shared" si="45"/>
        <v>6216800</v>
      </c>
      <c r="AJ109" s="77">
        <f t="shared" si="53"/>
        <v>1097082.3529411764</v>
      </c>
      <c r="AK109" s="77">
        <f t="shared" si="46"/>
        <v>1097082.3529411764</v>
      </c>
      <c r="AL109" s="78">
        <f t="shared" si="54"/>
        <v>5119717.6470588241</v>
      </c>
      <c r="AM109" s="77">
        <f t="shared" si="47"/>
        <v>99734.759358288764</v>
      </c>
      <c r="AN109" s="77">
        <f t="shared" si="48"/>
        <v>1196817.1122994651</v>
      </c>
      <c r="AO109" s="77"/>
      <c r="AP109" s="77">
        <f t="shared" si="55"/>
        <v>1196817.1122994651</v>
      </c>
      <c r="AQ109" s="77">
        <f t="shared" si="69"/>
        <v>1196817.1122994651</v>
      </c>
      <c r="AR109" s="77">
        <f t="shared" si="69"/>
        <v>1196817.1122994651</v>
      </c>
      <c r="AS109" s="77">
        <f t="shared" si="69"/>
        <v>1196817.1122994651</v>
      </c>
      <c r="AT109" s="79">
        <f t="shared" si="50"/>
        <v>731388.23529411759</v>
      </c>
      <c r="AU109" s="80">
        <f>+(AA109-Z109)*AD109</f>
        <v>0</v>
      </c>
      <c r="AV109" s="78">
        <f t="shared" si="57"/>
        <v>1097082.3529411764</v>
      </c>
      <c r="AW109" s="78">
        <f t="shared" si="58"/>
        <v>5119717.6470588241</v>
      </c>
      <c r="AX109" s="81">
        <f t="shared" si="59"/>
        <v>0</v>
      </c>
      <c r="AY109" s="82">
        <f t="shared" si="60"/>
        <v>1097082.3529411764</v>
      </c>
      <c r="AZ109" s="83">
        <f t="shared" si="61"/>
        <v>5119717.6470588241</v>
      </c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86"/>
      <c r="BO109" s="86"/>
      <c r="BP109" s="86"/>
      <c r="BQ109" s="86"/>
      <c r="BR109" s="86"/>
      <c r="BS109" s="86"/>
      <c r="BT109" s="86"/>
      <c r="BU109" s="86"/>
      <c r="BV109" s="86"/>
      <c r="BW109" s="86"/>
      <c r="BX109" s="86"/>
      <c r="BY109" s="86"/>
      <c r="BZ109" s="86"/>
      <c r="CA109" s="86"/>
      <c r="CB109" s="86"/>
      <c r="CC109" s="86"/>
      <c r="CD109" s="86"/>
      <c r="CE109" s="86"/>
      <c r="CF109" s="86"/>
      <c r="CG109" s="86"/>
      <c r="CH109" s="86"/>
      <c r="CI109" s="86"/>
      <c r="CJ109" s="86"/>
      <c r="CK109" s="86"/>
      <c r="CL109" s="86"/>
      <c r="CM109" s="86"/>
      <c r="CN109" s="86"/>
      <c r="CO109" s="86"/>
      <c r="CP109" s="86"/>
      <c r="CQ109" s="86"/>
      <c r="CR109" s="86"/>
      <c r="CS109" s="86"/>
      <c r="CT109" s="86"/>
      <c r="CU109" s="86"/>
      <c r="CV109" s="86"/>
      <c r="CW109" s="86"/>
      <c r="CX109" s="86"/>
      <c r="CY109" s="86"/>
      <c r="CZ109" s="86"/>
      <c r="DA109" s="86"/>
      <c r="DB109" s="86"/>
      <c r="DC109" s="86"/>
      <c r="DD109" s="86"/>
      <c r="DE109" s="86"/>
      <c r="DF109" s="86"/>
      <c r="DG109" s="86"/>
      <c r="DH109" s="86"/>
      <c r="DI109" s="86"/>
      <c r="DJ109" s="86"/>
      <c r="DK109" s="86"/>
      <c r="DL109" s="86"/>
      <c r="DM109" s="86"/>
      <c r="DN109" s="86"/>
      <c r="DO109" s="86"/>
      <c r="DP109" s="86"/>
      <c r="DQ109" s="86"/>
      <c r="DR109" s="86"/>
      <c r="DS109" s="86"/>
      <c r="DT109" s="86"/>
      <c r="DU109" s="86"/>
      <c r="DV109" s="86"/>
      <c r="DW109" s="86"/>
      <c r="DX109" s="86"/>
      <c r="DY109" s="86"/>
      <c r="DZ109" s="86"/>
      <c r="EA109" s="86"/>
      <c r="EB109" s="86"/>
      <c r="EC109" s="86"/>
      <c r="ED109" s="86"/>
      <c r="EE109" s="86"/>
      <c r="EF109" s="86"/>
      <c r="EG109" s="86"/>
      <c r="EH109" s="86"/>
      <c r="EI109" s="86"/>
      <c r="EJ109" s="86"/>
      <c r="EK109" s="86"/>
      <c r="EL109" s="86"/>
      <c r="EM109" s="86"/>
      <c r="EN109" s="86"/>
      <c r="EO109" s="86"/>
      <c r="EP109" s="86"/>
      <c r="EQ109" s="86"/>
      <c r="ER109" s="86"/>
      <c r="ES109" s="86"/>
      <c r="ET109" s="86"/>
      <c r="EU109" s="86"/>
      <c r="EV109" s="86"/>
      <c r="EW109" s="86"/>
      <c r="EX109" s="86"/>
      <c r="EY109" s="86"/>
      <c r="EZ109" s="86"/>
      <c r="FA109" s="86"/>
      <c r="FB109" s="86"/>
      <c r="FC109" s="86"/>
      <c r="FD109" s="86"/>
      <c r="FE109" s="86"/>
      <c r="FF109" s="86"/>
      <c r="FG109" s="86"/>
      <c r="FH109" s="86"/>
      <c r="FI109" s="86"/>
      <c r="FJ109" s="86"/>
      <c r="FK109" s="86"/>
      <c r="FL109" s="86"/>
      <c r="FM109" s="86"/>
      <c r="FN109" s="86"/>
      <c r="FO109" s="86"/>
      <c r="FP109" s="86"/>
      <c r="FQ109" s="86"/>
      <c r="FR109" s="86"/>
      <c r="FS109" s="86"/>
      <c r="FT109" s="86"/>
      <c r="FU109" s="86"/>
      <c r="FV109" s="86"/>
      <c r="FW109" s="86"/>
      <c r="FX109" s="86"/>
      <c r="FY109" s="86"/>
      <c r="FZ109" s="86"/>
      <c r="GA109" s="86"/>
      <c r="GB109" s="86"/>
      <c r="GC109" s="86"/>
      <c r="GD109" s="86"/>
      <c r="GE109" s="86"/>
      <c r="GF109" s="86"/>
      <c r="GG109" s="86"/>
      <c r="GH109" s="86"/>
      <c r="GI109" s="86"/>
      <c r="GJ109" s="86"/>
      <c r="GK109" s="86"/>
      <c r="GL109" s="86"/>
      <c r="GM109" s="86"/>
      <c r="GN109" s="86"/>
      <c r="GO109" s="86"/>
      <c r="GP109" s="86"/>
      <c r="GQ109" s="86"/>
      <c r="GR109" s="86"/>
      <c r="GS109" s="86"/>
      <c r="GT109" s="86"/>
      <c r="GU109" s="86"/>
      <c r="GV109" s="86"/>
      <c r="GW109" s="86"/>
      <c r="GX109" s="86"/>
      <c r="GY109" s="86"/>
      <c r="GZ109" s="86"/>
      <c r="HA109" s="86"/>
      <c r="HB109" s="86"/>
      <c r="HC109" s="86"/>
      <c r="HD109" s="86"/>
      <c r="HE109" s="86"/>
      <c r="HF109" s="86"/>
      <c r="HG109" s="86"/>
      <c r="HH109" s="86"/>
      <c r="HI109" s="86"/>
      <c r="HJ109" s="86"/>
      <c r="HK109" s="86"/>
      <c r="HL109" s="86"/>
      <c r="HM109" s="86"/>
      <c r="HN109" s="86"/>
      <c r="HO109" s="86"/>
      <c r="HP109" s="86"/>
      <c r="HQ109" s="86"/>
      <c r="HR109" s="86"/>
      <c r="HS109" s="86"/>
      <c r="HT109" s="86"/>
      <c r="HU109" s="86"/>
      <c r="HV109" s="86"/>
      <c r="HW109" s="86"/>
      <c r="HX109" s="86"/>
      <c r="HY109" s="86"/>
      <c r="HZ109" s="86"/>
      <c r="IA109" s="86"/>
      <c r="IB109" s="86"/>
      <c r="IC109" s="86"/>
      <c r="ID109" s="86"/>
      <c r="IE109" s="86"/>
      <c r="IF109" s="86"/>
      <c r="IG109" s="86"/>
      <c r="IH109" s="86"/>
      <c r="II109" s="86"/>
      <c r="IJ109" s="86"/>
      <c r="IK109" s="86"/>
      <c r="IL109" s="86"/>
      <c r="IM109" s="86"/>
      <c r="IN109" s="86"/>
      <c r="IO109" s="86"/>
      <c r="IP109" s="86"/>
      <c r="IQ109" s="86"/>
      <c r="IR109" s="86"/>
      <c r="IS109" s="86"/>
      <c r="IT109" s="86"/>
      <c r="IU109" s="86"/>
      <c r="IV109" s="86"/>
      <c r="IW109" s="86"/>
      <c r="IX109" s="86"/>
      <c r="IY109" s="86"/>
      <c r="IZ109" s="86"/>
      <c r="JA109" s="86"/>
      <c r="JB109" s="86"/>
      <c r="JC109" s="86"/>
      <c r="JD109" s="86"/>
      <c r="JE109" s="86"/>
      <c r="JF109" s="86"/>
      <c r="JG109" s="86"/>
      <c r="JH109" s="86"/>
      <c r="JI109" s="86"/>
      <c r="JJ109" s="86"/>
      <c r="JK109" s="86"/>
      <c r="JL109" s="86"/>
      <c r="JM109" s="86"/>
      <c r="JN109" s="86"/>
      <c r="JO109" s="86"/>
      <c r="JP109" s="86"/>
      <c r="JQ109" s="86"/>
      <c r="JR109" s="86"/>
      <c r="JS109" s="86"/>
      <c r="JT109" s="86"/>
      <c r="JU109" s="86"/>
      <c r="JV109" s="86"/>
      <c r="JW109" s="86"/>
      <c r="JX109" s="86"/>
      <c r="JY109" s="86"/>
      <c r="JZ109" s="86"/>
      <c r="KA109" s="86"/>
      <c r="KB109" s="86"/>
      <c r="KC109" s="86"/>
      <c r="KD109" s="86"/>
      <c r="KE109" s="86"/>
      <c r="KF109" s="86"/>
      <c r="KG109" s="86"/>
      <c r="KH109" s="86"/>
      <c r="KI109" s="86"/>
      <c r="KJ109" s="86"/>
      <c r="KK109" s="86"/>
      <c r="KL109" s="86"/>
      <c r="KM109" s="86"/>
      <c r="KN109" s="86"/>
      <c r="KO109" s="86"/>
      <c r="KP109" s="86"/>
      <c r="KQ109" s="86"/>
      <c r="KR109" s="86"/>
      <c r="KS109" s="86"/>
      <c r="KT109" s="86"/>
      <c r="KU109" s="86"/>
      <c r="KV109" s="86"/>
      <c r="KW109" s="86"/>
      <c r="KX109" s="86"/>
      <c r="KY109" s="86"/>
      <c r="KZ109" s="86"/>
      <c r="LA109" s="86"/>
      <c r="LB109" s="86"/>
      <c r="LC109" s="86"/>
      <c r="LD109" s="86"/>
      <c r="LE109" s="86"/>
      <c r="LF109" s="86"/>
      <c r="LG109" s="86"/>
      <c r="LH109" s="86"/>
      <c r="LI109" s="86"/>
      <c r="LJ109" s="86"/>
      <c r="LK109" s="86"/>
      <c r="LL109" s="86"/>
      <c r="LM109" s="86"/>
      <c r="LN109" s="86"/>
      <c r="LO109" s="86"/>
      <c r="LP109" s="86"/>
      <c r="LQ109" s="86"/>
      <c r="LR109" s="86"/>
      <c r="LS109" s="86"/>
      <c r="LT109" s="86"/>
      <c r="LU109" s="86"/>
      <c r="LV109" s="86"/>
      <c r="LW109" s="86"/>
      <c r="LX109" s="86"/>
      <c r="LY109" s="86"/>
      <c r="LZ109" s="86"/>
      <c r="MA109" s="86"/>
      <c r="MB109" s="86"/>
      <c r="MC109" s="86"/>
      <c r="MD109" s="86"/>
      <c r="ME109" s="86"/>
      <c r="MF109" s="86"/>
      <c r="MG109" s="86"/>
      <c r="MH109" s="86"/>
      <c r="MI109" s="86"/>
      <c r="MJ109" s="86"/>
      <c r="MK109" s="86"/>
      <c r="ML109" s="86"/>
      <c r="MM109" s="86"/>
      <c r="MN109" s="86"/>
      <c r="MO109" s="86"/>
      <c r="MP109" s="86"/>
      <c r="MQ109" s="86"/>
      <c r="MR109" s="86"/>
      <c r="MS109" s="86"/>
      <c r="MT109" s="86"/>
      <c r="MU109" s="86"/>
      <c r="MV109" s="86"/>
      <c r="MW109" s="86"/>
      <c r="MX109" s="86"/>
      <c r="MY109" s="86"/>
      <c r="MZ109" s="86"/>
      <c r="NA109" s="86"/>
      <c r="NB109" s="86"/>
      <c r="NC109" s="86"/>
      <c r="ND109" s="86"/>
      <c r="NE109" s="86"/>
      <c r="NF109" s="86"/>
      <c r="NG109" s="86"/>
      <c r="NH109" s="86"/>
      <c r="NI109" s="86"/>
      <c r="NJ109" s="86"/>
      <c r="NK109" s="86"/>
      <c r="NL109" s="86"/>
      <c r="NM109" s="86"/>
      <c r="NN109" s="86"/>
      <c r="NO109" s="86"/>
      <c r="NP109" s="86"/>
      <c r="NQ109" s="86"/>
      <c r="NR109" s="86"/>
      <c r="NS109" s="86"/>
      <c r="NT109" s="86"/>
      <c r="NU109" s="86"/>
      <c r="NV109" s="86"/>
      <c r="NW109" s="86"/>
      <c r="NX109" s="86"/>
      <c r="NY109" s="86"/>
      <c r="NZ109" s="86"/>
      <c r="OA109" s="86"/>
      <c r="OB109" s="86"/>
      <c r="OC109" s="86"/>
      <c r="OD109" s="86"/>
      <c r="OE109" s="86"/>
      <c r="OF109" s="86"/>
      <c r="OG109" s="86"/>
      <c r="OH109" s="86"/>
      <c r="OI109" s="86"/>
      <c r="OJ109" s="86"/>
      <c r="OK109" s="86"/>
      <c r="OL109" s="86"/>
      <c r="OM109" s="86"/>
      <c r="ON109" s="86"/>
      <c r="OO109" s="86"/>
      <c r="OP109" s="86"/>
      <c r="OQ109" s="86"/>
      <c r="OR109" s="86"/>
      <c r="OS109" s="86"/>
      <c r="OT109" s="86"/>
      <c r="OU109" s="86"/>
      <c r="OV109" s="86"/>
      <c r="OW109" s="86"/>
      <c r="OX109" s="86"/>
      <c r="OY109" s="86"/>
      <c r="OZ109" s="86"/>
      <c r="PA109" s="86"/>
      <c r="PB109" s="86"/>
      <c r="PC109" s="86"/>
      <c r="PD109" s="86"/>
      <c r="PE109" s="86"/>
      <c r="PF109" s="86"/>
      <c r="PG109" s="86"/>
      <c r="PH109" s="86"/>
      <c r="PI109" s="86"/>
      <c r="PJ109" s="86"/>
      <c r="PK109" s="86"/>
      <c r="PL109" s="86"/>
      <c r="PM109" s="86"/>
      <c r="PN109" s="86"/>
      <c r="PO109" s="86"/>
      <c r="PP109" s="86"/>
      <c r="PQ109" s="86"/>
      <c r="PR109" s="86"/>
      <c r="PS109" s="86"/>
      <c r="PT109" s="86"/>
      <c r="PU109" s="86"/>
      <c r="PV109" s="86"/>
      <c r="PW109" s="86"/>
      <c r="PX109" s="86"/>
      <c r="PY109" s="86"/>
      <c r="PZ109" s="86"/>
      <c r="QA109" s="86"/>
      <c r="QB109" s="86"/>
      <c r="QC109" s="86"/>
      <c r="QD109" s="86"/>
      <c r="QE109" s="86"/>
      <c r="QF109" s="86"/>
      <c r="QG109" s="86"/>
      <c r="QH109" s="86"/>
      <c r="QI109" s="86"/>
      <c r="QJ109" s="86"/>
      <c r="QK109" s="86"/>
      <c r="QL109" s="86"/>
      <c r="QM109" s="86"/>
      <c r="QN109" s="86"/>
      <c r="QO109" s="86"/>
      <c r="QP109" s="86"/>
      <c r="QQ109" s="86"/>
      <c r="QR109" s="86"/>
      <c r="QS109" s="86"/>
      <c r="QT109" s="86"/>
      <c r="QU109" s="86"/>
      <c r="QV109" s="86"/>
      <c r="QW109" s="86"/>
      <c r="QX109" s="86"/>
      <c r="QY109" s="86"/>
      <c r="QZ109" s="86"/>
      <c r="RA109" s="86"/>
      <c r="RB109" s="86"/>
      <c r="RC109" s="86"/>
      <c r="RD109" s="86"/>
      <c r="RE109" s="86"/>
      <c r="RF109" s="86"/>
      <c r="RG109" s="86"/>
      <c r="RH109" s="86"/>
      <c r="RI109" s="86"/>
      <c r="RJ109" s="86"/>
      <c r="RK109" s="86"/>
      <c r="RL109" s="86"/>
      <c r="RM109" s="86"/>
      <c r="RN109" s="86"/>
      <c r="RO109" s="86"/>
      <c r="RP109" s="86"/>
      <c r="RQ109" s="86"/>
      <c r="RR109" s="86"/>
      <c r="RS109" s="86"/>
      <c r="RT109" s="86"/>
      <c r="RU109" s="86"/>
      <c r="RV109" s="86"/>
      <c r="RW109" s="86"/>
      <c r="RX109" s="86"/>
      <c r="RY109" s="86"/>
      <c r="RZ109" s="86"/>
      <c r="SA109" s="86"/>
      <c r="SB109" s="86"/>
      <c r="SC109" s="86"/>
      <c r="SD109" s="86"/>
      <c r="SE109" s="86"/>
      <c r="SF109" s="86"/>
      <c r="SG109" s="86"/>
      <c r="SH109" s="86"/>
      <c r="SI109" s="86"/>
      <c r="SJ109" s="86"/>
      <c r="SK109" s="86"/>
      <c r="SL109" s="86"/>
      <c r="SM109" s="86"/>
      <c r="SN109" s="86"/>
      <c r="SO109" s="86"/>
      <c r="SP109" s="86"/>
      <c r="SQ109" s="86"/>
      <c r="SR109" s="86"/>
      <c r="SS109" s="86"/>
      <c r="ST109" s="86"/>
      <c r="SU109" s="86"/>
      <c r="SV109" s="86"/>
      <c r="SW109" s="86"/>
      <c r="SX109" s="86"/>
      <c r="SY109" s="86"/>
      <c r="SZ109" s="86"/>
      <c r="TA109" s="86"/>
      <c r="TB109" s="86"/>
      <c r="TC109" s="86"/>
      <c r="TD109" s="86"/>
      <c r="TE109" s="86"/>
      <c r="TF109" s="86"/>
      <c r="TG109" s="86"/>
      <c r="TH109" s="86"/>
      <c r="TI109" s="86"/>
      <c r="TJ109" s="86"/>
      <c r="TK109" s="86"/>
      <c r="TL109" s="86"/>
      <c r="TM109" s="86"/>
      <c r="TN109" s="86"/>
      <c r="TO109" s="86"/>
      <c r="TP109" s="86"/>
      <c r="TQ109" s="86"/>
      <c r="TR109" s="86"/>
      <c r="TS109" s="86"/>
      <c r="TT109" s="86"/>
      <c r="TU109" s="86"/>
      <c r="TV109" s="86"/>
      <c r="TW109" s="86"/>
      <c r="TX109" s="86"/>
      <c r="TY109" s="86"/>
      <c r="TZ109" s="86"/>
      <c r="UA109" s="86"/>
      <c r="UB109" s="86"/>
      <c r="UC109" s="86"/>
      <c r="UD109" s="86"/>
      <c r="UE109" s="86"/>
      <c r="UF109" s="86"/>
      <c r="UG109" s="86"/>
      <c r="UH109" s="86"/>
      <c r="UI109" s="86"/>
      <c r="UJ109" s="86"/>
      <c r="UK109" s="86"/>
      <c r="UL109" s="86"/>
      <c r="UM109" s="86"/>
      <c r="UN109" s="86"/>
      <c r="UO109" s="86"/>
      <c r="UP109" s="86"/>
      <c r="UQ109" s="86"/>
      <c r="UR109" s="86"/>
      <c r="US109" s="86"/>
      <c r="UT109" s="86"/>
      <c r="UU109" s="86"/>
      <c r="UV109" s="86"/>
      <c r="UW109" s="86"/>
      <c r="UX109" s="86"/>
      <c r="UY109" s="86"/>
      <c r="UZ109" s="86"/>
      <c r="VA109" s="86"/>
      <c r="VB109" s="86"/>
      <c r="VC109" s="86"/>
      <c r="VD109" s="86"/>
      <c r="VE109" s="86"/>
      <c r="VF109" s="86"/>
      <c r="VG109" s="86"/>
      <c r="VH109" s="86"/>
      <c r="VI109" s="86"/>
      <c r="VJ109" s="86"/>
      <c r="VK109" s="86"/>
      <c r="VL109" s="86"/>
      <c r="VM109" s="86"/>
      <c r="VN109" s="86"/>
      <c r="VO109" s="86"/>
      <c r="VP109" s="86"/>
      <c r="VQ109" s="86"/>
      <c r="VR109" s="86"/>
      <c r="VS109" s="86"/>
      <c r="VT109" s="86"/>
      <c r="VU109" s="86"/>
      <c r="VV109" s="86"/>
      <c r="VW109" s="86"/>
      <c r="VX109" s="86"/>
      <c r="VY109" s="86"/>
      <c r="VZ109" s="86"/>
      <c r="WA109" s="86"/>
      <c r="WB109" s="86"/>
      <c r="WC109" s="86"/>
      <c r="WD109" s="86"/>
      <c r="WE109" s="86"/>
      <c r="WF109" s="86"/>
      <c r="WG109" s="86"/>
      <c r="WH109" s="86"/>
      <c r="WI109" s="86"/>
      <c r="WJ109" s="86"/>
      <c r="WK109" s="86"/>
      <c r="WL109" s="86"/>
      <c r="WM109" s="86"/>
      <c r="WN109" s="86"/>
      <c r="WO109" s="86"/>
      <c r="WP109" s="86"/>
      <c r="WQ109" s="86"/>
      <c r="WR109" s="86"/>
      <c r="WS109" s="86"/>
      <c r="WT109" s="86"/>
      <c r="WU109" s="86"/>
      <c r="WV109" s="86"/>
      <c r="WW109" s="86"/>
      <c r="WX109" s="86"/>
      <c r="WY109" s="86"/>
      <c r="WZ109" s="86"/>
      <c r="XA109" s="86"/>
      <c r="XB109" s="86"/>
      <c r="XC109" s="86"/>
      <c r="XD109" s="86"/>
      <c r="XE109" s="86"/>
      <c r="XF109" s="86"/>
      <c r="XG109" s="86"/>
      <c r="XH109" s="86"/>
      <c r="XI109" s="86"/>
      <c r="XJ109" s="86"/>
      <c r="XK109" s="86"/>
      <c r="XL109" s="86"/>
      <c r="XM109" s="86"/>
      <c r="XN109" s="86"/>
      <c r="XO109" s="86"/>
      <c r="XP109" s="86"/>
      <c r="XQ109" s="86"/>
      <c r="XR109" s="86"/>
      <c r="XS109" s="86"/>
      <c r="XT109" s="86"/>
      <c r="XU109" s="86"/>
      <c r="XV109" s="86"/>
      <c r="XW109" s="86"/>
      <c r="XX109" s="86"/>
      <c r="XY109" s="86"/>
      <c r="XZ109" s="86"/>
      <c r="YA109" s="86"/>
      <c r="YB109" s="86"/>
      <c r="YC109" s="86"/>
      <c r="YD109" s="86"/>
      <c r="YE109" s="86"/>
      <c r="YF109" s="86"/>
      <c r="YG109" s="86"/>
      <c r="YH109" s="86"/>
      <c r="YI109" s="86"/>
      <c r="YJ109" s="86"/>
      <c r="YK109" s="86"/>
      <c r="YL109" s="86"/>
      <c r="YM109" s="86"/>
      <c r="YN109" s="86"/>
      <c r="YO109" s="86"/>
      <c r="YP109" s="86"/>
      <c r="YQ109" s="86"/>
      <c r="YR109" s="86"/>
      <c r="YS109" s="86"/>
      <c r="YT109" s="86"/>
      <c r="YU109" s="86"/>
      <c r="YV109" s="86"/>
      <c r="YW109" s="86"/>
      <c r="YX109" s="86"/>
      <c r="YY109" s="86"/>
      <c r="YZ109" s="86"/>
      <c r="ZA109" s="86"/>
      <c r="ZB109" s="86"/>
      <c r="ZC109" s="86"/>
      <c r="ZD109" s="86"/>
      <c r="ZE109" s="86"/>
      <c r="ZF109" s="86"/>
      <c r="ZG109" s="86"/>
      <c r="ZH109" s="86"/>
      <c r="ZI109" s="86"/>
      <c r="ZJ109" s="86"/>
      <c r="ZK109" s="86"/>
      <c r="ZL109" s="86"/>
      <c r="ZM109" s="86"/>
      <c r="ZN109" s="86"/>
      <c r="ZO109" s="86"/>
      <c r="ZP109" s="86"/>
      <c r="ZQ109" s="86"/>
      <c r="ZR109" s="86"/>
      <c r="ZS109" s="86"/>
      <c r="ZT109" s="86"/>
      <c r="ZU109" s="86"/>
      <c r="ZV109" s="86"/>
      <c r="ZW109" s="86"/>
      <c r="ZX109" s="86"/>
      <c r="ZY109" s="86"/>
      <c r="ZZ109" s="86"/>
      <c r="AAA109" s="86"/>
      <c r="AAB109" s="86"/>
      <c r="AAC109" s="86"/>
      <c r="AAD109" s="86"/>
      <c r="AAE109" s="86"/>
      <c r="AAF109" s="86"/>
      <c r="AAG109" s="86"/>
      <c r="AAH109" s="86"/>
      <c r="AAI109" s="86"/>
      <c r="AAJ109" s="86"/>
      <c r="AAK109" s="86"/>
      <c r="AAL109" s="86"/>
      <c r="AAM109" s="86"/>
      <c r="AAN109" s="86"/>
      <c r="AAO109" s="86"/>
      <c r="AAP109" s="86"/>
      <c r="AAQ109" s="86"/>
      <c r="AAR109" s="86"/>
      <c r="AAS109" s="86"/>
      <c r="AAT109" s="86"/>
      <c r="AAU109" s="86"/>
      <c r="AAV109" s="86"/>
      <c r="AAW109" s="86"/>
      <c r="AAX109" s="86"/>
      <c r="AAY109" s="86"/>
      <c r="AAZ109" s="86"/>
      <c r="ABA109" s="86"/>
      <c r="ABB109" s="86"/>
      <c r="ABC109" s="86"/>
      <c r="ABD109" s="86"/>
      <c r="ABE109" s="86"/>
      <c r="ABF109" s="86"/>
      <c r="ABG109" s="86"/>
      <c r="ABH109" s="86"/>
      <c r="ABI109" s="86"/>
      <c r="ABJ109" s="86"/>
      <c r="ABK109" s="86"/>
      <c r="ABL109" s="86"/>
      <c r="ABM109" s="86"/>
      <c r="ABN109" s="86"/>
      <c r="ABO109" s="86"/>
      <c r="ABP109" s="86"/>
      <c r="ABQ109" s="86"/>
      <c r="ABR109" s="86"/>
      <c r="ABS109" s="86"/>
      <c r="ABT109" s="86"/>
      <c r="ABU109" s="86"/>
      <c r="ABV109" s="86"/>
      <c r="ABW109" s="86"/>
      <c r="ABX109" s="86"/>
      <c r="ABY109" s="86"/>
      <c r="ABZ109" s="86"/>
      <c r="ACA109" s="86"/>
      <c r="ACB109" s="86"/>
      <c r="ACC109" s="86"/>
      <c r="ACD109" s="86"/>
      <c r="ACE109" s="86"/>
      <c r="ACF109" s="86"/>
      <c r="ACG109" s="86"/>
      <c r="ACH109" s="86"/>
      <c r="ACI109" s="86"/>
      <c r="ACJ109" s="86"/>
      <c r="ACK109" s="86"/>
      <c r="ACL109" s="86"/>
      <c r="ACM109" s="86"/>
      <c r="ACN109" s="86"/>
      <c r="ACO109" s="86"/>
      <c r="ACP109" s="86"/>
      <c r="ACQ109" s="86"/>
      <c r="ACR109" s="86"/>
      <c r="ACS109" s="86"/>
      <c r="ACT109" s="86"/>
      <c r="ACU109" s="86"/>
      <c r="ACV109" s="86"/>
      <c r="ACW109" s="86"/>
      <c r="ACX109" s="86"/>
      <c r="ACY109" s="86"/>
      <c r="ACZ109" s="86"/>
      <c r="ADA109" s="86"/>
      <c r="ADB109" s="86"/>
      <c r="ADC109" s="86"/>
      <c r="ADD109" s="86"/>
      <c r="ADE109" s="86"/>
      <c r="ADF109" s="86"/>
      <c r="ADG109" s="86"/>
      <c r="ADH109" s="86"/>
      <c r="ADI109" s="86"/>
      <c r="ADJ109" s="86"/>
      <c r="ADK109" s="86"/>
      <c r="ADL109" s="86"/>
      <c r="ADM109" s="86"/>
      <c r="ADN109" s="86"/>
      <c r="ADO109" s="86"/>
      <c r="ADP109" s="86"/>
      <c r="ADQ109" s="86"/>
      <c r="ADR109" s="86"/>
      <c r="ADS109" s="86"/>
      <c r="ADT109" s="86"/>
      <c r="ADU109" s="86"/>
      <c r="ADV109" s="86"/>
      <c r="ADW109" s="86"/>
      <c r="ADX109" s="86"/>
      <c r="ADY109" s="86"/>
      <c r="ADZ109" s="86"/>
      <c r="AEA109" s="86"/>
      <c r="AEB109" s="86"/>
      <c r="AEC109" s="86"/>
      <c r="AED109" s="86"/>
      <c r="AEE109" s="86"/>
      <c r="AEF109" s="86"/>
      <c r="AEG109" s="86"/>
      <c r="AEH109" s="86"/>
      <c r="AEI109" s="86"/>
      <c r="AEJ109" s="86"/>
      <c r="AEK109" s="86"/>
      <c r="AEL109" s="86"/>
      <c r="AEM109" s="86"/>
      <c r="AEN109" s="86"/>
      <c r="AEO109" s="86"/>
      <c r="AEP109" s="86"/>
      <c r="AEQ109" s="86"/>
      <c r="AER109" s="86"/>
      <c r="AES109" s="86"/>
      <c r="AET109" s="86"/>
      <c r="AEU109" s="86"/>
      <c r="AEV109" s="86"/>
      <c r="AEW109" s="86"/>
      <c r="AEX109" s="86"/>
      <c r="AEY109" s="86"/>
      <c r="AEZ109" s="86"/>
      <c r="AFA109" s="86"/>
      <c r="AFB109" s="86"/>
      <c r="AFC109" s="86"/>
      <c r="AFD109" s="86"/>
      <c r="AFE109" s="86"/>
      <c r="AFF109" s="86"/>
      <c r="AFG109" s="86"/>
      <c r="AFH109" s="86"/>
      <c r="AFI109" s="86"/>
      <c r="AFJ109" s="86"/>
      <c r="AFK109" s="86"/>
      <c r="AFL109" s="86"/>
      <c r="AFM109" s="86"/>
      <c r="AFN109" s="86"/>
      <c r="AFO109" s="86"/>
      <c r="AFP109" s="86"/>
      <c r="AFQ109" s="86"/>
      <c r="AFR109" s="86"/>
      <c r="AFS109" s="86"/>
      <c r="AFT109" s="86"/>
      <c r="AFU109" s="86"/>
      <c r="AFV109" s="86"/>
      <c r="AFW109" s="86"/>
      <c r="AFX109" s="86"/>
      <c r="AFY109" s="86"/>
      <c r="AFZ109" s="86"/>
      <c r="AGA109" s="86"/>
      <c r="AGB109" s="86"/>
      <c r="AGC109" s="86"/>
      <c r="AGD109" s="86"/>
      <c r="AGE109" s="86"/>
      <c r="AGF109" s="86"/>
      <c r="AGG109" s="86"/>
      <c r="AGH109" s="86"/>
      <c r="AGI109" s="86"/>
      <c r="AGJ109" s="86"/>
      <c r="AGK109" s="86"/>
      <c r="AGL109" s="86"/>
      <c r="AGM109" s="86"/>
      <c r="AGN109" s="86"/>
      <c r="AGO109" s="86"/>
      <c r="AGP109" s="86"/>
      <c r="AGQ109" s="86"/>
      <c r="AGR109" s="86"/>
      <c r="AGS109" s="86"/>
      <c r="AGT109" s="86"/>
      <c r="AGU109" s="86"/>
      <c r="AGV109" s="86"/>
      <c r="AGW109" s="86"/>
      <c r="AGX109" s="86"/>
      <c r="AGY109" s="86"/>
      <c r="AGZ109" s="86"/>
      <c r="AHA109" s="86"/>
      <c r="AHB109" s="86"/>
      <c r="AHC109" s="86"/>
      <c r="AHD109" s="86"/>
      <c r="AHE109" s="86"/>
      <c r="AHF109" s="86"/>
      <c r="AHG109" s="86"/>
      <c r="AHH109" s="86"/>
      <c r="AHI109" s="86"/>
      <c r="AHJ109" s="86"/>
      <c r="AHK109" s="86"/>
      <c r="AHL109" s="86"/>
      <c r="AHM109" s="86"/>
      <c r="AHN109" s="86"/>
      <c r="AHO109" s="86"/>
      <c r="AHP109" s="86"/>
      <c r="AHQ109" s="86"/>
      <c r="AHR109" s="86"/>
      <c r="AHS109" s="86"/>
      <c r="AHT109" s="86"/>
      <c r="AHU109" s="86"/>
      <c r="AHV109" s="86"/>
      <c r="AHW109" s="86"/>
      <c r="AHX109" s="86"/>
      <c r="AHY109" s="86"/>
      <c r="AHZ109" s="86"/>
      <c r="AIA109" s="86"/>
      <c r="AIB109" s="86"/>
      <c r="AIC109" s="86"/>
      <c r="AID109" s="86"/>
      <c r="AIE109" s="86"/>
      <c r="AIF109" s="86"/>
      <c r="AIG109" s="86"/>
      <c r="AIH109" s="86"/>
      <c r="AII109" s="86"/>
      <c r="AIJ109" s="86"/>
      <c r="AIK109" s="86"/>
      <c r="AIL109" s="86"/>
      <c r="AIM109" s="86"/>
      <c r="AIN109" s="86"/>
      <c r="AIO109" s="86"/>
      <c r="AIP109" s="86"/>
      <c r="AIQ109" s="86"/>
      <c r="AIR109" s="86"/>
      <c r="AIS109" s="86"/>
      <c r="AIT109" s="86"/>
      <c r="AIU109" s="86"/>
      <c r="AIV109" s="86"/>
      <c r="AIW109" s="86"/>
      <c r="AIX109" s="86"/>
      <c r="AIY109" s="86"/>
      <c r="AIZ109" s="86"/>
      <c r="AJA109" s="86"/>
      <c r="AJB109" s="86"/>
      <c r="AJC109" s="86"/>
      <c r="AJD109" s="86"/>
      <c r="AJE109" s="86"/>
      <c r="AJF109" s="86"/>
      <c r="AJG109" s="86"/>
      <c r="AJH109" s="86"/>
      <c r="AJI109" s="86"/>
      <c r="AJJ109" s="86"/>
      <c r="AJK109" s="86"/>
      <c r="AJL109" s="86"/>
      <c r="AJM109" s="86"/>
      <c r="AJN109" s="86"/>
      <c r="AJO109" s="86"/>
      <c r="AJP109" s="86"/>
      <c r="AJQ109" s="86"/>
      <c r="AJR109" s="86"/>
      <c r="AJS109" s="86"/>
      <c r="AJT109" s="86"/>
      <c r="AJU109" s="86"/>
      <c r="AJV109" s="86"/>
      <c r="AJW109" s="86"/>
      <c r="AJX109" s="86"/>
      <c r="AJY109" s="86"/>
      <c r="AJZ109" s="86"/>
      <c r="AKA109" s="86"/>
      <c r="AKB109" s="86"/>
      <c r="AKC109" s="86"/>
      <c r="AKD109" s="86"/>
      <c r="AKE109" s="86"/>
      <c r="AKF109" s="86"/>
      <c r="AKG109" s="86"/>
      <c r="AKH109" s="86"/>
      <c r="AKI109" s="86"/>
      <c r="AKJ109" s="86"/>
      <c r="AKK109" s="86"/>
      <c r="AKL109" s="86"/>
      <c r="AKM109" s="86"/>
      <c r="AKN109" s="86"/>
      <c r="AKO109" s="86"/>
      <c r="AKP109" s="86"/>
      <c r="AKQ109" s="86"/>
      <c r="AKR109" s="86"/>
      <c r="AKS109" s="86"/>
      <c r="AKT109" s="86"/>
      <c r="AKU109" s="86"/>
      <c r="AKV109" s="86"/>
      <c r="AKW109" s="86"/>
      <c r="AKX109" s="86"/>
      <c r="AKY109" s="86"/>
      <c r="AKZ109" s="86"/>
      <c r="ALA109" s="86"/>
      <c r="ALB109" s="86"/>
      <c r="ALC109" s="86"/>
      <c r="ALD109" s="86"/>
      <c r="ALE109" s="86"/>
      <c r="ALF109" s="86"/>
      <c r="ALG109" s="86"/>
      <c r="ALH109" s="86"/>
      <c r="ALI109" s="86"/>
      <c r="ALJ109" s="86"/>
      <c r="ALK109" s="86"/>
      <c r="ALL109" s="86"/>
      <c r="ALM109" s="86"/>
      <c r="ALN109" s="86"/>
      <c r="ALO109" s="86"/>
      <c r="ALP109" s="86"/>
      <c r="ALQ109" s="86"/>
      <c r="ALR109" s="86"/>
      <c r="ALS109" s="86"/>
      <c r="ALT109" s="86"/>
      <c r="ALU109" s="86"/>
      <c r="ALV109" s="86"/>
      <c r="ALW109" s="86"/>
      <c r="ALX109" s="86"/>
      <c r="ALY109" s="86"/>
      <c r="ALZ109" s="86"/>
      <c r="AMA109" s="86"/>
      <c r="AMB109" s="86"/>
      <c r="AMC109" s="86"/>
      <c r="AMD109" s="86"/>
      <c r="AME109" s="86"/>
      <c r="AMF109" s="86"/>
      <c r="AMG109" s="86"/>
      <c r="AMH109" s="86"/>
      <c r="AMI109" s="86"/>
      <c r="AMJ109" s="86"/>
      <c r="AMK109" s="86"/>
      <c r="AML109" s="86"/>
      <c r="AMM109" s="86"/>
      <c r="AMN109" s="86"/>
      <c r="AMO109" s="86"/>
      <c r="AMP109" s="86"/>
      <c r="AMQ109" s="86"/>
      <c r="AMR109" s="86"/>
      <c r="AMS109" s="86"/>
      <c r="AMT109" s="86"/>
      <c r="AMU109" s="86"/>
      <c r="AMV109" s="86"/>
      <c r="AMW109" s="86"/>
      <c r="AMX109" s="86"/>
      <c r="AMY109" s="86"/>
      <c r="AMZ109" s="86"/>
      <c r="ANA109" s="86"/>
      <c r="ANB109" s="86"/>
      <c r="ANC109" s="86"/>
      <c r="AND109" s="86"/>
      <c r="ANE109" s="86"/>
      <c r="ANF109" s="86"/>
      <c r="ANG109" s="86"/>
      <c r="ANH109" s="86"/>
      <c r="ANI109" s="86"/>
      <c r="ANJ109" s="86"/>
      <c r="ANK109" s="86"/>
      <c r="ANL109" s="86"/>
      <c r="ANM109" s="86"/>
      <c r="ANN109" s="86"/>
      <c r="ANO109" s="86"/>
      <c r="ANP109" s="86"/>
      <c r="ANQ109" s="86"/>
      <c r="ANR109" s="86"/>
      <c r="ANS109" s="86"/>
      <c r="ANT109" s="86"/>
      <c r="ANU109" s="86"/>
      <c r="ANV109" s="86"/>
      <c r="ANW109" s="86"/>
      <c r="ANX109" s="86"/>
      <c r="ANY109" s="86"/>
      <c r="ANZ109" s="86"/>
      <c r="AOA109" s="86"/>
      <c r="AOB109" s="86"/>
      <c r="AOC109" s="86"/>
      <c r="AOD109" s="86"/>
      <c r="AOE109" s="86"/>
      <c r="AOF109" s="86"/>
      <c r="AOG109" s="86"/>
      <c r="AOH109" s="86"/>
      <c r="AOI109" s="86"/>
      <c r="AOJ109" s="86"/>
      <c r="AOK109" s="86"/>
      <c r="AOL109" s="86"/>
      <c r="AOM109" s="86"/>
      <c r="AON109" s="86"/>
      <c r="AOO109" s="86"/>
      <c r="AOP109" s="86"/>
      <c r="AOQ109" s="86"/>
      <c r="AOR109" s="86"/>
      <c r="AOS109" s="86"/>
      <c r="AOT109" s="86"/>
      <c r="AOU109" s="86"/>
      <c r="AOV109" s="86"/>
      <c r="AOW109" s="86"/>
      <c r="AOX109" s="86"/>
      <c r="AOY109" s="86"/>
      <c r="AOZ109" s="86"/>
      <c r="APA109" s="86"/>
      <c r="APB109" s="86"/>
      <c r="APC109" s="86"/>
      <c r="APD109" s="86"/>
      <c r="APE109" s="86"/>
      <c r="APF109" s="86"/>
      <c r="APG109" s="86"/>
      <c r="APH109" s="86"/>
      <c r="API109" s="86"/>
      <c r="APJ109" s="86"/>
      <c r="APK109" s="86"/>
      <c r="APL109" s="86"/>
      <c r="APM109" s="86"/>
      <c r="APN109" s="86"/>
      <c r="APO109" s="86"/>
      <c r="APP109" s="86"/>
      <c r="APQ109" s="86"/>
      <c r="APR109" s="86"/>
      <c r="APS109" s="86"/>
      <c r="APT109" s="86"/>
      <c r="APU109" s="86"/>
      <c r="APV109" s="86"/>
      <c r="APW109" s="86"/>
      <c r="APX109" s="86"/>
      <c r="APY109" s="86"/>
      <c r="APZ109" s="86"/>
      <c r="AQA109" s="86"/>
      <c r="AQB109" s="86"/>
      <c r="AQC109" s="86"/>
      <c r="AQD109" s="86"/>
      <c r="AQE109" s="86"/>
      <c r="AQF109" s="86"/>
      <c r="AQG109" s="86"/>
      <c r="AQH109" s="86"/>
      <c r="AQI109" s="86"/>
      <c r="AQJ109" s="86"/>
      <c r="AQK109" s="86"/>
      <c r="AQL109" s="86"/>
      <c r="AQM109" s="86"/>
      <c r="AQN109" s="86"/>
      <c r="AQO109" s="86"/>
      <c r="AQP109" s="86"/>
      <c r="AQQ109" s="86"/>
      <c r="AQR109" s="86"/>
      <c r="AQS109" s="86"/>
      <c r="AQT109" s="86"/>
      <c r="AQU109" s="86"/>
      <c r="AQV109" s="86"/>
      <c r="AQW109" s="86"/>
      <c r="AQX109" s="86"/>
      <c r="AQY109" s="86"/>
      <c r="AQZ109" s="86"/>
      <c r="ARA109" s="86"/>
      <c r="ARB109" s="86"/>
      <c r="ARC109" s="86"/>
      <c r="ARD109" s="86"/>
      <c r="ARE109" s="86"/>
      <c r="ARF109" s="86"/>
      <c r="ARG109" s="86"/>
      <c r="ARH109" s="86"/>
      <c r="ARI109" s="86"/>
      <c r="ARJ109" s="86"/>
      <c r="ARK109" s="86"/>
      <c r="ARL109" s="86"/>
      <c r="ARM109" s="86"/>
      <c r="ARN109" s="86"/>
      <c r="ARO109" s="86"/>
      <c r="ARP109" s="86"/>
      <c r="ARQ109" s="86"/>
      <c r="ARR109" s="86"/>
      <c r="ARS109" s="86"/>
      <c r="ART109" s="86"/>
      <c r="ARU109" s="86"/>
      <c r="ARV109" s="86"/>
      <c r="ARW109" s="86"/>
      <c r="ARX109" s="86"/>
      <c r="ARY109" s="86"/>
      <c r="ARZ109" s="86"/>
      <c r="ASA109" s="86"/>
      <c r="ASB109" s="86"/>
      <c r="ASC109" s="86"/>
      <c r="ASD109" s="86"/>
      <c r="ASE109" s="86"/>
      <c r="ASF109" s="86"/>
      <c r="ASG109" s="86"/>
      <c r="ASH109" s="86"/>
      <c r="ASI109" s="86"/>
      <c r="ASJ109" s="86"/>
      <c r="ASK109" s="86"/>
      <c r="ASL109" s="86"/>
      <c r="ASM109" s="86"/>
      <c r="ASN109" s="86"/>
      <c r="ASO109" s="86"/>
      <c r="ASP109" s="86"/>
      <c r="ASQ109" s="86"/>
      <c r="ASR109" s="86"/>
      <c r="ASS109" s="86"/>
      <c r="AST109" s="86"/>
      <c r="ASU109" s="86"/>
      <c r="ASV109" s="86"/>
      <c r="ASW109" s="86"/>
      <c r="ASX109" s="86"/>
      <c r="ASY109" s="86"/>
      <c r="ASZ109" s="86"/>
      <c r="ATA109" s="86"/>
      <c r="ATB109" s="86"/>
      <c r="ATC109" s="86"/>
      <c r="ATD109" s="86"/>
      <c r="ATE109" s="86"/>
      <c r="ATF109" s="86"/>
      <c r="ATG109" s="86"/>
      <c r="ATH109" s="86"/>
      <c r="ATI109" s="86"/>
      <c r="ATJ109" s="86"/>
      <c r="ATK109" s="86"/>
      <c r="ATL109" s="86"/>
      <c r="ATM109" s="86"/>
      <c r="ATN109" s="86"/>
      <c r="ATO109" s="86"/>
      <c r="ATP109" s="86"/>
      <c r="ATQ109" s="86"/>
      <c r="ATR109" s="86"/>
      <c r="ATS109" s="86"/>
      <c r="ATT109" s="86"/>
      <c r="ATU109" s="86"/>
      <c r="ATV109" s="86"/>
      <c r="ATW109" s="86"/>
      <c r="ATX109" s="86"/>
      <c r="ATY109" s="86"/>
      <c r="ATZ109" s="86"/>
      <c r="AUA109" s="86"/>
      <c r="AUB109" s="86"/>
      <c r="AUC109" s="86"/>
      <c r="AUD109" s="86"/>
      <c r="AUE109" s="86"/>
      <c r="AUF109" s="86"/>
      <c r="AUG109" s="86"/>
      <c r="AUH109" s="86"/>
      <c r="AUI109" s="86"/>
      <c r="AUJ109" s="86"/>
      <c r="AUK109" s="86"/>
      <c r="AUL109" s="86"/>
      <c r="AUM109" s="86"/>
      <c r="AUN109" s="86"/>
      <c r="AUO109" s="86"/>
      <c r="AUP109" s="86"/>
      <c r="AUQ109" s="86"/>
      <c r="AUR109" s="86"/>
      <c r="AUS109" s="86"/>
      <c r="AUT109" s="86"/>
      <c r="AUU109" s="86"/>
      <c r="AUV109" s="86"/>
      <c r="AUW109" s="86"/>
      <c r="AUX109" s="86"/>
      <c r="AUY109" s="86"/>
      <c r="AUZ109" s="86"/>
      <c r="AVA109" s="86"/>
      <c r="AVB109" s="86"/>
      <c r="AVC109" s="86"/>
      <c r="AVD109" s="86"/>
      <c r="AVE109" s="86"/>
      <c r="AVF109" s="86"/>
      <c r="AVG109" s="86"/>
      <c r="AVH109" s="86"/>
      <c r="AVI109" s="86"/>
      <c r="AVJ109" s="86"/>
      <c r="AVK109" s="86"/>
      <c r="AVL109" s="86"/>
      <c r="AVM109" s="86"/>
      <c r="AVN109" s="86"/>
      <c r="AVO109" s="86"/>
      <c r="AVP109" s="86"/>
      <c r="AVQ109" s="86"/>
      <c r="AVR109" s="86"/>
      <c r="AVS109" s="86"/>
      <c r="AVT109" s="86"/>
      <c r="AVU109" s="86"/>
      <c r="AVV109" s="86"/>
      <c r="AVW109" s="86"/>
      <c r="AVX109" s="86"/>
      <c r="AVY109" s="86"/>
      <c r="AVZ109" s="86"/>
      <c r="AWA109" s="86"/>
      <c r="AWB109" s="86"/>
      <c r="AWC109" s="86"/>
      <c r="AWD109" s="86"/>
      <c r="AWE109" s="86"/>
      <c r="AWF109" s="86"/>
      <c r="AWG109" s="86"/>
      <c r="AWH109" s="86"/>
      <c r="AWI109" s="86"/>
      <c r="AWJ109" s="86"/>
      <c r="AWK109" s="86"/>
      <c r="AWL109" s="86"/>
      <c r="AWM109" s="86"/>
      <c r="AWN109" s="86"/>
      <c r="AWO109" s="86"/>
      <c r="AWP109" s="86"/>
      <c r="AWQ109" s="86"/>
      <c r="AWR109" s="86"/>
      <c r="AWS109" s="86"/>
      <c r="AWT109" s="86"/>
      <c r="AWU109" s="86"/>
      <c r="AWV109" s="86"/>
      <c r="AWW109" s="86"/>
      <c r="AWX109" s="86"/>
      <c r="AWY109" s="86"/>
      <c r="AWZ109" s="86"/>
      <c r="AXA109" s="86"/>
      <c r="AXB109" s="86"/>
      <c r="AXC109" s="86"/>
      <c r="AXD109" s="86"/>
      <c r="AXE109" s="86"/>
      <c r="AXF109" s="86"/>
      <c r="AXG109" s="86"/>
      <c r="AXH109" s="86"/>
      <c r="AXI109" s="86"/>
      <c r="AXJ109" s="86"/>
      <c r="AXK109" s="86"/>
      <c r="AXL109" s="86"/>
      <c r="AXM109" s="86"/>
      <c r="AXN109" s="86"/>
      <c r="AXO109" s="86"/>
      <c r="AXP109" s="86"/>
      <c r="AXQ109" s="86"/>
      <c r="AXR109" s="86"/>
      <c r="AXS109" s="86"/>
      <c r="AXT109" s="86"/>
      <c r="AXU109" s="86"/>
      <c r="AXV109" s="86"/>
      <c r="AXW109" s="86"/>
      <c r="AXX109" s="86"/>
      <c r="AXY109" s="86"/>
      <c r="AXZ109" s="86"/>
      <c r="AYA109" s="86"/>
      <c r="AYB109" s="86"/>
      <c r="AYC109" s="86"/>
      <c r="AYD109" s="86"/>
      <c r="AYE109" s="86"/>
      <c r="AYF109" s="86"/>
      <c r="AYG109" s="86"/>
      <c r="AYH109" s="86"/>
      <c r="AYI109" s="86"/>
      <c r="AYJ109" s="86"/>
      <c r="AYK109" s="86"/>
      <c r="AYL109" s="86"/>
      <c r="AYM109" s="86"/>
      <c r="AYN109" s="86"/>
      <c r="AYO109" s="86"/>
      <c r="AYP109" s="86"/>
      <c r="AYQ109" s="86"/>
      <c r="AYR109" s="86"/>
      <c r="AYS109" s="86"/>
      <c r="AYT109" s="86"/>
      <c r="AYU109" s="86"/>
      <c r="AYV109" s="86"/>
      <c r="AYW109" s="86"/>
      <c r="AYX109" s="86"/>
      <c r="AYY109" s="86"/>
      <c r="AYZ109" s="86"/>
      <c r="AZA109" s="86"/>
      <c r="AZB109" s="86"/>
      <c r="AZC109" s="86"/>
      <c r="AZD109" s="86"/>
      <c r="AZE109" s="86"/>
      <c r="AZF109" s="86"/>
      <c r="AZG109" s="86"/>
      <c r="AZH109" s="86"/>
      <c r="AZI109" s="86"/>
      <c r="AZJ109" s="86"/>
      <c r="AZK109" s="86"/>
      <c r="AZL109" s="86"/>
      <c r="AZM109" s="86"/>
      <c r="AZN109" s="86"/>
      <c r="AZO109" s="86"/>
      <c r="AZP109" s="86"/>
      <c r="AZQ109" s="86"/>
      <c r="AZR109" s="86"/>
      <c r="AZS109" s="86"/>
      <c r="AZT109" s="86"/>
      <c r="AZU109" s="86"/>
      <c r="AZV109" s="86"/>
      <c r="AZW109" s="86"/>
      <c r="AZX109" s="86"/>
      <c r="AZY109" s="86"/>
      <c r="AZZ109" s="86"/>
      <c r="BAA109" s="86"/>
      <c r="BAB109" s="86"/>
      <c r="BAC109" s="86"/>
      <c r="BAD109" s="86"/>
      <c r="BAE109" s="86"/>
      <c r="BAF109" s="86"/>
      <c r="BAG109" s="86"/>
      <c r="BAH109" s="86"/>
      <c r="BAI109" s="86"/>
      <c r="BAJ109" s="86"/>
      <c r="BAK109" s="86"/>
      <c r="BAL109" s="86"/>
      <c r="BAM109" s="86"/>
      <c r="BAN109" s="86"/>
      <c r="BAO109" s="86"/>
      <c r="BAP109" s="86"/>
      <c r="BAQ109" s="86"/>
      <c r="BAR109" s="86"/>
      <c r="BAS109" s="86"/>
      <c r="BAT109" s="86"/>
      <c r="BAU109" s="86"/>
      <c r="BAV109" s="86"/>
      <c r="BAW109" s="86"/>
      <c r="BAX109" s="86"/>
      <c r="BAY109" s="86"/>
      <c r="BAZ109" s="86"/>
      <c r="BBA109" s="86"/>
      <c r="BBB109" s="86"/>
      <c r="BBC109" s="86"/>
      <c r="BBD109" s="86"/>
      <c r="BBE109" s="86"/>
      <c r="BBF109" s="86"/>
      <c r="BBG109" s="86"/>
      <c r="BBH109" s="86"/>
      <c r="BBI109" s="86"/>
      <c r="BBJ109" s="86"/>
      <c r="BBK109" s="86"/>
      <c r="BBL109" s="86"/>
      <c r="BBM109" s="86"/>
      <c r="BBN109" s="86"/>
      <c r="BBO109" s="86"/>
      <c r="BBP109" s="86"/>
      <c r="BBQ109" s="86"/>
      <c r="BBR109" s="86"/>
      <c r="BBS109" s="86"/>
      <c r="BBT109" s="86"/>
      <c r="BBU109" s="86"/>
      <c r="BBV109" s="86"/>
      <c r="BBW109" s="86"/>
      <c r="BBX109" s="86"/>
      <c r="BBY109" s="86"/>
      <c r="BBZ109" s="86"/>
      <c r="BCA109" s="86"/>
      <c r="BCB109" s="86"/>
      <c r="BCC109" s="86"/>
      <c r="BCD109" s="86"/>
      <c r="BCE109" s="86"/>
      <c r="BCF109" s="86"/>
      <c r="BCG109" s="86"/>
      <c r="BCH109" s="86"/>
      <c r="BCI109" s="86"/>
      <c r="BCJ109" s="86"/>
      <c r="BCK109" s="86"/>
      <c r="BCL109" s="86"/>
      <c r="BCM109" s="86"/>
      <c r="BCN109" s="86"/>
      <c r="BCO109" s="86"/>
      <c r="BCP109" s="86"/>
      <c r="BCQ109" s="86"/>
      <c r="BCR109" s="86"/>
      <c r="BCS109" s="86"/>
      <c r="BCT109" s="86"/>
      <c r="BCU109" s="86"/>
      <c r="BCV109" s="86"/>
      <c r="BCW109" s="86"/>
      <c r="BCX109" s="86"/>
      <c r="BCY109" s="86"/>
      <c r="BCZ109" s="86"/>
      <c r="BDA109" s="86"/>
      <c r="BDB109" s="86"/>
      <c r="BDC109" s="86"/>
      <c r="BDD109" s="86"/>
      <c r="BDE109" s="86"/>
      <c r="BDF109" s="86"/>
      <c r="BDG109" s="86"/>
      <c r="BDH109" s="86"/>
      <c r="BDI109" s="86"/>
      <c r="BDJ109" s="86"/>
      <c r="BDK109" s="86"/>
      <c r="BDL109" s="86"/>
      <c r="BDM109" s="86"/>
      <c r="BDN109" s="86"/>
      <c r="BDO109" s="86"/>
      <c r="BDP109" s="86"/>
      <c r="BDQ109" s="86"/>
      <c r="BDR109" s="86"/>
      <c r="BDS109" s="86"/>
      <c r="BDT109" s="86"/>
      <c r="BDU109" s="86"/>
      <c r="BDV109" s="86"/>
      <c r="BDW109" s="86"/>
      <c r="BDX109" s="86"/>
      <c r="BDY109" s="86"/>
      <c r="BDZ109" s="86"/>
      <c r="BEA109" s="86"/>
      <c r="BEB109" s="86"/>
      <c r="BEC109" s="86"/>
      <c r="BED109" s="86"/>
      <c r="BEE109" s="86"/>
      <c r="BEF109" s="86"/>
      <c r="BEG109" s="86"/>
      <c r="BEH109" s="86"/>
      <c r="BEI109" s="86"/>
      <c r="BEJ109" s="86"/>
      <c r="BEK109" s="86"/>
      <c r="BEL109" s="86"/>
      <c r="BEM109" s="86"/>
      <c r="BEN109" s="86"/>
      <c r="BEO109" s="86"/>
      <c r="BEP109" s="86"/>
      <c r="BEQ109" s="86"/>
      <c r="BER109" s="86"/>
      <c r="BES109" s="86"/>
      <c r="BET109" s="86"/>
      <c r="BEU109" s="86"/>
      <c r="BEV109" s="86"/>
      <c r="BEW109" s="86"/>
      <c r="BEX109" s="86"/>
      <c r="BEY109" s="86"/>
      <c r="BEZ109" s="86"/>
      <c r="BFA109" s="86"/>
      <c r="BFB109" s="86"/>
      <c r="BFC109" s="86"/>
      <c r="BFD109" s="86"/>
      <c r="BFE109" s="86"/>
      <c r="BFF109" s="86"/>
      <c r="BFG109" s="86"/>
      <c r="BFH109" s="86"/>
      <c r="BFI109" s="86"/>
      <c r="BFJ109" s="86"/>
      <c r="BFK109" s="86"/>
      <c r="BFL109" s="86"/>
      <c r="BFM109" s="86"/>
      <c r="BFN109" s="86"/>
      <c r="BFO109" s="86"/>
      <c r="BFP109" s="86"/>
      <c r="BFQ109" s="86"/>
      <c r="BFR109" s="86"/>
      <c r="BFS109" s="86"/>
      <c r="BFT109" s="86"/>
      <c r="BFU109" s="86"/>
      <c r="BFV109" s="86"/>
      <c r="BFW109" s="86"/>
      <c r="BFX109" s="86"/>
      <c r="BFY109" s="86"/>
      <c r="BFZ109" s="86"/>
      <c r="BGA109" s="86"/>
      <c r="BGB109" s="86"/>
      <c r="BGC109" s="86"/>
      <c r="BGD109" s="86"/>
      <c r="BGE109" s="86"/>
      <c r="BGF109" s="86"/>
      <c r="BGG109" s="86"/>
      <c r="BGH109" s="86"/>
      <c r="BGI109" s="86"/>
      <c r="BGJ109" s="86"/>
      <c r="BGK109" s="86"/>
      <c r="BGL109" s="86"/>
      <c r="BGM109" s="86"/>
      <c r="BGN109" s="86"/>
      <c r="BGO109" s="86"/>
      <c r="BGP109" s="86"/>
      <c r="BGQ109" s="86"/>
      <c r="BGR109" s="86"/>
      <c r="BGS109" s="86"/>
      <c r="BGT109" s="86"/>
      <c r="BGU109" s="86"/>
      <c r="BGV109" s="86"/>
      <c r="BGW109" s="86"/>
      <c r="BGX109" s="86"/>
      <c r="BGY109" s="86"/>
      <c r="BGZ109" s="86"/>
      <c r="BHA109" s="86"/>
      <c r="BHB109" s="86"/>
      <c r="BHC109" s="86"/>
      <c r="BHD109" s="86"/>
      <c r="BHE109" s="86"/>
      <c r="BHF109" s="86"/>
      <c r="BHG109" s="86"/>
      <c r="BHH109" s="86"/>
      <c r="BHI109" s="86"/>
      <c r="BHJ109" s="86"/>
      <c r="BHK109" s="86"/>
      <c r="BHL109" s="86"/>
      <c r="BHM109" s="86"/>
      <c r="BHN109" s="86"/>
      <c r="BHO109" s="86"/>
      <c r="BHP109" s="86"/>
      <c r="BHQ109" s="86"/>
      <c r="BHR109" s="86"/>
      <c r="BHS109" s="86"/>
      <c r="BHT109" s="86"/>
      <c r="BHU109" s="86"/>
      <c r="BHV109" s="86"/>
      <c r="BHW109" s="86"/>
      <c r="BHX109" s="86"/>
      <c r="BHY109" s="86"/>
      <c r="BHZ109" s="86"/>
      <c r="BIA109" s="86"/>
      <c r="BIB109" s="86"/>
      <c r="BIC109" s="86"/>
      <c r="BID109" s="86"/>
      <c r="BIE109" s="86"/>
      <c r="BIF109" s="86"/>
      <c r="BIG109" s="86"/>
      <c r="BIH109" s="86"/>
      <c r="BII109" s="86"/>
      <c r="BIJ109" s="86"/>
      <c r="BIK109" s="86"/>
      <c r="BIL109" s="86"/>
      <c r="BIM109" s="86"/>
      <c r="BIN109" s="86"/>
      <c r="BIO109" s="86"/>
      <c r="BIP109" s="86"/>
      <c r="BIQ109" s="86"/>
      <c r="BIR109" s="86"/>
      <c r="BIS109" s="86"/>
      <c r="BIT109" s="86"/>
      <c r="BIU109" s="86"/>
      <c r="BIV109" s="86"/>
      <c r="BIW109" s="86"/>
      <c r="BIX109" s="86"/>
      <c r="BIY109" s="86"/>
      <c r="BIZ109" s="86"/>
      <c r="BJA109" s="86"/>
      <c r="BJB109" s="86"/>
      <c r="BJC109" s="86"/>
      <c r="BJD109" s="86"/>
      <c r="BJE109" s="86"/>
      <c r="BJF109" s="86"/>
      <c r="BJG109" s="86"/>
      <c r="BJH109" s="86"/>
      <c r="BJI109" s="86"/>
      <c r="BJJ109" s="86"/>
      <c r="BJK109" s="86"/>
      <c r="BJL109" s="86"/>
      <c r="BJM109" s="86"/>
      <c r="BJN109" s="86"/>
      <c r="BJO109" s="86"/>
      <c r="BJP109" s="86"/>
      <c r="BJQ109" s="86"/>
      <c r="BJR109" s="86"/>
      <c r="BJS109" s="86"/>
      <c r="BJT109" s="86"/>
      <c r="BJU109" s="86"/>
      <c r="BJV109" s="86"/>
      <c r="BJW109" s="86"/>
      <c r="BJX109" s="86"/>
      <c r="BJY109" s="86"/>
      <c r="BJZ109" s="86"/>
      <c r="BKA109" s="86"/>
      <c r="BKB109" s="86"/>
      <c r="BKC109" s="86"/>
      <c r="BKD109" s="86"/>
      <c r="BKE109" s="86"/>
      <c r="BKF109" s="86"/>
      <c r="BKG109" s="86"/>
      <c r="BKH109" s="86"/>
      <c r="BKI109" s="86"/>
      <c r="BKJ109" s="86"/>
      <c r="BKK109" s="86"/>
      <c r="BKL109" s="86"/>
      <c r="BKM109" s="86"/>
      <c r="BKN109" s="86"/>
      <c r="BKO109" s="86"/>
      <c r="BKP109" s="86"/>
      <c r="BKQ109" s="86"/>
      <c r="BKR109" s="86"/>
      <c r="BKS109" s="86"/>
      <c r="BKT109" s="86"/>
      <c r="BKU109" s="86"/>
      <c r="BKV109" s="86"/>
      <c r="BKW109" s="86"/>
      <c r="BKX109" s="86"/>
      <c r="BKY109" s="86"/>
      <c r="BKZ109" s="86"/>
      <c r="BLA109" s="86"/>
      <c r="BLB109" s="86"/>
      <c r="BLC109" s="86"/>
      <c r="BLD109" s="86"/>
      <c r="BLE109" s="86"/>
      <c r="BLF109" s="86"/>
      <c r="BLG109" s="86"/>
      <c r="BLH109" s="86"/>
      <c r="BLI109" s="86"/>
      <c r="BLJ109" s="86"/>
      <c r="BLK109" s="86"/>
      <c r="BLL109" s="86"/>
      <c r="BLM109" s="86"/>
      <c r="BLN109" s="86"/>
      <c r="BLO109" s="86"/>
      <c r="BLP109" s="86"/>
      <c r="BLQ109" s="86"/>
      <c r="BLR109" s="86"/>
      <c r="BLS109" s="86"/>
      <c r="BLT109" s="86"/>
      <c r="BLU109" s="86"/>
      <c r="BLV109" s="86"/>
      <c r="BLW109" s="86"/>
      <c r="BLX109" s="86"/>
      <c r="BLY109" s="86"/>
      <c r="BLZ109" s="86"/>
      <c r="BMA109" s="86"/>
      <c r="BMB109" s="86"/>
      <c r="BMC109" s="86"/>
      <c r="BMD109" s="86"/>
      <c r="BME109" s="86"/>
      <c r="BMF109" s="86"/>
      <c r="BMG109" s="86"/>
      <c r="BMH109" s="86"/>
      <c r="BMI109" s="86"/>
      <c r="BMJ109" s="86"/>
      <c r="BMK109" s="86"/>
      <c r="BML109" s="86"/>
      <c r="BMM109" s="86"/>
      <c r="BMN109" s="86"/>
      <c r="BMO109" s="86"/>
      <c r="BMP109" s="86"/>
      <c r="BMQ109" s="86"/>
      <c r="BMR109" s="86"/>
      <c r="BMS109" s="86"/>
      <c r="BMT109" s="86"/>
      <c r="BMU109" s="86"/>
      <c r="BMV109" s="86"/>
      <c r="BMW109" s="86"/>
      <c r="BMX109" s="86"/>
      <c r="BMY109" s="86"/>
      <c r="BMZ109" s="86"/>
      <c r="BNA109" s="86"/>
      <c r="BNB109" s="86"/>
      <c r="BNC109" s="86"/>
      <c r="BND109" s="86"/>
      <c r="BNE109" s="86"/>
      <c r="BNF109" s="86"/>
      <c r="BNG109" s="86"/>
      <c r="BNH109" s="86"/>
      <c r="BNI109" s="86"/>
      <c r="BNJ109" s="86"/>
      <c r="BNK109" s="86"/>
      <c r="BNL109" s="86"/>
      <c r="BNM109" s="86"/>
      <c r="BNN109" s="86"/>
      <c r="BNO109" s="86"/>
      <c r="BNP109" s="86"/>
      <c r="BNQ109" s="86"/>
      <c r="BNR109" s="86"/>
      <c r="BNS109" s="86"/>
      <c r="BNT109" s="86"/>
      <c r="BNU109" s="86"/>
      <c r="BNV109" s="86"/>
      <c r="BNW109" s="86"/>
      <c r="BNX109" s="86"/>
      <c r="BNY109" s="86"/>
      <c r="BNZ109" s="86"/>
      <c r="BOA109" s="86"/>
      <c r="BOB109" s="86"/>
      <c r="BOC109" s="86"/>
      <c r="BOD109" s="86"/>
      <c r="BOE109" s="86"/>
      <c r="BOF109" s="86"/>
      <c r="BOG109" s="86"/>
      <c r="BOH109" s="86"/>
      <c r="BOI109" s="86"/>
      <c r="BOJ109" s="86"/>
      <c r="BOK109" s="86"/>
      <c r="BOL109" s="86"/>
      <c r="BOM109" s="86"/>
      <c r="BON109" s="86"/>
      <c r="BOO109" s="86"/>
      <c r="BOP109" s="86"/>
      <c r="BOQ109" s="86"/>
      <c r="BOR109" s="86"/>
      <c r="BOS109" s="86"/>
      <c r="BOT109" s="86"/>
      <c r="BOU109" s="86"/>
      <c r="BOV109" s="86"/>
      <c r="BOW109" s="86"/>
      <c r="BOX109" s="86"/>
      <c r="BOY109" s="86"/>
      <c r="BOZ109" s="86"/>
      <c r="BPA109" s="86"/>
      <c r="BPB109" s="86"/>
      <c r="BPC109" s="86"/>
      <c r="BPD109" s="86"/>
      <c r="BPE109" s="86"/>
      <c r="BPF109" s="86"/>
      <c r="BPG109" s="86"/>
      <c r="BPH109" s="86"/>
      <c r="BPI109" s="86"/>
      <c r="BPJ109" s="86"/>
      <c r="BPK109" s="86"/>
      <c r="BPL109" s="86"/>
      <c r="BPM109" s="86"/>
      <c r="BPN109" s="86"/>
      <c r="BPO109" s="86"/>
      <c r="BPP109" s="86"/>
      <c r="BPQ109" s="86"/>
      <c r="BPR109" s="86"/>
      <c r="BPS109" s="86"/>
      <c r="BPT109" s="86"/>
      <c r="BPU109" s="86"/>
      <c r="BPV109" s="86"/>
      <c r="BPW109" s="86"/>
      <c r="BPX109" s="86"/>
      <c r="BPY109" s="86"/>
      <c r="BPZ109" s="86"/>
      <c r="BQA109" s="86"/>
      <c r="BQB109" s="86"/>
      <c r="BQC109" s="86"/>
      <c r="BQD109" s="86"/>
      <c r="BQE109" s="86"/>
      <c r="BQF109" s="86"/>
      <c r="BQG109" s="86"/>
      <c r="BQH109" s="86"/>
      <c r="BQI109" s="86"/>
      <c r="BQJ109" s="86"/>
      <c r="BQK109" s="86"/>
      <c r="BQL109" s="86"/>
      <c r="BQM109" s="86"/>
      <c r="BQN109" s="86"/>
      <c r="BQO109" s="86"/>
      <c r="BQP109" s="86"/>
      <c r="BQQ109" s="86"/>
      <c r="BQR109" s="86"/>
      <c r="BQS109" s="86"/>
      <c r="BQT109" s="86"/>
      <c r="BQU109" s="86"/>
      <c r="BQV109" s="86"/>
      <c r="BQW109" s="86"/>
      <c r="BQX109" s="86"/>
      <c r="BQY109" s="86"/>
      <c r="BQZ109" s="86"/>
      <c r="BRA109" s="86"/>
      <c r="BRB109" s="86"/>
      <c r="BRC109" s="86"/>
      <c r="BRD109" s="86"/>
      <c r="BRE109" s="86"/>
      <c r="BRF109" s="86"/>
      <c r="BRG109" s="86"/>
      <c r="BRH109" s="86"/>
      <c r="BRI109" s="86"/>
      <c r="BRJ109" s="86"/>
      <c r="BRK109" s="86"/>
      <c r="BRL109" s="86"/>
      <c r="BRM109" s="86"/>
      <c r="BRN109" s="86"/>
      <c r="BRO109" s="86"/>
      <c r="BRP109" s="86"/>
      <c r="BRQ109" s="86"/>
      <c r="BRR109" s="86"/>
      <c r="BRS109" s="86"/>
      <c r="BRT109" s="86"/>
      <c r="BRU109" s="86"/>
      <c r="BRV109" s="86"/>
      <c r="BRW109" s="86"/>
      <c r="BRX109" s="86"/>
      <c r="BRY109" s="86"/>
      <c r="BRZ109" s="86"/>
      <c r="BSA109" s="86"/>
      <c r="BSB109" s="86"/>
      <c r="BSC109" s="86"/>
      <c r="BSD109" s="86"/>
      <c r="BSE109" s="86"/>
      <c r="BSF109" s="86"/>
      <c r="BSG109" s="86"/>
      <c r="BSH109" s="86"/>
      <c r="BSI109" s="86"/>
      <c r="BSJ109" s="86"/>
      <c r="BSK109" s="86"/>
      <c r="BSL109" s="86"/>
      <c r="BSM109" s="86"/>
      <c r="BSN109" s="86"/>
      <c r="BSO109" s="86"/>
      <c r="BSP109" s="86"/>
      <c r="BSQ109" s="86"/>
      <c r="BSR109" s="86"/>
      <c r="BSS109" s="86"/>
      <c r="BST109" s="86"/>
      <c r="BSU109" s="86"/>
      <c r="BSV109" s="86"/>
      <c r="BSW109" s="86"/>
      <c r="BSX109" s="86"/>
      <c r="BSY109" s="86"/>
      <c r="BSZ109" s="86"/>
      <c r="BTA109" s="86"/>
      <c r="BTB109" s="86"/>
      <c r="BTC109" s="86"/>
      <c r="BTD109" s="86"/>
      <c r="BTE109" s="86"/>
      <c r="BTF109" s="86"/>
      <c r="BTG109" s="86"/>
      <c r="BTH109" s="86"/>
      <c r="BTI109" s="86"/>
      <c r="BTJ109" s="86"/>
      <c r="BTK109" s="86"/>
      <c r="BTL109" s="86"/>
      <c r="BTM109" s="86"/>
      <c r="BTN109" s="86"/>
      <c r="BTO109" s="86"/>
      <c r="BTP109" s="86"/>
      <c r="BTQ109" s="86"/>
      <c r="BTR109" s="86"/>
      <c r="BTS109" s="86"/>
      <c r="BTT109" s="86"/>
      <c r="BTU109" s="86"/>
      <c r="BTV109" s="86"/>
      <c r="BTW109" s="86"/>
      <c r="BTX109" s="86"/>
      <c r="BTY109" s="86"/>
      <c r="BTZ109" s="86"/>
      <c r="BUA109" s="86"/>
      <c r="BUB109" s="86"/>
      <c r="BUC109" s="86"/>
      <c r="BUD109" s="86"/>
      <c r="BUE109" s="86"/>
      <c r="BUF109" s="86"/>
      <c r="BUG109" s="86"/>
      <c r="BUH109" s="86"/>
      <c r="BUI109" s="86"/>
      <c r="BUJ109" s="86"/>
      <c r="BUK109" s="86"/>
      <c r="BUL109" s="86"/>
      <c r="BUM109" s="86"/>
      <c r="BUN109" s="86"/>
      <c r="BUO109" s="86"/>
      <c r="BUP109" s="86"/>
      <c r="BUQ109" s="86"/>
      <c r="BUR109" s="86"/>
      <c r="BUS109" s="86"/>
      <c r="BUT109" s="86"/>
      <c r="BUU109" s="86"/>
      <c r="BUV109" s="86"/>
      <c r="BUW109" s="86"/>
      <c r="BUX109" s="86"/>
      <c r="BUY109" s="86"/>
      <c r="BUZ109" s="86"/>
      <c r="BVA109" s="86"/>
      <c r="BVB109" s="86"/>
      <c r="BVC109" s="86"/>
      <c r="BVD109" s="86"/>
      <c r="BVE109" s="86"/>
      <c r="BVF109" s="86"/>
      <c r="BVG109" s="86"/>
      <c r="BVH109" s="86"/>
      <c r="BVI109" s="86"/>
      <c r="BVJ109" s="86"/>
      <c r="BVK109" s="86"/>
      <c r="BVL109" s="86"/>
      <c r="BVM109" s="86"/>
      <c r="BVN109" s="86"/>
      <c r="BVO109" s="86"/>
      <c r="BVP109" s="86"/>
      <c r="BVQ109" s="86"/>
      <c r="BVR109" s="86"/>
      <c r="BVS109" s="86"/>
      <c r="BVT109" s="86"/>
      <c r="BVU109" s="86"/>
      <c r="BVV109" s="86"/>
      <c r="BVW109" s="86"/>
      <c r="BVX109" s="86"/>
      <c r="BVY109" s="86"/>
      <c r="BVZ109" s="86"/>
      <c r="BWA109" s="86"/>
      <c r="BWB109" s="86"/>
      <c r="BWC109" s="86"/>
      <c r="BWD109" s="86"/>
      <c r="BWE109" s="86"/>
      <c r="BWF109" s="86"/>
      <c r="BWG109" s="86"/>
      <c r="BWH109" s="86"/>
      <c r="BWI109" s="86"/>
      <c r="BWJ109" s="86"/>
      <c r="BWK109" s="86"/>
      <c r="BWL109" s="86"/>
      <c r="BWM109" s="86"/>
      <c r="BWN109" s="86"/>
      <c r="BWO109" s="86"/>
      <c r="BWP109" s="86"/>
      <c r="BWQ109" s="86"/>
      <c r="BWR109" s="86"/>
      <c r="BWS109" s="86"/>
      <c r="BWT109" s="86"/>
      <c r="BWU109" s="86"/>
      <c r="BWV109" s="86"/>
      <c r="BWW109" s="86"/>
      <c r="BWX109" s="86"/>
      <c r="BWY109" s="86"/>
      <c r="BWZ109" s="86"/>
      <c r="BXA109" s="86"/>
      <c r="BXB109" s="86"/>
      <c r="BXC109" s="86"/>
      <c r="BXD109" s="86"/>
      <c r="BXE109" s="86"/>
      <c r="BXF109" s="86"/>
      <c r="BXG109" s="86"/>
      <c r="BXH109" s="86"/>
      <c r="BXI109" s="86"/>
      <c r="BXJ109" s="86"/>
      <c r="BXK109" s="86"/>
      <c r="BXL109" s="86"/>
      <c r="BXM109" s="86"/>
      <c r="BXN109" s="86"/>
      <c r="BXO109" s="86"/>
      <c r="BXP109" s="86"/>
      <c r="BXQ109" s="86"/>
      <c r="BXR109" s="86"/>
      <c r="BXS109" s="86"/>
      <c r="BXT109" s="86"/>
      <c r="BXU109" s="86"/>
      <c r="BXV109" s="86"/>
      <c r="BXW109" s="86"/>
      <c r="BXX109" s="86"/>
      <c r="BXY109" s="86"/>
      <c r="BXZ109" s="86"/>
      <c r="BYA109" s="86"/>
      <c r="BYB109" s="86"/>
      <c r="BYC109" s="86"/>
      <c r="BYD109" s="86"/>
      <c r="BYE109" s="86"/>
      <c r="BYF109" s="86"/>
      <c r="BYG109" s="86"/>
      <c r="BYH109" s="86"/>
      <c r="BYI109" s="86"/>
      <c r="BYJ109" s="86"/>
      <c r="BYK109" s="86"/>
      <c r="BYL109" s="86"/>
      <c r="BYM109" s="86"/>
      <c r="BYN109" s="86"/>
      <c r="BYO109" s="86"/>
      <c r="BYP109" s="86"/>
      <c r="BYQ109" s="86"/>
      <c r="BYR109" s="86"/>
      <c r="BYS109" s="86"/>
      <c r="BYT109" s="86"/>
      <c r="BYU109" s="86"/>
      <c r="BYV109" s="86"/>
      <c r="BYW109" s="86"/>
      <c r="BYX109" s="86"/>
      <c r="BYY109" s="86"/>
      <c r="BYZ109" s="86"/>
      <c r="BZA109" s="86"/>
      <c r="BZB109" s="86"/>
      <c r="BZC109" s="86"/>
      <c r="BZD109" s="86"/>
      <c r="BZE109" s="86"/>
      <c r="BZF109" s="86"/>
      <c r="BZG109" s="86"/>
      <c r="BZH109" s="86"/>
      <c r="BZI109" s="86"/>
      <c r="BZJ109" s="86"/>
      <c r="BZK109" s="86"/>
      <c r="BZL109" s="86"/>
      <c r="BZM109" s="86"/>
      <c r="BZN109" s="86"/>
      <c r="BZO109" s="86"/>
      <c r="BZP109" s="86"/>
      <c r="BZQ109" s="86"/>
      <c r="BZR109" s="86"/>
      <c r="BZS109" s="86"/>
      <c r="BZT109" s="86"/>
      <c r="BZU109" s="86"/>
      <c r="BZV109" s="86"/>
      <c r="BZW109" s="86"/>
      <c r="BZX109" s="86"/>
      <c r="BZY109" s="86"/>
      <c r="BZZ109" s="86"/>
      <c r="CAA109" s="86"/>
      <c r="CAB109" s="86"/>
      <c r="CAC109" s="86"/>
      <c r="CAD109" s="86"/>
      <c r="CAE109" s="86"/>
      <c r="CAF109" s="86"/>
      <c r="CAG109" s="86"/>
      <c r="CAH109" s="86"/>
      <c r="CAI109" s="86"/>
      <c r="CAJ109" s="86"/>
      <c r="CAK109" s="86"/>
      <c r="CAL109" s="86"/>
      <c r="CAM109" s="86"/>
      <c r="CAN109" s="86"/>
      <c r="CAO109" s="86"/>
      <c r="CAP109" s="86"/>
      <c r="CAQ109" s="86"/>
      <c r="CAR109" s="86"/>
      <c r="CAS109" s="86"/>
      <c r="CAT109" s="86"/>
      <c r="CAU109" s="86"/>
      <c r="CAV109" s="86"/>
      <c r="CAW109" s="86"/>
      <c r="CAX109" s="86"/>
      <c r="CAY109" s="86"/>
      <c r="CAZ109" s="86"/>
      <c r="CBA109" s="86"/>
      <c r="CBB109" s="86"/>
      <c r="CBC109" s="86"/>
      <c r="CBD109" s="86"/>
      <c r="CBE109" s="86"/>
      <c r="CBF109" s="86"/>
      <c r="CBG109" s="86"/>
      <c r="CBH109" s="86"/>
      <c r="CBI109" s="86"/>
      <c r="CBJ109" s="86"/>
      <c r="CBK109" s="86"/>
      <c r="CBL109" s="86"/>
      <c r="CBM109" s="86"/>
      <c r="CBN109" s="86"/>
      <c r="CBO109" s="86"/>
      <c r="CBP109" s="86"/>
      <c r="CBQ109" s="86"/>
      <c r="CBR109" s="86"/>
      <c r="CBS109" s="86"/>
      <c r="CBT109" s="86"/>
      <c r="CBU109" s="86"/>
      <c r="CBV109" s="86"/>
      <c r="CBW109" s="86"/>
      <c r="CBX109" s="86"/>
      <c r="CBY109" s="86"/>
      <c r="CBZ109" s="86"/>
      <c r="CCA109" s="86"/>
      <c r="CCB109" s="86"/>
      <c r="CCC109" s="86"/>
      <c r="CCD109" s="86"/>
      <c r="CCE109" s="86"/>
      <c r="CCF109" s="86"/>
      <c r="CCG109" s="86"/>
      <c r="CCH109" s="86"/>
      <c r="CCI109" s="86"/>
      <c r="CCJ109" s="86"/>
      <c r="CCK109" s="86"/>
      <c r="CCL109" s="86"/>
      <c r="CCM109" s="86"/>
      <c r="CCN109" s="86"/>
      <c r="CCO109" s="86"/>
      <c r="CCP109" s="86"/>
      <c r="CCQ109" s="86"/>
      <c r="CCR109" s="86"/>
      <c r="CCS109" s="86"/>
      <c r="CCT109" s="86"/>
      <c r="CCU109" s="86"/>
      <c r="CCV109" s="86"/>
      <c r="CCW109" s="86"/>
      <c r="CCX109" s="86"/>
      <c r="CCY109" s="86"/>
      <c r="CCZ109" s="86"/>
      <c r="CDA109" s="86"/>
      <c r="CDB109" s="86"/>
      <c r="CDC109" s="86"/>
      <c r="CDD109" s="86"/>
      <c r="CDE109" s="86"/>
      <c r="CDF109" s="86"/>
      <c r="CDG109" s="86"/>
      <c r="CDH109" s="86"/>
      <c r="CDI109" s="86"/>
      <c r="CDJ109" s="86"/>
      <c r="CDK109" s="86"/>
      <c r="CDL109" s="86"/>
      <c r="CDM109" s="86"/>
      <c r="CDN109" s="86"/>
      <c r="CDO109" s="86"/>
      <c r="CDP109" s="86"/>
      <c r="CDQ109" s="86"/>
      <c r="CDR109" s="86"/>
      <c r="CDS109" s="86"/>
      <c r="CDT109" s="86"/>
      <c r="CDU109" s="86"/>
      <c r="CDV109" s="86"/>
      <c r="CDW109" s="86"/>
      <c r="CDX109" s="86"/>
      <c r="CDY109" s="86"/>
      <c r="CDZ109" s="86"/>
      <c r="CEA109" s="86"/>
      <c r="CEB109" s="86"/>
      <c r="CEC109" s="86"/>
      <c r="CED109" s="86"/>
      <c r="CEE109" s="86"/>
      <c r="CEF109" s="86"/>
      <c r="CEG109" s="86"/>
      <c r="CEH109" s="86"/>
      <c r="CEI109" s="86"/>
      <c r="CEJ109" s="86"/>
      <c r="CEK109" s="86"/>
      <c r="CEL109" s="86"/>
      <c r="CEM109" s="86"/>
      <c r="CEN109" s="86"/>
      <c r="CEO109" s="86"/>
      <c r="CEP109" s="86"/>
      <c r="CEQ109" s="86"/>
      <c r="CER109" s="86"/>
      <c r="CES109" s="86"/>
      <c r="CET109" s="86"/>
      <c r="CEU109" s="86"/>
      <c r="CEV109" s="86"/>
      <c r="CEW109" s="86"/>
      <c r="CEX109" s="86"/>
      <c r="CEY109" s="86"/>
      <c r="CEZ109" s="86"/>
      <c r="CFA109" s="86"/>
      <c r="CFB109" s="86"/>
      <c r="CFC109" s="86"/>
      <c r="CFD109" s="86"/>
      <c r="CFE109" s="86"/>
      <c r="CFF109" s="86"/>
      <c r="CFG109" s="86"/>
      <c r="CFH109" s="86"/>
      <c r="CFI109" s="86"/>
      <c r="CFJ109" s="86"/>
      <c r="CFK109" s="86"/>
      <c r="CFL109" s="86"/>
      <c r="CFM109" s="86"/>
      <c r="CFN109" s="86"/>
      <c r="CFO109" s="86"/>
      <c r="CFP109" s="86"/>
      <c r="CFQ109" s="86"/>
      <c r="CFR109" s="86"/>
      <c r="CFS109" s="86"/>
      <c r="CFT109" s="86"/>
      <c r="CFU109" s="86"/>
      <c r="CFV109" s="86"/>
      <c r="CFW109" s="86"/>
      <c r="CFX109" s="86"/>
      <c r="CFY109" s="86"/>
      <c r="CFZ109" s="86"/>
      <c r="CGA109" s="86"/>
      <c r="CGB109" s="86"/>
      <c r="CGC109" s="86"/>
      <c r="CGD109" s="86"/>
      <c r="CGE109" s="86"/>
      <c r="CGF109" s="86"/>
      <c r="CGG109" s="86"/>
      <c r="CGH109" s="86"/>
      <c r="CGI109" s="86"/>
      <c r="CGJ109" s="86"/>
      <c r="CGK109" s="86"/>
      <c r="CGL109" s="86"/>
      <c r="CGM109" s="86"/>
      <c r="CGN109" s="86"/>
      <c r="CGO109" s="86"/>
      <c r="CGP109" s="86"/>
      <c r="CGQ109" s="86"/>
      <c r="CGR109" s="86"/>
      <c r="CGS109" s="86"/>
      <c r="CGT109" s="86"/>
      <c r="CGU109" s="86"/>
      <c r="CGV109" s="86"/>
      <c r="CGW109" s="86"/>
      <c r="CGX109" s="86"/>
      <c r="CGY109" s="86"/>
      <c r="CGZ109" s="86"/>
      <c r="CHA109" s="86"/>
      <c r="CHB109" s="86"/>
      <c r="CHC109" s="86"/>
      <c r="CHD109" s="86"/>
      <c r="CHE109" s="86"/>
      <c r="CHF109" s="86"/>
      <c r="CHG109" s="86"/>
      <c r="CHH109" s="86"/>
      <c r="CHI109" s="86"/>
      <c r="CHJ109" s="86"/>
      <c r="CHK109" s="86"/>
      <c r="CHL109" s="86"/>
      <c r="CHM109" s="86"/>
      <c r="CHN109" s="86"/>
      <c r="CHO109" s="86"/>
      <c r="CHP109" s="86"/>
      <c r="CHQ109" s="86"/>
      <c r="CHR109" s="86"/>
      <c r="CHS109" s="86"/>
      <c r="CHT109" s="86"/>
      <c r="CHU109" s="86"/>
      <c r="CHV109" s="86"/>
      <c r="CHW109" s="86"/>
      <c r="CHX109" s="86"/>
      <c r="CHY109" s="86"/>
      <c r="CHZ109" s="86"/>
      <c r="CIA109" s="86"/>
      <c r="CIB109" s="86"/>
      <c r="CIC109" s="86"/>
      <c r="CID109" s="86"/>
      <c r="CIE109" s="86"/>
      <c r="CIF109" s="86"/>
      <c r="CIG109" s="86"/>
      <c r="CIH109" s="86"/>
      <c r="CII109" s="86"/>
      <c r="CIJ109" s="86"/>
      <c r="CIK109" s="86"/>
      <c r="CIL109" s="86"/>
      <c r="CIM109" s="86"/>
      <c r="CIN109" s="86"/>
      <c r="CIO109" s="86"/>
      <c r="CIP109" s="86"/>
      <c r="CIQ109" s="86"/>
      <c r="CIR109" s="86"/>
      <c r="CIS109" s="86"/>
      <c r="CIT109" s="86"/>
      <c r="CIU109" s="86"/>
      <c r="CIV109" s="86"/>
      <c r="CIW109" s="86"/>
      <c r="CIX109" s="86"/>
      <c r="CIY109" s="86"/>
      <c r="CIZ109" s="86"/>
      <c r="CJA109" s="86"/>
      <c r="CJB109" s="86"/>
      <c r="CJC109" s="86"/>
      <c r="CJD109" s="86"/>
      <c r="CJE109" s="86"/>
      <c r="CJF109" s="86"/>
      <c r="CJG109" s="86"/>
      <c r="CJH109" s="86"/>
      <c r="CJI109" s="86"/>
      <c r="CJJ109" s="86"/>
      <c r="CJK109" s="86"/>
      <c r="CJL109" s="86"/>
      <c r="CJM109" s="86"/>
      <c r="CJN109" s="86"/>
      <c r="CJO109" s="86"/>
      <c r="CJP109" s="86"/>
      <c r="CJQ109" s="86"/>
      <c r="CJR109" s="86"/>
      <c r="CJS109" s="86"/>
      <c r="CJT109" s="86"/>
      <c r="CJU109" s="86"/>
      <c r="CJV109" s="86"/>
      <c r="CJW109" s="86"/>
      <c r="CJX109" s="86"/>
      <c r="CJY109" s="86"/>
      <c r="CJZ109" s="86"/>
      <c r="CKA109" s="86"/>
      <c r="CKB109" s="86"/>
      <c r="CKC109" s="86"/>
      <c r="CKD109" s="86"/>
      <c r="CKE109" s="86"/>
      <c r="CKF109" s="86"/>
      <c r="CKG109" s="86"/>
      <c r="CKH109" s="86"/>
      <c r="CKI109" s="86"/>
      <c r="CKJ109" s="86"/>
      <c r="CKK109" s="86"/>
      <c r="CKL109" s="86"/>
      <c r="CKM109" s="86"/>
      <c r="CKN109" s="86"/>
      <c r="CKO109" s="86"/>
      <c r="CKP109" s="86"/>
      <c r="CKQ109" s="86"/>
      <c r="CKR109" s="86"/>
      <c r="CKS109" s="86"/>
      <c r="CKT109" s="86"/>
      <c r="CKU109" s="86"/>
      <c r="CKV109" s="86"/>
      <c r="CKW109" s="86"/>
      <c r="CKX109" s="86"/>
      <c r="CKY109" s="86"/>
      <c r="CKZ109" s="86"/>
      <c r="CLA109" s="86"/>
      <c r="CLB109" s="86"/>
      <c r="CLC109" s="86"/>
      <c r="CLD109" s="86"/>
      <c r="CLE109" s="86"/>
      <c r="CLF109" s="86"/>
      <c r="CLG109" s="86"/>
      <c r="CLH109" s="86"/>
      <c r="CLI109" s="86"/>
      <c r="CLJ109" s="86"/>
      <c r="CLK109" s="86"/>
      <c r="CLL109" s="86"/>
      <c r="CLM109" s="86"/>
      <c r="CLN109" s="86"/>
      <c r="CLO109" s="86"/>
      <c r="CLP109" s="86"/>
      <c r="CLQ109" s="86"/>
      <c r="CLR109" s="86"/>
      <c r="CLS109" s="86"/>
      <c r="CLT109" s="86"/>
      <c r="CLU109" s="86"/>
      <c r="CLV109" s="86"/>
      <c r="CLW109" s="86"/>
      <c r="CLX109" s="86"/>
      <c r="CLY109" s="86"/>
      <c r="CLZ109" s="86"/>
      <c r="CMA109" s="86"/>
      <c r="CMB109" s="86"/>
      <c r="CMC109" s="86"/>
      <c r="CMD109" s="86"/>
      <c r="CME109" s="86"/>
      <c r="CMF109" s="86"/>
      <c r="CMG109" s="86"/>
      <c r="CMH109" s="86"/>
      <c r="CMI109" s="86"/>
      <c r="CMJ109" s="86"/>
      <c r="CMK109" s="86"/>
      <c r="CML109" s="86"/>
      <c r="CMM109" s="86"/>
      <c r="CMN109" s="86"/>
      <c r="CMO109" s="86"/>
      <c r="CMP109" s="86"/>
      <c r="CMQ109" s="86"/>
      <c r="CMR109" s="86"/>
      <c r="CMS109" s="86"/>
      <c r="CMT109" s="86"/>
      <c r="CMU109" s="86"/>
      <c r="CMV109" s="86"/>
      <c r="CMW109" s="86"/>
      <c r="CMX109" s="86"/>
      <c r="CMY109" s="86"/>
      <c r="CMZ109" s="86"/>
      <c r="CNA109" s="86"/>
      <c r="CNB109" s="86"/>
      <c r="CNC109" s="86"/>
      <c r="CND109" s="86"/>
      <c r="CNE109" s="86"/>
      <c r="CNF109" s="86"/>
      <c r="CNG109" s="86"/>
      <c r="CNH109" s="86"/>
      <c r="CNI109" s="86"/>
      <c r="CNJ109" s="86"/>
      <c r="CNK109" s="86"/>
      <c r="CNL109" s="86"/>
      <c r="CNM109" s="86"/>
      <c r="CNN109" s="86"/>
      <c r="CNO109" s="86"/>
      <c r="CNP109" s="86"/>
      <c r="CNQ109" s="86"/>
      <c r="CNR109" s="86"/>
      <c r="CNS109" s="86"/>
      <c r="CNT109" s="86"/>
      <c r="CNU109" s="86"/>
      <c r="CNV109" s="86"/>
      <c r="CNW109" s="86"/>
      <c r="CNX109" s="86"/>
      <c r="CNY109" s="86"/>
      <c r="CNZ109" s="86"/>
      <c r="COA109" s="86"/>
      <c r="COB109" s="86"/>
      <c r="COC109" s="86"/>
      <c r="COD109" s="86"/>
      <c r="COE109" s="86"/>
      <c r="COF109" s="86"/>
      <c r="COG109" s="86"/>
      <c r="COH109" s="86"/>
      <c r="COI109" s="86"/>
      <c r="COJ109" s="86"/>
      <c r="COK109" s="86"/>
      <c r="COL109" s="86"/>
      <c r="COM109" s="86"/>
      <c r="CON109" s="86"/>
      <c r="COO109" s="86"/>
      <c r="COP109" s="86"/>
      <c r="COQ109" s="86"/>
      <c r="COR109" s="86"/>
      <c r="COS109" s="86"/>
      <c r="COT109" s="86"/>
      <c r="COU109" s="86"/>
      <c r="COV109" s="86"/>
      <c r="COW109" s="86"/>
      <c r="COX109" s="86"/>
      <c r="COY109" s="86"/>
      <c r="COZ109" s="86"/>
      <c r="CPA109" s="86"/>
      <c r="CPB109" s="86"/>
      <c r="CPC109" s="86"/>
      <c r="CPD109" s="86"/>
      <c r="CPE109" s="86"/>
      <c r="CPF109" s="86"/>
      <c r="CPG109" s="86"/>
      <c r="CPH109" s="86"/>
      <c r="CPI109" s="86"/>
      <c r="CPJ109" s="86"/>
      <c r="CPK109" s="86"/>
      <c r="CPL109" s="86"/>
      <c r="CPM109" s="86"/>
      <c r="CPN109" s="86"/>
      <c r="CPO109" s="86"/>
      <c r="CPP109" s="86"/>
      <c r="CPQ109" s="86"/>
      <c r="CPR109" s="86"/>
      <c r="CPS109" s="86"/>
      <c r="CPT109" s="86"/>
      <c r="CPU109" s="86"/>
      <c r="CPV109" s="86"/>
      <c r="CPW109" s="86"/>
      <c r="CPX109" s="86"/>
      <c r="CPY109" s="86"/>
      <c r="CPZ109" s="86"/>
      <c r="CQA109" s="86"/>
      <c r="CQB109" s="86"/>
      <c r="CQC109" s="86"/>
      <c r="CQD109" s="86"/>
      <c r="CQE109" s="86"/>
      <c r="CQF109" s="86"/>
      <c r="CQG109" s="86"/>
      <c r="CQH109" s="86"/>
      <c r="CQI109" s="86"/>
      <c r="CQJ109" s="86"/>
      <c r="CQK109" s="86"/>
      <c r="CQL109" s="86"/>
      <c r="CQM109" s="86"/>
      <c r="CQN109" s="86"/>
      <c r="CQO109" s="86"/>
      <c r="CQP109" s="86"/>
      <c r="CQQ109" s="86"/>
      <c r="CQR109" s="86"/>
      <c r="CQS109" s="86"/>
      <c r="CQT109" s="86"/>
      <c r="CQU109" s="86"/>
      <c r="CQV109" s="86"/>
      <c r="CQW109" s="86"/>
      <c r="CQX109" s="86"/>
      <c r="CQY109" s="86"/>
      <c r="CQZ109" s="86"/>
      <c r="CRA109" s="86"/>
      <c r="CRB109" s="86"/>
      <c r="CRC109" s="86"/>
      <c r="CRD109" s="86"/>
      <c r="CRE109" s="86"/>
      <c r="CRF109" s="86"/>
      <c r="CRG109" s="86"/>
      <c r="CRH109" s="86"/>
      <c r="CRI109" s="86"/>
      <c r="CRJ109" s="86"/>
      <c r="CRK109" s="86"/>
      <c r="CRL109" s="86"/>
      <c r="CRM109" s="86"/>
      <c r="CRN109" s="86"/>
      <c r="CRO109" s="86"/>
      <c r="CRP109" s="86"/>
      <c r="CRQ109" s="86"/>
      <c r="CRR109" s="86"/>
      <c r="CRS109" s="86"/>
      <c r="CRT109" s="86"/>
      <c r="CRU109" s="86"/>
      <c r="CRV109" s="86"/>
      <c r="CRW109" s="86"/>
      <c r="CRX109" s="86"/>
      <c r="CRY109" s="86"/>
      <c r="CRZ109" s="86"/>
      <c r="CSA109" s="86"/>
      <c r="CSB109" s="86"/>
      <c r="CSC109" s="86"/>
      <c r="CSD109" s="86"/>
      <c r="CSE109" s="86"/>
      <c r="CSF109" s="86"/>
      <c r="CSG109" s="86"/>
      <c r="CSH109" s="86"/>
      <c r="CSI109" s="86"/>
      <c r="CSJ109" s="86"/>
      <c r="CSK109" s="86"/>
      <c r="CSL109" s="86"/>
      <c r="CSM109" s="86"/>
      <c r="CSN109" s="86"/>
      <c r="CSO109" s="86"/>
      <c r="CSP109" s="86"/>
      <c r="CSQ109" s="86"/>
      <c r="CSR109" s="86"/>
      <c r="CSS109" s="86"/>
      <c r="CST109" s="86"/>
      <c r="CSU109" s="86"/>
      <c r="CSV109" s="86"/>
      <c r="CSW109" s="86"/>
      <c r="CSX109" s="86"/>
      <c r="CSY109" s="86"/>
      <c r="CSZ109" s="86"/>
      <c r="CTA109" s="86"/>
      <c r="CTB109" s="86"/>
      <c r="CTC109" s="86"/>
      <c r="CTD109" s="86"/>
      <c r="CTE109" s="86"/>
      <c r="CTF109" s="86"/>
      <c r="CTG109" s="86"/>
      <c r="CTH109" s="86"/>
      <c r="CTI109" s="86"/>
      <c r="CTJ109" s="86"/>
      <c r="CTK109" s="86"/>
      <c r="CTL109" s="86"/>
      <c r="CTM109" s="86"/>
      <c r="CTN109" s="86"/>
      <c r="CTO109" s="86"/>
      <c r="CTP109" s="86"/>
      <c r="CTQ109" s="86"/>
      <c r="CTR109" s="86"/>
      <c r="CTS109" s="86"/>
      <c r="CTT109" s="86"/>
      <c r="CTU109" s="86"/>
      <c r="CTV109" s="86"/>
      <c r="CTW109" s="86"/>
      <c r="CTX109" s="86"/>
      <c r="CTY109" s="86"/>
      <c r="CTZ109" s="86"/>
      <c r="CUA109" s="86"/>
      <c r="CUB109" s="86"/>
      <c r="CUC109" s="86"/>
      <c r="CUD109" s="86"/>
      <c r="CUE109" s="86"/>
      <c r="CUF109" s="86"/>
      <c r="CUG109" s="86"/>
      <c r="CUH109" s="86"/>
      <c r="CUI109" s="86"/>
      <c r="CUJ109" s="86"/>
      <c r="CUK109" s="86"/>
      <c r="CUL109" s="86"/>
      <c r="CUM109" s="86"/>
      <c r="CUN109" s="86"/>
      <c r="CUO109" s="86"/>
      <c r="CUP109" s="86"/>
      <c r="CUQ109" s="86"/>
      <c r="CUR109" s="86"/>
      <c r="CUS109" s="86"/>
      <c r="CUT109" s="86"/>
      <c r="CUU109" s="86"/>
      <c r="CUV109" s="86"/>
      <c r="CUW109" s="86"/>
      <c r="CUX109" s="86"/>
      <c r="CUY109" s="86"/>
      <c r="CUZ109" s="86"/>
      <c r="CVA109" s="86"/>
      <c r="CVB109" s="86"/>
      <c r="CVC109" s="86"/>
      <c r="CVD109" s="86"/>
      <c r="CVE109" s="86"/>
      <c r="CVF109" s="86"/>
      <c r="CVG109" s="86"/>
      <c r="CVH109" s="86"/>
      <c r="CVI109" s="86"/>
      <c r="CVJ109" s="86"/>
      <c r="CVK109" s="86"/>
      <c r="CVL109" s="86"/>
      <c r="CVM109" s="86"/>
      <c r="CVN109" s="86"/>
      <c r="CVO109" s="86"/>
      <c r="CVP109" s="86"/>
      <c r="CVQ109" s="86"/>
      <c r="CVR109" s="86"/>
      <c r="CVS109" s="86"/>
      <c r="CVT109" s="86"/>
      <c r="CVU109" s="86"/>
      <c r="CVV109" s="86"/>
      <c r="CVW109" s="86"/>
      <c r="CVX109" s="86"/>
      <c r="CVY109" s="86"/>
      <c r="CVZ109" s="86"/>
      <c r="CWA109" s="86"/>
      <c r="CWB109" s="86"/>
      <c r="CWC109" s="86"/>
      <c r="CWD109" s="86"/>
      <c r="CWE109" s="86"/>
      <c r="CWF109" s="86"/>
      <c r="CWG109" s="86"/>
      <c r="CWH109" s="86"/>
      <c r="CWI109" s="86"/>
      <c r="CWJ109" s="86"/>
      <c r="CWK109" s="86"/>
      <c r="CWL109" s="86"/>
      <c r="CWM109" s="86"/>
      <c r="CWN109" s="86"/>
      <c r="CWO109" s="86"/>
      <c r="CWP109" s="86"/>
      <c r="CWQ109" s="86"/>
      <c r="CWR109" s="86"/>
      <c r="CWS109" s="86"/>
      <c r="CWT109" s="86"/>
      <c r="CWU109" s="86"/>
      <c r="CWV109" s="86"/>
      <c r="CWW109" s="86"/>
      <c r="CWX109" s="86"/>
      <c r="CWY109" s="86"/>
      <c r="CWZ109" s="86"/>
      <c r="CXA109" s="86"/>
      <c r="CXB109" s="86"/>
      <c r="CXC109" s="86"/>
      <c r="CXD109" s="86"/>
      <c r="CXE109" s="86"/>
      <c r="CXF109" s="86"/>
      <c r="CXG109" s="86"/>
      <c r="CXH109" s="86"/>
      <c r="CXI109" s="86"/>
      <c r="CXJ109" s="86"/>
      <c r="CXK109" s="86"/>
      <c r="CXL109" s="86"/>
      <c r="CXM109" s="86"/>
      <c r="CXN109" s="86"/>
      <c r="CXO109" s="86"/>
      <c r="CXP109" s="86"/>
      <c r="CXQ109" s="86"/>
      <c r="CXR109" s="86"/>
      <c r="CXS109" s="86"/>
      <c r="CXT109" s="86"/>
      <c r="CXU109" s="86"/>
      <c r="CXV109" s="86"/>
      <c r="CXW109" s="86"/>
      <c r="CXX109" s="86"/>
      <c r="CXY109" s="86"/>
      <c r="CXZ109" s="86"/>
      <c r="CYA109" s="86"/>
      <c r="CYB109" s="86"/>
      <c r="CYC109" s="86"/>
      <c r="CYD109" s="86"/>
      <c r="CYE109" s="86"/>
      <c r="CYF109" s="86"/>
      <c r="CYG109" s="86"/>
      <c r="CYH109" s="86"/>
      <c r="CYI109" s="86"/>
      <c r="CYJ109" s="86"/>
      <c r="CYK109" s="86"/>
      <c r="CYL109" s="86"/>
      <c r="CYM109" s="86"/>
      <c r="CYN109" s="86"/>
      <c r="CYO109" s="86"/>
      <c r="CYP109" s="86"/>
      <c r="CYQ109" s="86"/>
      <c r="CYR109" s="86"/>
      <c r="CYS109" s="86"/>
      <c r="CYT109" s="86"/>
      <c r="CYU109" s="86"/>
      <c r="CYV109" s="86"/>
      <c r="CYW109" s="86"/>
      <c r="CYX109" s="86"/>
      <c r="CYY109" s="86"/>
      <c r="CYZ109" s="86"/>
      <c r="CZA109" s="86"/>
      <c r="CZB109" s="86"/>
      <c r="CZC109" s="86"/>
      <c r="CZD109" s="86"/>
      <c r="CZE109" s="86"/>
      <c r="CZF109" s="86"/>
      <c r="CZG109" s="86"/>
      <c r="CZH109" s="86"/>
      <c r="CZI109" s="86"/>
      <c r="CZJ109" s="86"/>
      <c r="CZK109" s="86"/>
      <c r="CZL109" s="86"/>
      <c r="CZM109" s="86"/>
      <c r="CZN109" s="86"/>
      <c r="CZO109" s="86"/>
      <c r="CZP109" s="86"/>
      <c r="CZQ109" s="86"/>
      <c r="CZR109" s="86"/>
      <c r="CZS109" s="86"/>
      <c r="CZT109" s="86"/>
      <c r="CZU109" s="86"/>
      <c r="CZV109" s="86"/>
      <c r="CZW109" s="86"/>
      <c r="CZX109" s="86"/>
      <c r="CZY109" s="86"/>
      <c r="CZZ109" s="86"/>
      <c r="DAA109" s="86"/>
      <c r="DAB109" s="86"/>
      <c r="DAC109" s="86"/>
      <c r="DAD109" s="86"/>
      <c r="DAE109" s="86"/>
      <c r="DAF109" s="86"/>
      <c r="DAG109" s="86"/>
      <c r="DAH109" s="86"/>
      <c r="DAI109" s="86"/>
      <c r="DAJ109" s="86"/>
      <c r="DAK109" s="86"/>
      <c r="DAL109" s="86"/>
      <c r="DAM109" s="86"/>
      <c r="DAN109" s="86"/>
      <c r="DAO109" s="86"/>
      <c r="DAP109" s="86"/>
      <c r="DAQ109" s="86"/>
      <c r="DAR109" s="86"/>
      <c r="DAS109" s="86"/>
      <c r="DAT109" s="86"/>
      <c r="DAU109" s="86"/>
      <c r="DAV109" s="86"/>
      <c r="DAW109" s="86"/>
      <c r="DAX109" s="86"/>
      <c r="DAY109" s="86"/>
      <c r="DAZ109" s="86"/>
      <c r="DBA109" s="86"/>
      <c r="DBB109" s="86"/>
      <c r="DBC109" s="86"/>
      <c r="DBD109" s="86"/>
      <c r="DBE109" s="86"/>
      <c r="DBF109" s="86"/>
      <c r="DBG109" s="86"/>
      <c r="DBH109" s="86"/>
      <c r="DBI109" s="86"/>
      <c r="DBJ109" s="86"/>
      <c r="DBK109" s="86"/>
      <c r="DBL109" s="86"/>
      <c r="DBM109" s="86"/>
      <c r="DBN109" s="86"/>
      <c r="DBO109" s="86"/>
      <c r="DBP109" s="86"/>
      <c r="DBQ109" s="86"/>
      <c r="DBR109" s="86"/>
      <c r="DBS109" s="86"/>
      <c r="DBT109" s="86"/>
      <c r="DBU109" s="86"/>
      <c r="DBV109" s="86"/>
      <c r="DBW109" s="86"/>
      <c r="DBX109" s="86"/>
      <c r="DBY109" s="86"/>
      <c r="DBZ109" s="86"/>
      <c r="DCA109" s="86"/>
      <c r="DCB109" s="86"/>
      <c r="DCC109" s="86"/>
      <c r="DCD109" s="86"/>
      <c r="DCE109" s="86"/>
      <c r="DCF109" s="86"/>
      <c r="DCG109" s="86"/>
      <c r="DCH109" s="86"/>
      <c r="DCI109" s="86"/>
      <c r="DCJ109" s="86"/>
      <c r="DCK109" s="86"/>
      <c r="DCL109" s="86"/>
      <c r="DCM109" s="86"/>
      <c r="DCN109" s="86"/>
      <c r="DCO109" s="86"/>
      <c r="DCP109" s="86"/>
      <c r="DCQ109" s="86"/>
      <c r="DCR109" s="86"/>
      <c r="DCS109" s="86"/>
      <c r="DCT109" s="86"/>
      <c r="DCU109" s="86"/>
      <c r="DCV109" s="86"/>
      <c r="DCW109" s="86"/>
      <c r="DCX109" s="86"/>
      <c r="DCY109" s="86"/>
      <c r="DCZ109" s="86"/>
      <c r="DDA109" s="86"/>
      <c r="DDB109" s="86"/>
      <c r="DDC109" s="86"/>
      <c r="DDD109" s="86"/>
      <c r="DDE109" s="86"/>
      <c r="DDF109" s="86"/>
      <c r="DDG109" s="86"/>
      <c r="DDH109" s="86"/>
      <c r="DDI109" s="86"/>
      <c r="DDJ109" s="86"/>
      <c r="DDK109" s="86"/>
      <c r="DDL109" s="86"/>
      <c r="DDM109" s="86"/>
      <c r="DDN109" s="86"/>
      <c r="DDO109" s="86"/>
      <c r="DDP109" s="86"/>
      <c r="DDQ109" s="86"/>
      <c r="DDR109" s="86"/>
      <c r="DDS109" s="86"/>
      <c r="DDT109" s="86"/>
      <c r="DDU109" s="86"/>
      <c r="DDV109" s="86"/>
      <c r="DDW109" s="86"/>
      <c r="DDX109" s="86"/>
      <c r="DDY109" s="86"/>
      <c r="DDZ109" s="86"/>
      <c r="DEA109" s="86"/>
      <c r="DEB109" s="86"/>
      <c r="DEC109" s="86"/>
      <c r="DED109" s="86"/>
      <c r="DEE109" s="86"/>
      <c r="DEF109" s="86"/>
      <c r="DEG109" s="86"/>
      <c r="DEH109" s="86"/>
      <c r="DEI109" s="86"/>
      <c r="DEJ109" s="86"/>
      <c r="DEK109" s="86"/>
      <c r="DEL109" s="86"/>
      <c r="DEM109" s="86"/>
      <c r="DEN109" s="86"/>
      <c r="DEO109" s="86"/>
      <c r="DEP109" s="86"/>
      <c r="DEQ109" s="86"/>
      <c r="DER109" s="86"/>
      <c r="DES109" s="86"/>
      <c r="DET109" s="86"/>
      <c r="DEU109" s="86"/>
      <c r="DEV109" s="86"/>
      <c r="DEW109" s="86"/>
      <c r="DEX109" s="86"/>
      <c r="DEY109" s="86"/>
      <c r="DEZ109" s="86"/>
      <c r="DFA109" s="86"/>
      <c r="DFB109" s="86"/>
      <c r="DFC109" s="86"/>
      <c r="DFD109" s="86"/>
      <c r="DFE109" s="86"/>
      <c r="DFF109" s="86"/>
      <c r="DFG109" s="86"/>
      <c r="DFH109" s="86"/>
      <c r="DFI109" s="86"/>
      <c r="DFJ109" s="86"/>
      <c r="DFK109" s="86"/>
      <c r="DFL109" s="86"/>
      <c r="DFM109" s="86"/>
      <c r="DFN109" s="86"/>
      <c r="DFO109" s="86"/>
      <c r="DFP109" s="86"/>
      <c r="DFQ109" s="86"/>
      <c r="DFR109" s="86"/>
      <c r="DFS109" s="86"/>
      <c r="DFT109" s="86"/>
      <c r="DFU109" s="86"/>
      <c r="DFV109" s="86"/>
      <c r="DFW109" s="86"/>
      <c r="DFX109" s="86"/>
      <c r="DFY109" s="86"/>
      <c r="DFZ109" s="86"/>
      <c r="DGA109" s="86"/>
      <c r="DGB109" s="86"/>
      <c r="DGC109" s="86"/>
      <c r="DGD109" s="86"/>
      <c r="DGE109" s="86"/>
      <c r="DGF109" s="86"/>
      <c r="DGG109" s="86"/>
      <c r="DGH109" s="86"/>
      <c r="DGI109" s="86"/>
      <c r="DGJ109" s="86"/>
      <c r="DGK109" s="86"/>
      <c r="DGL109" s="86"/>
      <c r="DGM109" s="86"/>
      <c r="DGN109" s="86"/>
      <c r="DGO109" s="86"/>
      <c r="DGP109" s="86"/>
      <c r="DGQ109" s="86"/>
      <c r="DGR109" s="86"/>
      <c r="DGS109" s="86"/>
      <c r="DGT109" s="86"/>
      <c r="DGU109" s="86"/>
      <c r="DGV109" s="86"/>
      <c r="DGW109" s="86"/>
      <c r="DGX109" s="86"/>
      <c r="DGY109" s="86"/>
      <c r="DGZ109" s="86"/>
      <c r="DHA109" s="86"/>
      <c r="DHB109" s="86"/>
      <c r="DHC109" s="86"/>
      <c r="DHD109" s="86"/>
      <c r="DHE109" s="86"/>
      <c r="DHF109" s="86"/>
      <c r="DHG109" s="86"/>
      <c r="DHH109" s="86"/>
      <c r="DHI109" s="86"/>
      <c r="DHJ109" s="86"/>
      <c r="DHK109" s="86"/>
      <c r="DHL109" s="86"/>
      <c r="DHM109" s="86"/>
      <c r="DHN109" s="86"/>
      <c r="DHO109" s="86"/>
      <c r="DHP109" s="86"/>
      <c r="DHQ109" s="86"/>
      <c r="DHR109" s="86"/>
      <c r="DHS109" s="86"/>
      <c r="DHT109" s="86"/>
      <c r="DHU109" s="86"/>
      <c r="DHV109" s="86"/>
      <c r="DHW109" s="86"/>
      <c r="DHX109" s="86"/>
      <c r="DHY109" s="86"/>
      <c r="DHZ109" s="86"/>
      <c r="DIA109" s="86"/>
      <c r="DIB109" s="86"/>
      <c r="DIC109" s="86"/>
      <c r="DID109" s="86"/>
      <c r="DIE109" s="86"/>
      <c r="DIF109" s="86"/>
      <c r="DIG109" s="86"/>
      <c r="DIH109" s="86"/>
      <c r="DII109" s="86"/>
      <c r="DIJ109" s="86"/>
      <c r="DIK109" s="86"/>
      <c r="DIL109" s="86"/>
      <c r="DIM109" s="86"/>
      <c r="DIN109" s="86"/>
      <c r="DIO109" s="86"/>
      <c r="DIP109" s="86"/>
      <c r="DIQ109" s="86"/>
      <c r="DIR109" s="86"/>
      <c r="DIS109" s="86"/>
      <c r="DIT109" s="86"/>
      <c r="DIU109" s="86"/>
      <c r="DIV109" s="86"/>
      <c r="DIW109" s="86"/>
      <c r="DIX109" s="86"/>
      <c r="DIY109" s="86"/>
      <c r="DIZ109" s="86"/>
      <c r="DJA109" s="86"/>
      <c r="DJB109" s="86"/>
      <c r="DJC109" s="86"/>
      <c r="DJD109" s="86"/>
      <c r="DJE109" s="86"/>
      <c r="DJF109" s="86"/>
      <c r="DJG109" s="86"/>
      <c r="DJH109" s="86"/>
      <c r="DJI109" s="86"/>
      <c r="DJJ109" s="86"/>
      <c r="DJK109" s="86"/>
      <c r="DJL109" s="86"/>
      <c r="DJM109" s="86"/>
      <c r="DJN109" s="86"/>
      <c r="DJO109" s="86"/>
      <c r="DJP109" s="86"/>
      <c r="DJQ109" s="86"/>
      <c r="DJR109" s="86"/>
      <c r="DJS109" s="86"/>
      <c r="DJT109" s="86"/>
      <c r="DJU109" s="86"/>
      <c r="DJV109" s="86"/>
      <c r="DJW109" s="86"/>
      <c r="DJX109" s="86"/>
      <c r="DJY109" s="86"/>
      <c r="DJZ109" s="86"/>
      <c r="DKA109" s="86"/>
      <c r="DKB109" s="86"/>
      <c r="DKC109" s="86"/>
      <c r="DKD109" s="86"/>
      <c r="DKE109" s="86"/>
      <c r="DKF109" s="86"/>
      <c r="DKG109" s="86"/>
      <c r="DKH109" s="86"/>
      <c r="DKI109" s="86"/>
      <c r="DKJ109" s="86"/>
      <c r="DKK109" s="86"/>
      <c r="DKL109" s="86"/>
      <c r="DKM109" s="86"/>
      <c r="DKN109" s="86"/>
      <c r="DKO109" s="86"/>
      <c r="DKP109" s="86"/>
      <c r="DKQ109" s="86"/>
      <c r="DKR109" s="86"/>
      <c r="DKS109" s="86"/>
      <c r="DKT109" s="86"/>
      <c r="DKU109" s="86"/>
      <c r="DKV109" s="86"/>
      <c r="DKW109" s="86"/>
      <c r="DKX109" s="86"/>
      <c r="DKY109" s="86"/>
      <c r="DKZ109" s="86"/>
      <c r="DLA109" s="86"/>
      <c r="DLB109" s="86"/>
      <c r="DLC109" s="86"/>
      <c r="DLD109" s="86"/>
      <c r="DLE109" s="86"/>
      <c r="DLF109" s="86"/>
      <c r="DLG109" s="86"/>
      <c r="DLH109" s="86"/>
      <c r="DLI109" s="86"/>
      <c r="DLJ109" s="86"/>
      <c r="DLK109" s="86"/>
      <c r="DLL109" s="86"/>
      <c r="DLM109" s="86"/>
      <c r="DLN109" s="86"/>
      <c r="DLO109" s="86"/>
      <c r="DLP109" s="86"/>
      <c r="DLQ109" s="86"/>
      <c r="DLR109" s="86"/>
      <c r="DLS109" s="86"/>
      <c r="DLT109" s="86"/>
      <c r="DLU109" s="86"/>
      <c r="DLV109" s="86"/>
      <c r="DLW109" s="86"/>
      <c r="DLX109" s="86"/>
      <c r="DLY109" s="86"/>
      <c r="DLZ109" s="86"/>
      <c r="DMA109" s="86"/>
      <c r="DMB109" s="86"/>
      <c r="DMC109" s="86"/>
      <c r="DMD109" s="86"/>
      <c r="DME109" s="86"/>
      <c r="DMF109" s="86"/>
      <c r="DMG109" s="86"/>
      <c r="DMH109" s="86"/>
      <c r="DMI109" s="86"/>
      <c r="DMJ109" s="86"/>
      <c r="DMK109" s="86"/>
      <c r="DML109" s="86"/>
      <c r="DMM109" s="86"/>
      <c r="DMN109" s="86"/>
      <c r="DMO109" s="86"/>
      <c r="DMP109" s="86"/>
      <c r="DMQ109" s="86"/>
      <c r="DMR109" s="86"/>
      <c r="DMS109" s="86"/>
      <c r="DMT109" s="86"/>
      <c r="DMU109" s="86"/>
      <c r="DMV109" s="86"/>
      <c r="DMW109" s="86"/>
      <c r="DMX109" s="86"/>
      <c r="DMY109" s="86"/>
      <c r="DMZ109" s="86"/>
      <c r="DNA109" s="86"/>
      <c r="DNB109" s="86"/>
      <c r="DNC109" s="86"/>
      <c r="DND109" s="86"/>
      <c r="DNE109" s="86"/>
      <c r="DNF109" s="86"/>
      <c r="DNG109" s="86"/>
      <c r="DNH109" s="86"/>
      <c r="DNI109" s="86"/>
      <c r="DNJ109" s="86"/>
      <c r="DNK109" s="86"/>
      <c r="DNL109" s="86"/>
      <c r="DNM109" s="86"/>
      <c r="DNN109" s="86"/>
      <c r="DNO109" s="86"/>
      <c r="DNP109" s="86"/>
      <c r="DNQ109" s="86"/>
      <c r="DNR109" s="86"/>
      <c r="DNS109" s="86"/>
      <c r="DNT109" s="86"/>
      <c r="DNU109" s="86"/>
      <c r="DNV109" s="86"/>
      <c r="DNW109" s="86"/>
      <c r="DNX109" s="86"/>
      <c r="DNY109" s="86"/>
      <c r="DNZ109" s="86"/>
      <c r="DOA109" s="86"/>
      <c r="DOB109" s="86"/>
      <c r="DOC109" s="86"/>
      <c r="DOD109" s="86"/>
      <c r="DOE109" s="86"/>
      <c r="DOF109" s="86"/>
      <c r="DOG109" s="86"/>
      <c r="DOH109" s="86"/>
      <c r="DOI109" s="86"/>
      <c r="DOJ109" s="86"/>
      <c r="DOK109" s="86"/>
      <c r="DOL109" s="86"/>
      <c r="DOM109" s="86"/>
      <c r="DON109" s="86"/>
      <c r="DOO109" s="86"/>
      <c r="DOP109" s="86"/>
      <c r="DOQ109" s="86"/>
      <c r="DOR109" s="86"/>
      <c r="DOS109" s="86"/>
      <c r="DOT109" s="86"/>
      <c r="DOU109" s="86"/>
      <c r="DOV109" s="86"/>
      <c r="DOW109" s="86"/>
      <c r="DOX109" s="86"/>
      <c r="DOY109" s="86"/>
      <c r="DOZ109" s="86"/>
      <c r="DPA109" s="86"/>
      <c r="DPB109" s="86"/>
      <c r="DPC109" s="86"/>
      <c r="DPD109" s="86"/>
      <c r="DPE109" s="86"/>
      <c r="DPF109" s="86"/>
      <c r="DPG109" s="86"/>
      <c r="DPH109" s="86"/>
      <c r="DPI109" s="86"/>
      <c r="DPJ109" s="86"/>
      <c r="DPK109" s="86"/>
      <c r="DPL109" s="86"/>
      <c r="DPM109" s="86"/>
      <c r="DPN109" s="86"/>
      <c r="DPO109" s="86"/>
      <c r="DPP109" s="86"/>
      <c r="DPQ109" s="86"/>
      <c r="DPR109" s="86"/>
      <c r="DPS109" s="86"/>
      <c r="DPT109" s="86"/>
      <c r="DPU109" s="86"/>
      <c r="DPV109" s="86"/>
      <c r="DPW109" s="86"/>
      <c r="DPX109" s="86"/>
      <c r="DPY109" s="86"/>
      <c r="DPZ109" s="86"/>
      <c r="DQA109" s="86"/>
      <c r="DQB109" s="86"/>
      <c r="DQC109" s="86"/>
      <c r="DQD109" s="86"/>
      <c r="DQE109" s="86"/>
      <c r="DQF109" s="86"/>
      <c r="DQG109" s="86"/>
      <c r="DQH109" s="86"/>
      <c r="DQI109" s="86"/>
      <c r="DQJ109" s="86"/>
      <c r="DQK109" s="86"/>
      <c r="DQL109" s="86"/>
      <c r="DQM109" s="86"/>
      <c r="DQN109" s="86"/>
      <c r="DQO109" s="86"/>
      <c r="DQP109" s="86"/>
      <c r="DQQ109" s="86"/>
      <c r="DQR109" s="86"/>
      <c r="DQS109" s="86"/>
      <c r="DQT109" s="86"/>
      <c r="DQU109" s="86"/>
      <c r="DQV109" s="86"/>
      <c r="DQW109" s="86"/>
      <c r="DQX109" s="86"/>
      <c r="DQY109" s="86"/>
      <c r="DQZ109" s="86"/>
      <c r="DRA109" s="86"/>
      <c r="DRB109" s="86"/>
      <c r="DRC109" s="86"/>
      <c r="DRD109" s="86"/>
      <c r="DRE109" s="86"/>
      <c r="DRF109" s="86"/>
      <c r="DRG109" s="86"/>
      <c r="DRH109" s="86"/>
      <c r="DRI109" s="86"/>
      <c r="DRJ109" s="86"/>
      <c r="DRK109" s="86"/>
      <c r="DRL109" s="86"/>
      <c r="DRM109" s="86"/>
      <c r="DRN109" s="86"/>
      <c r="DRO109" s="86"/>
      <c r="DRP109" s="86"/>
      <c r="DRQ109" s="86"/>
      <c r="DRR109" s="86"/>
      <c r="DRS109" s="86"/>
      <c r="DRT109" s="86"/>
      <c r="DRU109" s="86"/>
      <c r="DRV109" s="86"/>
      <c r="DRW109" s="86"/>
      <c r="DRX109" s="86"/>
      <c r="DRY109" s="86"/>
      <c r="DRZ109" s="86"/>
      <c r="DSA109" s="86"/>
      <c r="DSB109" s="86"/>
      <c r="DSC109" s="86"/>
      <c r="DSD109" s="86"/>
      <c r="DSE109" s="86"/>
      <c r="DSF109" s="86"/>
      <c r="DSG109" s="86"/>
      <c r="DSH109" s="86"/>
      <c r="DSI109" s="86"/>
      <c r="DSJ109" s="86"/>
      <c r="DSK109" s="86"/>
      <c r="DSL109" s="86"/>
      <c r="DSM109" s="86"/>
      <c r="DSN109" s="86"/>
      <c r="DSO109" s="86"/>
      <c r="DSP109" s="86"/>
      <c r="DSQ109" s="86"/>
      <c r="DSR109" s="86"/>
      <c r="DSS109" s="86"/>
      <c r="DST109" s="86"/>
      <c r="DSU109" s="86"/>
      <c r="DSV109" s="86"/>
      <c r="DSW109" s="86"/>
      <c r="DSX109" s="86"/>
      <c r="DSY109" s="86"/>
      <c r="DSZ109" s="86"/>
      <c r="DTA109" s="86"/>
      <c r="DTB109" s="86"/>
      <c r="DTC109" s="86"/>
      <c r="DTD109" s="86"/>
      <c r="DTE109" s="86"/>
      <c r="DTF109" s="86"/>
      <c r="DTG109" s="86"/>
      <c r="DTH109" s="86"/>
      <c r="DTI109" s="86"/>
      <c r="DTJ109" s="86"/>
      <c r="DTK109" s="86"/>
      <c r="DTL109" s="86"/>
      <c r="DTM109" s="86"/>
      <c r="DTN109" s="86"/>
      <c r="DTO109" s="86"/>
      <c r="DTP109" s="86"/>
      <c r="DTQ109" s="86"/>
      <c r="DTR109" s="86"/>
      <c r="DTS109" s="86"/>
      <c r="DTT109" s="86"/>
      <c r="DTU109" s="86"/>
      <c r="DTV109" s="86"/>
      <c r="DTW109" s="86"/>
      <c r="DTX109" s="86"/>
      <c r="DTY109" s="86"/>
      <c r="DTZ109" s="86"/>
      <c r="DUA109" s="86"/>
      <c r="DUB109" s="86"/>
      <c r="DUC109" s="86"/>
      <c r="DUD109" s="86"/>
      <c r="DUE109" s="86"/>
      <c r="DUF109" s="86"/>
      <c r="DUG109" s="86"/>
      <c r="DUH109" s="86"/>
      <c r="DUI109" s="86"/>
      <c r="DUJ109" s="86"/>
      <c r="DUK109" s="86"/>
      <c r="DUL109" s="86"/>
      <c r="DUM109" s="86"/>
      <c r="DUN109" s="86"/>
      <c r="DUO109" s="86"/>
      <c r="DUP109" s="86"/>
      <c r="DUQ109" s="86"/>
      <c r="DUR109" s="86"/>
      <c r="DUS109" s="86"/>
      <c r="DUT109" s="86"/>
      <c r="DUU109" s="86"/>
      <c r="DUV109" s="86"/>
      <c r="DUW109" s="86"/>
      <c r="DUX109" s="86"/>
      <c r="DUY109" s="86"/>
      <c r="DUZ109" s="86"/>
      <c r="DVA109" s="86"/>
      <c r="DVB109" s="86"/>
      <c r="DVC109" s="86"/>
      <c r="DVD109" s="86"/>
      <c r="DVE109" s="86"/>
      <c r="DVF109" s="86"/>
      <c r="DVG109" s="86"/>
      <c r="DVH109" s="86"/>
      <c r="DVI109" s="86"/>
      <c r="DVJ109" s="86"/>
      <c r="DVK109" s="86"/>
      <c r="DVL109" s="86"/>
      <c r="DVM109" s="86"/>
      <c r="DVN109" s="86"/>
      <c r="DVO109" s="86"/>
      <c r="DVP109" s="86"/>
      <c r="DVQ109" s="86"/>
      <c r="DVR109" s="86"/>
      <c r="DVS109" s="86"/>
      <c r="DVT109" s="86"/>
      <c r="DVU109" s="86"/>
      <c r="DVV109" s="86"/>
      <c r="DVW109" s="86"/>
      <c r="DVX109" s="86"/>
      <c r="DVY109" s="86"/>
      <c r="DVZ109" s="86"/>
      <c r="DWA109" s="86"/>
      <c r="DWB109" s="86"/>
      <c r="DWC109" s="86"/>
      <c r="DWD109" s="86"/>
      <c r="DWE109" s="86"/>
      <c r="DWF109" s="86"/>
      <c r="DWG109" s="86"/>
      <c r="DWH109" s="86"/>
      <c r="DWI109" s="86"/>
      <c r="DWJ109" s="86"/>
      <c r="DWK109" s="86"/>
      <c r="DWL109" s="86"/>
      <c r="DWM109" s="86"/>
      <c r="DWN109" s="86"/>
      <c r="DWO109" s="86"/>
      <c r="DWP109" s="86"/>
      <c r="DWQ109" s="86"/>
      <c r="DWR109" s="86"/>
      <c r="DWS109" s="86"/>
      <c r="DWT109" s="86"/>
      <c r="DWU109" s="86"/>
      <c r="DWV109" s="86"/>
      <c r="DWW109" s="86"/>
      <c r="DWX109" s="86"/>
      <c r="DWY109" s="86"/>
      <c r="DWZ109" s="86"/>
      <c r="DXA109" s="86"/>
      <c r="DXB109" s="86"/>
      <c r="DXC109" s="86"/>
      <c r="DXD109" s="86"/>
      <c r="DXE109" s="86"/>
      <c r="DXF109" s="86"/>
      <c r="DXG109" s="86"/>
      <c r="DXH109" s="86"/>
      <c r="DXI109" s="86"/>
      <c r="DXJ109" s="86"/>
      <c r="DXK109" s="86"/>
      <c r="DXL109" s="86"/>
      <c r="DXM109" s="86"/>
      <c r="DXN109" s="86"/>
      <c r="DXO109" s="86"/>
      <c r="DXP109" s="86"/>
      <c r="DXQ109" s="86"/>
      <c r="DXR109" s="86"/>
      <c r="DXS109" s="86"/>
      <c r="DXT109" s="86"/>
      <c r="DXU109" s="86"/>
      <c r="DXV109" s="86"/>
      <c r="DXW109" s="86"/>
      <c r="DXX109" s="86"/>
      <c r="DXY109" s="86"/>
      <c r="DXZ109" s="86"/>
      <c r="DYA109" s="86"/>
      <c r="DYB109" s="86"/>
      <c r="DYC109" s="86"/>
      <c r="DYD109" s="86"/>
      <c r="DYE109" s="86"/>
      <c r="DYF109" s="86"/>
      <c r="DYG109" s="86"/>
      <c r="DYH109" s="86"/>
      <c r="DYI109" s="86"/>
      <c r="DYJ109" s="86"/>
      <c r="DYK109" s="86"/>
      <c r="DYL109" s="86"/>
      <c r="DYM109" s="86"/>
      <c r="DYN109" s="86"/>
      <c r="DYO109" s="86"/>
      <c r="DYP109" s="86"/>
      <c r="DYQ109" s="86"/>
      <c r="DYR109" s="86"/>
      <c r="DYS109" s="86"/>
      <c r="DYT109" s="86"/>
      <c r="DYU109" s="86"/>
      <c r="DYV109" s="86"/>
      <c r="DYW109" s="86"/>
      <c r="DYX109" s="86"/>
      <c r="DYY109" s="86"/>
      <c r="DYZ109" s="86"/>
      <c r="DZA109" s="86"/>
      <c r="DZB109" s="86"/>
      <c r="DZC109" s="86"/>
      <c r="DZD109" s="86"/>
      <c r="DZE109" s="86"/>
      <c r="DZF109" s="86"/>
      <c r="DZG109" s="86"/>
      <c r="DZH109" s="86"/>
      <c r="DZI109" s="86"/>
      <c r="DZJ109" s="86"/>
      <c r="DZK109" s="86"/>
      <c r="DZL109" s="86"/>
      <c r="DZM109" s="86"/>
      <c r="DZN109" s="86"/>
      <c r="DZO109" s="86"/>
      <c r="DZP109" s="86"/>
      <c r="DZQ109" s="86"/>
      <c r="DZR109" s="86"/>
      <c r="DZS109" s="86"/>
      <c r="DZT109" s="86"/>
      <c r="DZU109" s="86"/>
      <c r="DZV109" s="86"/>
      <c r="DZW109" s="86"/>
      <c r="DZX109" s="86"/>
      <c r="DZY109" s="86"/>
      <c r="DZZ109" s="86"/>
      <c r="EAA109" s="86"/>
      <c r="EAB109" s="86"/>
      <c r="EAC109" s="86"/>
      <c r="EAD109" s="86"/>
      <c r="EAE109" s="86"/>
      <c r="EAF109" s="86"/>
      <c r="EAG109" s="86"/>
      <c r="EAH109" s="86"/>
      <c r="EAI109" s="86"/>
      <c r="EAJ109" s="86"/>
      <c r="EAK109" s="86"/>
      <c r="EAL109" s="86"/>
      <c r="EAM109" s="86"/>
      <c r="EAN109" s="86"/>
      <c r="EAO109" s="86"/>
      <c r="EAP109" s="86"/>
      <c r="EAQ109" s="86"/>
      <c r="EAR109" s="86"/>
      <c r="EAS109" s="86"/>
      <c r="EAT109" s="86"/>
      <c r="EAU109" s="86"/>
      <c r="EAV109" s="86"/>
      <c r="EAW109" s="86"/>
      <c r="EAX109" s="86"/>
      <c r="EAY109" s="86"/>
      <c r="EAZ109" s="86"/>
      <c r="EBA109" s="86"/>
      <c r="EBB109" s="86"/>
      <c r="EBC109" s="86"/>
      <c r="EBD109" s="86"/>
      <c r="EBE109" s="86"/>
      <c r="EBF109" s="86"/>
      <c r="EBG109" s="86"/>
      <c r="EBH109" s="86"/>
      <c r="EBI109" s="86"/>
      <c r="EBJ109" s="86"/>
      <c r="EBK109" s="86"/>
      <c r="EBL109" s="86"/>
      <c r="EBM109" s="86"/>
      <c r="EBN109" s="86"/>
      <c r="EBO109" s="86"/>
      <c r="EBP109" s="86"/>
      <c r="EBQ109" s="86"/>
      <c r="EBR109" s="86"/>
      <c r="EBS109" s="86"/>
      <c r="EBT109" s="86"/>
      <c r="EBU109" s="86"/>
      <c r="EBV109" s="86"/>
      <c r="EBW109" s="86"/>
      <c r="EBX109" s="86"/>
      <c r="EBY109" s="86"/>
      <c r="EBZ109" s="86"/>
      <c r="ECA109" s="86"/>
      <c r="ECB109" s="86"/>
      <c r="ECC109" s="86"/>
      <c r="ECD109" s="86"/>
      <c r="ECE109" s="86"/>
      <c r="ECF109" s="86"/>
      <c r="ECG109" s="86"/>
      <c r="ECH109" s="86"/>
      <c r="ECI109" s="86"/>
      <c r="ECJ109" s="86"/>
      <c r="ECK109" s="86"/>
      <c r="ECL109" s="86"/>
      <c r="ECM109" s="86"/>
      <c r="ECN109" s="86"/>
      <c r="ECO109" s="86"/>
      <c r="ECP109" s="86"/>
      <c r="ECQ109" s="86"/>
      <c r="ECR109" s="86"/>
      <c r="ECS109" s="86"/>
      <c r="ECT109" s="86"/>
      <c r="ECU109" s="86"/>
      <c r="ECV109" s="86"/>
      <c r="ECW109" s="86"/>
      <c r="ECX109" s="86"/>
      <c r="ECY109" s="86"/>
      <c r="ECZ109" s="86"/>
      <c r="EDA109" s="86"/>
      <c r="EDB109" s="86"/>
      <c r="EDC109" s="86"/>
      <c r="EDD109" s="86"/>
      <c r="EDE109" s="86"/>
      <c r="EDF109" s="86"/>
      <c r="EDG109" s="86"/>
      <c r="EDH109" s="86"/>
      <c r="EDI109" s="86"/>
      <c r="EDJ109" s="86"/>
      <c r="EDK109" s="86"/>
      <c r="EDL109" s="86"/>
      <c r="EDM109" s="86"/>
      <c r="EDN109" s="86"/>
      <c r="EDO109" s="86"/>
      <c r="EDP109" s="86"/>
      <c r="EDQ109" s="86"/>
      <c r="EDR109" s="86"/>
      <c r="EDS109" s="86"/>
      <c r="EDT109" s="86"/>
      <c r="EDU109" s="86"/>
      <c r="EDV109" s="86"/>
      <c r="EDW109" s="86"/>
      <c r="EDX109" s="86"/>
      <c r="EDY109" s="86"/>
      <c r="EDZ109" s="86"/>
      <c r="EEA109" s="86"/>
      <c r="EEB109" s="86"/>
      <c r="EEC109" s="86"/>
      <c r="EED109" s="86"/>
      <c r="EEE109" s="86"/>
      <c r="EEF109" s="86"/>
      <c r="EEG109" s="86"/>
      <c r="EEH109" s="86"/>
      <c r="EEI109" s="86"/>
      <c r="EEJ109" s="86"/>
      <c r="EEK109" s="86"/>
      <c r="EEL109" s="86"/>
      <c r="EEM109" s="86"/>
      <c r="EEN109" s="86"/>
      <c r="EEO109" s="86"/>
      <c r="EEP109" s="86"/>
      <c r="EEQ109" s="86"/>
      <c r="EER109" s="86"/>
      <c r="EES109" s="86"/>
      <c r="EET109" s="86"/>
      <c r="EEU109" s="86"/>
      <c r="EEV109" s="86"/>
      <c r="EEW109" s="86"/>
      <c r="EEX109" s="86"/>
      <c r="EEY109" s="86"/>
      <c r="EEZ109" s="86"/>
      <c r="EFA109" s="86"/>
      <c r="EFB109" s="86"/>
      <c r="EFC109" s="86"/>
      <c r="EFD109" s="86"/>
      <c r="EFE109" s="86"/>
      <c r="EFF109" s="86"/>
      <c r="EFG109" s="86"/>
      <c r="EFH109" s="86"/>
      <c r="EFI109" s="86"/>
      <c r="EFJ109" s="86"/>
      <c r="EFK109" s="86"/>
      <c r="EFL109" s="86"/>
      <c r="EFM109" s="86"/>
      <c r="EFN109" s="86"/>
      <c r="EFO109" s="86"/>
      <c r="EFP109" s="86"/>
      <c r="EFQ109" s="86"/>
      <c r="EFR109" s="86"/>
      <c r="EFS109" s="86"/>
      <c r="EFT109" s="86"/>
      <c r="EFU109" s="86"/>
      <c r="EFV109" s="86"/>
      <c r="EFW109" s="86"/>
      <c r="EFX109" s="86"/>
      <c r="EFY109" s="86"/>
      <c r="EFZ109" s="86"/>
      <c r="EGA109" s="86"/>
      <c r="EGB109" s="86"/>
      <c r="EGC109" s="86"/>
      <c r="EGD109" s="86"/>
      <c r="EGE109" s="86"/>
      <c r="EGF109" s="86"/>
      <c r="EGG109" s="86"/>
      <c r="EGH109" s="86"/>
      <c r="EGI109" s="86"/>
      <c r="EGJ109" s="86"/>
      <c r="EGK109" s="86"/>
      <c r="EGL109" s="86"/>
      <c r="EGM109" s="86"/>
      <c r="EGN109" s="86"/>
      <c r="EGO109" s="86"/>
      <c r="EGP109" s="86"/>
      <c r="EGQ109" s="86"/>
      <c r="EGR109" s="86"/>
      <c r="EGS109" s="86"/>
      <c r="EGT109" s="86"/>
      <c r="EGU109" s="86"/>
      <c r="EGV109" s="86"/>
      <c r="EGW109" s="86"/>
      <c r="EGX109" s="86"/>
      <c r="EGY109" s="86"/>
      <c r="EGZ109" s="86"/>
      <c r="EHA109" s="86"/>
      <c r="EHB109" s="86"/>
      <c r="EHC109" s="86"/>
      <c r="EHD109" s="86"/>
      <c r="EHE109" s="86"/>
      <c r="EHF109" s="86"/>
      <c r="EHG109" s="86"/>
      <c r="EHH109" s="86"/>
      <c r="EHI109" s="86"/>
      <c r="EHJ109" s="86"/>
      <c r="EHK109" s="86"/>
      <c r="EHL109" s="86"/>
      <c r="EHM109" s="86"/>
      <c r="EHN109" s="86"/>
      <c r="EHO109" s="86"/>
      <c r="EHP109" s="86"/>
      <c r="EHQ109" s="86"/>
      <c r="EHR109" s="86"/>
      <c r="EHS109" s="86"/>
      <c r="EHT109" s="86"/>
      <c r="EHU109" s="86"/>
      <c r="EHV109" s="86"/>
      <c r="EHW109" s="86"/>
      <c r="EHX109" s="86"/>
      <c r="EHY109" s="86"/>
      <c r="EHZ109" s="86"/>
      <c r="EIA109" s="86"/>
      <c r="EIB109" s="86"/>
      <c r="EIC109" s="86"/>
      <c r="EID109" s="86"/>
      <c r="EIE109" s="86"/>
      <c r="EIF109" s="86"/>
      <c r="EIG109" s="86"/>
      <c r="EIH109" s="86"/>
      <c r="EII109" s="86"/>
      <c r="EIJ109" s="86"/>
      <c r="EIK109" s="86"/>
      <c r="EIL109" s="86"/>
      <c r="EIM109" s="86"/>
      <c r="EIN109" s="86"/>
      <c r="EIO109" s="86"/>
      <c r="EIP109" s="86"/>
      <c r="EIQ109" s="86"/>
      <c r="EIR109" s="86"/>
      <c r="EIS109" s="86"/>
      <c r="EIT109" s="86"/>
      <c r="EIU109" s="86"/>
      <c r="EIV109" s="86"/>
      <c r="EIW109" s="86"/>
      <c r="EIX109" s="86"/>
      <c r="EIY109" s="86"/>
      <c r="EIZ109" s="86"/>
      <c r="EJA109" s="86"/>
      <c r="EJB109" s="86"/>
      <c r="EJC109" s="86"/>
      <c r="EJD109" s="86"/>
      <c r="EJE109" s="86"/>
      <c r="EJF109" s="86"/>
      <c r="EJG109" s="86"/>
      <c r="EJH109" s="86"/>
      <c r="EJI109" s="86"/>
      <c r="EJJ109" s="86"/>
      <c r="EJK109" s="86"/>
      <c r="EJL109" s="86"/>
      <c r="EJM109" s="86"/>
      <c r="EJN109" s="86"/>
      <c r="EJO109" s="86"/>
      <c r="EJP109" s="86"/>
      <c r="EJQ109" s="86"/>
      <c r="EJR109" s="86"/>
      <c r="EJS109" s="86"/>
      <c r="EJT109" s="86"/>
      <c r="EJU109" s="86"/>
      <c r="EJV109" s="86"/>
      <c r="EJW109" s="86"/>
      <c r="EJX109" s="86"/>
      <c r="EJY109" s="86"/>
      <c r="EJZ109" s="86"/>
      <c r="EKA109" s="86"/>
      <c r="EKB109" s="86"/>
      <c r="EKC109" s="86"/>
      <c r="EKD109" s="86"/>
      <c r="EKE109" s="86"/>
      <c r="EKF109" s="86"/>
      <c r="EKG109" s="86"/>
      <c r="EKH109" s="86"/>
      <c r="EKI109" s="86"/>
      <c r="EKJ109" s="86"/>
      <c r="EKK109" s="86"/>
      <c r="EKL109" s="86"/>
      <c r="EKM109" s="86"/>
      <c r="EKN109" s="86"/>
      <c r="EKO109" s="86"/>
      <c r="EKP109" s="86"/>
      <c r="EKQ109" s="86"/>
      <c r="EKR109" s="86"/>
      <c r="EKS109" s="86"/>
      <c r="EKT109" s="86"/>
      <c r="EKU109" s="86"/>
      <c r="EKV109" s="86"/>
      <c r="EKW109" s="86"/>
      <c r="EKX109" s="86"/>
      <c r="EKY109" s="86"/>
      <c r="EKZ109" s="86"/>
      <c r="ELA109" s="86"/>
      <c r="ELB109" s="86"/>
      <c r="ELC109" s="86"/>
      <c r="ELD109" s="86"/>
      <c r="ELE109" s="86"/>
      <c r="ELF109" s="86"/>
      <c r="ELG109" s="86"/>
      <c r="ELH109" s="86"/>
      <c r="ELI109" s="86"/>
      <c r="ELJ109" s="86"/>
      <c r="ELK109" s="86"/>
      <c r="ELL109" s="86"/>
      <c r="ELM109" s="86"/>
      <c r="ELN109" s="86"/>
      <c r="ELO109" s="86"/>
      <c r="ELP109" s="86"/>
      <c r="ELQ109" s="86"/>
      <c r="ELR109" s="86"/>
      <c r="ELS109" s="86"/>
      <c r="ELT109" s="86"/>
      <c r="ELU109" s="86"/>
      <c r="ELV109" s="86"/>
      <c r="ELW109" s="86"/>
      <c r="ELX109" s="86"/>
      <c r="ELY109" s="86"/>
      <c r="ELZ109" s="86"/>
      <c r="EMA109" s="86"/>
      <c r="EMB109" s="86"/>
      <c r="EMC109" s="86"/>
      <c r="EMD109" s="86"/>
      <c r="EME109" s="86"/>
      <c r="EMF109" s="86"/>
      <c r="EMG109" s="86"/>
      <c r="EMH109" s="86"/>
      <c r="EMI109" s="86"/>
      <c r="EMJ109" s="86"/>
      <c r="EMK109" s="86"/>
      <c r="EML109" s="86"/>
      <c r="EMM109" s="86"/>
      <c r="EMN109" s="86"/>
      <c r="EMO109" s="86"/>
      <c r="EMP109" s="86"/>
      <c r="EMQ109" s="86"/>
      <c r="EMR109" s="86"/>
      <c r="EMS109" s="86"/>
      <c r="EMT109" s="86"/>
      <c r="EMU109" s="86"/>
      <c r="EMV109" s="86"/>
      <c r="EMW109" s="86"/>
      <c r="EMX109" s="86"/>
      <c r="EMY109" s="86"/>
      <c r="EMZ109" s="86"/>
      <c r="ENA109" s="86"/>
      <c r="ENB109" s="86"/>
      <c r="ENC109" s="86"/>
      <c r="END109" s="86"/>
      <c r="ENE109" s="86"/>
      <c r="ENF109" s="86"/>
      <c r="ENG109" s="86"/>
      <c r="ENH109" s="86"/>
      <c r="ENI109" s="86"/>
      <c r="ENJ109" s="86"/>
      <c r="ENK109" s="86"/>
      <c r="ENL109" s="86"/>
      <c r="ENM109" s="86"/>
      <c r="ENN109" s="86"/>
      <c r="ENO109" s="86"/>
      <c r="ENP109" s="86"/>
      <c r="ENQ109" s="86"/>
      <c r="ENR109" s="86"/>
      <c r="ENS109" s="86"/>
      <c r="ENT109" s="86"/>
      <c r="ENU109" s="86"/>
      <c r="ENV109" s="86"/>
      <c r="ENW109" s="86"/>
      <c r="ENX109" s="86"/>
      <c r="ENY109" s="86"/>
      <c r="ENZ109" s="86"/>
      <c r="EOA109" s="86"/>
      <c r="EOB109" s="86"/>
      <c r="EOC109" s="86"/>
      <c r="EOD109" s="86"/>
      <c r="EOE109" s="86"/>
      <c r="EOF109" s="86"/>
      <c r="EOG109" s="86"/>
      <c r="EOH109" s="86"/>
      <c r="EOI109" s="86"/>
      <c r="EOJ109" s="86"/>
      <c r="EOK109" s="86"/>
      <c r="EOL109" s="86"/>
      <c r="EOM109" s="86"/>
      <c r="EON109" s="86"/>
      <c r="EOO109" s="86"/>
      <c r="EOP109" s="86"/>
      <c r="EOQ109" s="86"/>
      <c r="EOR109" s="86"/>
      <c r="EOS109" s="86"/>
      <c r="EOT109" s="86"/>
      <c r="EOU109" s="86"/>
      <c r="EOV109" s="86"/>
      <c r="EOW109" s="86"/>
      <c r="EOX109" s="86"/>
      <c r="EOY109" s="86"/>
      <c r="EOZ109" s="86"/>
      <c r="EPA109" s="86"/>
      <c r="EPB109" s="86"/>
      <c r="EPC109" s="86"/>
      <c r="EPD109" s="86"/>
      <c r="EPE109" s="86"/>
      <c r="EPF109" s="86"/>
      <c r="EPG109" s="86"/>
      <c r="EPH109" s="86"/>
      <c r="EPI109" s="86"/>
      <c r="EPJ109" s="86"/>
      <c r="EPK109" s="86"/>
      <c r="EPL109" s="86"/>
      <c r="EPM109" s="86"/>
      <c r="EPN109" s="86"/>
      <c r="EPO109" s="86"/>
      <c r="EPP109" s="86"/>
      <c r="EPQ109" s="86"/>
      <c r="EPR109" s="86"/>
      <c r="EPS109" s="86"/>
      <c r="EPT109" s="86"/>
      <c r="EPU109" s="86"/>
      <c r="EPV109" s="86"/>
      <c r="EPW109" s="86"/>
      <c r="EPX109" s="86"/>
      <c r="EPY109" s="86"/>
      <c r="EPZ109" s="86"/>
      <c r="EQA109" s="86"/>
      <c r="EQB109" s="86"/>
      <c r="EQC109" s="86"/>
      <c r="EQD109" s="86"/>
      <c r="EQE109" s="86"/>
      <c r="EQF109" s="86"/>
      <c r="EQG109" s="86"/>
      <c r="EQH109" s="86"/>
      <c r="EQI109" s="86"/>
      <c r="EQJ109" s="86"/>
      <c r="EQK109" s="86"/>
      <c r="EQL109" s="86"/>
      <c r="EQM109" s="86"/>
      <c r="EQN109" s="86"/>
      <c r="EQO109" s="86"/>
      <c r="EQP109" s="86"/>
      <c r="EQQ109" s="86"/>
      <c r="EQR109" s="86"/>
      <c r="EQS109" s="86"/>
      <c r="EQT109" s="86"/>
      <c r="EQU109" s="86"/>
      <c r="EQV109" s="86"/>
      <c r="EQW109" s="86"/>
      <c r="EQX109" s="86"/>
      <c r="EQY109" s="86"/>
      <c r="EQZ109" s="86"/>
      <c r="ERA109" s="86"/>
      <c r="ERB109" s="86"/>
      <c r="ERC109" s="86"/>
      <c r="ERD109" s="86"/>
      <c r="ERE109" s="86"/>
      <c r="ERF109" s="86"/>
      <c r="ERG109" s="86"/>
      <c r="ERH109" s="86"/>
      <c r="ERI109" s="86"/>
      <c r="ERJ109" s="86"/>
      <c r="ERK109" s="86"/>
      <c r="ERL109" s="86"/>
      <c r="ERM109" s="86"/>
      <c r="ERN109" s="86"/>
      <c r="ERO109" s="86"/>
      <c r="ERP109" s="86"/>
      <c r="ERQ109" s="86"/>
      <c r="ERR109" s="86"/>
      <c r="ERS109" s="86"/>
      <c r="ERT109" s="86"/>
      <c r="ERU109" s="86"/>
      <c r="ERV109" s="86"/>
      <c r="ERW109" s="86"/>
      <c r="ERX109" s="86"/>
      <c r="ERY109" s="86"/>
      <c r="ERZ109" s="86"/>
      <c r="ESA109" s="86"/>
      <c r="ESB109" s="86"/>
      <c r="ESC109" s="86"/>
      <c r="ESD109" s="86"/>
      <c r="ESE109" s="86"/>
      <c r="ESF109" s="86"/>
      <c r="ESG109" s="86"/>
      <c r="ESH109" s="86"/>
      <c r="ESI109" s="86"/>
      <c r="ESJ109" s="86"/>
      <c r="ESK109" s="86"/>
      <c r="ESL109" s="86"/>
      <c r="ESM109" s="86"/>
      <c r="ESN109" s="86"/>
      <c r="ESO109" s="86"/>
      <c r="ESP109" s="86"/>
      <c r="ESQ109" s="86"/>
      <c r="ESR109" s="86"/>
      <c r="ESS109" s="86"/>
      <c r="EST109" s="86"/>
      <c r="ESU109" s="86"/>
      <c r="ESV109" s="86"/>
      <c r="ESW109" s="86"/>
      <c r="ESX109" s="86"/>
      <c r="ESY109" s="86"/>
      <c r="ESZ109" s="86"/>
      <c r="ETA109" s="86"/>
      <c r="ETB109" s="86"/>
      <c r="ETC109" s="86"/>
      <c r="ETD109" s="86"/>
      <c r="ETE109" s="86"/>
      <c r="ETF109" s="86"/>
      <c r="ETG109" s="86"/>
      <c r="ETH109" s="86"/>
      <c r="ETI109" s="86"/>
      <c r="ETJ109" s="86"/>
      <c r="ETK109" s="86"/>
      <c r="ETL109" s="86"/>
      <c r="ETM109" s="86"/>
      <c r="ETN109" s="86"/>
      <c r="ETO109" s="86"/>
      <c r="ETP109" s="86"/>
      <c r="ETQ109" s="86"/>
      <c r="ETR109" s="86"/>
      <c r="ETS109" s="86"/>
      <c r="ETT109" s="86"/>
      <c r="ETU109" s="86"/>
      <c r="ETV109" s="86"/>
      <c r="ETW109" s="86"/>
      <c r="ETX109" s="86"/>
      <c r="ETY109" s="86"/>
      <c r="ETZ109" s="86"/>
      <c r="EUA109" s="86"/>
      <c r="EUB109" s="86"/>
      <c r="EUC109" s="86"/>
      <c r="EUD109" s="86"/>
      <c r="EUE109" s="86"/>
      <c r="EUF109" s="86"/>
      <c r="EUG109" s="86"/>
      <c r="EUH109" s="86"/>
      <c r="EUI109" s="86"/>
      <c r="EUJ109" s="86"/>
      <c r="EUK109" s="86"/>
      <c r="EUL109" s="86"/>
      <c r="EUM109" s="86"/>
      <c r="EUN109" s="86"/>
      <c r="EUO109" s="86"/>
      <c r="EUP109" s="86"/>
      <c r="EUQ109" s="86"/>
      <c r="EUR109" s="86"/>
      <c r="EUS109" s="86"/>
      <c r="EUT109" s="86"/>
      <c r="EUU109" s="86"/>
      <c r="EUV109" s="86"/>
      <c r="EUW109" s="86"/>
      <c r="EUX109" s="86"/>
      <c r="EUY109" s="86"/>
      <c r="EUZ109" s="86"/>
      <c r="EVA109" s="86"/>
      <c r="EVB109" s="86"/>
      <c r="EVC109" s="86"/>
      <c r="EVD109" s="86"/>
      <c r="EVE109" s="86"/>
      <c r="EVF109" s="86"/>
      <c r="EVG109" s="86"/>
      <c r="EVH109" s="86"/>
      <c r="EVI109" s="86"/>
      <c r="EVJ109" s="86"/>
      <c r="EVK109" s="86"/>
      <c r="EVL109" s="86"/>
      <c r="EVM109" s="86"/>
      <c r="EVN109" s="86"/>
      <c r="EVO109" s="86"/>
      <c r="EVP109" s="86"/>
      <c r="EVQ109" s="86"/>
      <c r="EVR109" s="86"/>
      <c r="EVS109" s="86"/>
      <c r="EVT109" s="86"/>
      <c r="EVU109" s="86"/>
      <c r="EVV109" s="86"/>
      <c r="EVW109" s="86"/>
      <c r="EVX109" s="86"/>
      <c r="EVY109" s="86"/>
      <c r="EVZ109" s="86"/>
      <c r="EWA109" s="86"/>
      <c r="EWB109" s="86"/>
      <c r="EWC109" s="86"/>
      <c r="EWD109" s="86"/>
      <c r="EWE109" s="86"/>
      <c r="EWF109" s="86"/>
      <c r="EWG109" s="86"/>
      <c r="EWH109" s="86"/>
      <c r="EWI109" s="86"/>
      <c r="EWJ109" s="86"/>
      <c r="EWK109" s="86"/>
      <c r="EWL109" s="86"/>
      <c r="EWM109" s="86"/>
      <c r="EWN109" s="86"/>
      <c r="EWO109" s="86"/>
      <c r="EWP109" s="86"/>
      <c r="EWQ109" s="86"/>
      <c r="EWR109" s="86"/>
      <c r="EWS109" s="86"/>
      <c r="EWT109" s="86"/>
      <c r="EWU109" s="86"/>
      <c r="EWV109" s="86"/>
      <c r="EWW109" s="86"/>
      <c r="EWX109" s="86"/>
      <c r="EWY109" s="86"/>
      <c r="EWZ109" s="86"/>
      <c r="EXA109" s="86"/>
      <c r="EXB109" s="86"/>
      <c r="EXC109" s="86"/>
      <c r="EXD109" s="86"/>
      <c r="EXE109" s="86"/>
      <c r="EXF109" s="86"/>
      <c r="EXG109" s="86"/>
      <c r="EXH109" s="86"/>
      <c r="EXI109" s="86"/>
      <c r="EXJ109" s="86"/>
      <c r="EXK109" s="86"/>
      <c r="EXL109" s="86"/>
      <c r="EXM109" s="86"/>
      <c r="EXN109" s="86"/>
      <c r="EXO109" s="86"/>
      <c r="EXP109" s="86"/>
      <c r="EXQ109" s="86"/>
      <c r="EXR109" s="86"/>
      <c r="EXS109" s="86"/>
      <c r="EXT109" s="86"/>
      <c r="EXU109" s="86"/>
      <c r="EXV109" s="86"/>
      <c r="EXW109" s="86"/>
      <c r="EXX109" s="86"/>
      <c r="EXY109" s="86"/>
      <c r="EXZ109" s="86"/>
      <c r="EYA109" s="86"/>
      <c r="EYB109" s="86"/>
      <c r="EYC109" s="86"/>
      <c r="EYD109" s="86"/>
      <c r="EYE109" s="86"/>
      <c r="EYF109" s="86"/>
      <c r="EYG109" s="86"/>
      <c r="EYH109" s="86"/>
      <c r="EYI109" s="86"/>
      <c r="EYJ109" s="86"/>
      <c r="EYK109" s="86"/>
      <c r="EYL109" s="86"/>
      <c r="EYM109" s="86"/>
      <c r="EYN109" s="86"/>
      <c r="EYO109" s="86"/>
      <c r="EYP109" s="86"/>
      <c r="EYQ109" s="86"/>
      <c r="EYR109" s="86"/>
      <c r="EYS109" s="86"/>
      <c r="EYT109" s="86"/>
      <c r="EYU109" s="86"/>
      <c r="EYV109" s="86"/>
      <c r="EYW109" s="86"/>
      <c r="EYX109" s="86"/>
      <c r="EYY109" s="86"/>
      <c r="EYZ109" s="86"/>
      <c r="EZA109" s="86"/>
      <c r="EZB109" s="86"/>
      <c r="EZC109" s="86"/>
      <c r="EZD109" s="86"/>
      <c r="EZE109" s="86"/>
      <c r="EZF109" s="86"/>
      <c r="EZG109" s="86"/>
      <c r="EZH109" s="86"/>
      <c r="EZI109" s="86"/>
      <c r="EZJ109" s="86"/>
      <c r="EZK109" s="86"/>
      <c r="EZL109" s="86"/>
      <c r="EZM109" s="86"/>
      <c r="EZN109" s="86"/>
      <c r="EZO109" s="86"/>
      <c r="EZP109" s="86"/>
      <c r="EZQ109" s="86"/>
      <c r="EZR109" s="86"/>
      <c r="EZS109" s="86"/>
      <c r="EZT109" s="86"/>
      <c r="EZU109" s="86"/>
      <c r="EZV109" s="86"/>
      <c r="EZW109" s="86"/>
      <c r="EZX109" s="86"/>
      <c r="EZY109" s="86"/>
      <c r="EZZ109" s="86"/>
      <c r="FAA109" s="86"/>
      <c r="FAB109" s="86"/>
      <c r="FAC109" s="86"/>
      <c r="FAD109" s="86"/>
      <c r="FAE109" s="86"/>
      <c r="FAF109" s="86"/>
      <c r="FAG109" s="86"/>
      <c r="FAH109" s="86"/>
      <c r="FAI109" s="86"/>
      <c r="FAJ109" s="86"/>
      <c r="FAK109" s="86"/>
      <c r="FAL109" s="86"/>
      <c r="FAM109" s="86"/>
      <c r="FAN109" s="86"/>
      <c r="FAO109" s="86"/>
      <c r="FAP109" s="86"/>
      <c r="FAQ109" s="86"/>
      <c r="FAR109" s="86"/>
      <c r="FAS109" s="86"/>
      <c r="FAT109" s="86"/>
      <c r="FAU109" s="86"/>
      <c r="FAV109" s="86"/>
      <c r="FAW109" s="86"/>
      <c r="FAX109" s="86"/>
      <c r="FAY109" s="86"/>
      <c r="FAZ109" s="86"/>
      <c r="FBA109" s="86"/>
      <c r="FBB109" s="86"/>
      <c r="FBC109" s="86"/>
      <c r="FBD109" s="86"/>
      <c r="FBE109" s="86"/>
      <c r="FBF109" s="86"/>
      <c r="FBG109" s="86"/>
      <c r="FBH109" s="86"/>
      <c r="FBI109" s="86"/>
      <c r="FBJ109" s="86"/>
      <c r="FBK109" s="86"/>
      <c r="FBL109" s="86"/>
      <c r="FBM109" s="86"/>
      <c r="FBN109" s="86"/>
      <c r="FBO109" s="86"/>
      <c r="FBP109" s="86"/>
      <c r="FBQ109" s="86"/>
      <c r="FBR109" s="86"/>
      <c r="FBS109" s="86"/>
      <c r="FBT109" s="86"/>
      <c r="FBU109" s="86"/>
      <c r="FBV109" s="86"/>
      <c r="FBW109" s="86"/>
      <c r="FBX109" s="86"/>
      <c r="FBY109" s="86"/>
      <c r="FBZ109" s="86"/>
      <c r="FCA109" s="86"/>
      <c r="FCB109" s="86"/>
      <c r="FCC109" s="86"/>
      <c r="FCD109" s="86"/>
      <c r="FCE109" s="86"/>
      <c r="FCF109" s="86"/>
      <c r="FCG109" s="86"/>
      <c r="FCH109" s="86"/>
      <c r="FCI109" s="86"/>
      <c r="FCJ109" s="86"/>
      <c r="FCK109" s="86"/>
      <c r="FCL109" s="86"/>
      <c r="FCM109" s="86"/>
      <c r="FCN109" s="86"/>
      <c r="FCO109" s="86"/>
      <c r="FCP109" s="86"/>
      <c r="FCQ109" s="86"/>
      <c r="FCR109" s="86"/>
      <c r="FCS109" s="86"/>
      <c r="FCT109" s="86"/>
      <c r="FCU109" s="86"/>
      <c r="FCV109" s="86"/>
      <c r="FCW109" s="86"/>
      <c r="FCX109" s="86"/>
      <c r="FCY109" s="86"/>
      <c r="FCZ109" s="86"/>
      <c r="FDA109" s="86"/>
      <c r="FDB109" s="86"/>
      <c r="FDC109" s="86"/>
      <c r="FDD109" s="86"/>
      <c r="FDE109" s="86"/>
      <c r="FDF109" s="86"/>
      <c r="FDG109" s="86"/>
      <c r="FDH109" s="86"/>
      <c r="FDI109" s="86"/>
      <c r="FDJ109" s="86"/>
      <c r="FDK109" s="86"/>
      <c r="FDL109" s="86"/>
      <c r="FDM109" s="86"/>
      <c r="FDN109" s="86"/>
      <c r="FDO109" s="86"/>
      <c r="FDP109" s="86"/>
      <c r="FDQ109" s="86"/>
      <c r="FDR109" s="86"/>
      <c r="FDS109" s="86"/>
      <c r="FDT109" s="86"/>
      <c r="FDU109" s="86"/>
      <c r="FDV109" s="86"/>
      <c r="FDW109" s="86"/>
      <c r="FDX109" s="86"/>
      <c r="FDY109" s="86"/>
      <c r="FDZ109" s="86"/>
      <c r="FEA109" s="86"/>
      <c r="FEB109" s="86"/>
      <c r="FEC109" s="86"/>
      <c r="FED109" s="86"/>
      <c r="FEE109" s="86"/>
      <c r="FEF109" s="86"/>
      <c r="FEG109" s="86"/>
      <c r="FEH109" s="86"/>
      <c r="FEI109" s="86"/>
      <c r="FEJ109" s="86"/>
      <c r="FEK109" s="86"/>
      <c r="FEL109" s="86"/>
      <c r="FEM109" s="86"/>
      <c r="FEN109" s="86"/>
      <c r="FEO109" s="86"/>
      <c r="FEP109" s="86"/>
      <c r="FEQ109" s="86"/>
      <c r="FER109" s="86"/>
      <c r="FES109" s="86"/>
      <c r="FET109" s="86"/>
      <c r="FEU109" s="86"/>
      <c r="FEV109" s="86"/>
      <c r="FEW109" s="86"/>
      <c r="FEX109" s="86"/>
      <c r="FEY109" s="86"/>
      <c r="FEZ109" s="86"/>
      <c r="FFA109" s="86"/>
      <c r="FFB109" s="86"/>
      <c r="FFC109" s="86"/>
      <c r="FFD109" s="86"/>
      <c r="FFE109" s="86"/>
      <c r="FFF109" s="86"/>
      <c r="FFG109" s="86"/>
      <c r="FFH109" s="86"/>
      <c r="FFI109" s="86"/>
      <c r="FFJ109" s="86"/>
      <c r="FFK109" s="86"/>
      <c r="FFL109" s="86"/>
      <c r="FFM109" s="86"/>
      <c r="FFN109" s="86"/>
      <c r="FFO109" s="86"/>
      <c r="FFP109" s="86"/>
      <c r="FFQ109" s="86"/>
      <c r="FFR109" s="86"/>
      <c r="FFS109" s="86"/>
      <c r="FFT109" s="86"/>
      <c r="FFU109" s="86"/>
      <c r="FFV109" s="86"/>
      <c r="FFW109" s="86"/>
      <c r="FFX109" s="86"/>
      <c r="FFY109" s="86"/>
      <c r="FFZ109" s="86"/>
      <c r="FGA109" s="86"/>
      <c r="FGB109" s="86"/>
      <c r="FGC109" s="86"/>
      <c r="FGD109" s="86"/>
      <c r="FGE109" s="86"/>
      <c r="FGF109" s="86"/>
      <c r="FGG109" s="86"/>
      <c r="FGH109" s="86"/>
      <c r="FGI109" s="86"/>
      <c r="FGJ109" s="86"/>
      <c r="FGK109" s="86"/>
      <c r="FGL109" s="86"/>
      <c r="FGM109" s="86"/>
      <c r="FGN109" s="86"/>
      <c r="FGO109" s="86"/>
      <c r="FGP109" s="86"/>
      <c r="FGQ109" s="86"/>
      <c r="FGR109" s="86"/>
      <c r="FGS109" s="86"/>
      <c r="FGT109" s="86"/>
      <c r="FGU109" s="86"/>
      <c r="FGV109" s="86"/>
      <c r="FGW109" s="86"/>
      <c r="FGX109" s="86"/>
      <c r="FGY109" s="86"/>
      <c r="FGZ109" s="86"/>
      <c r="FHA109" s="86"/>
      <c r="FHB109" s="86"/>
      <c r="FHC109" s="86"/>
      <c r="FHD109" s="86"/>
      <c r="FHE109" s="86"/>
      <c r="FHF109" s="86"/>
      <c r="FHG109" s="86"/>
      <c r="FHH109" s="86"/>
      <c r="FHI109" s="86"/>
      <c r="FHJ109" s="86"/>
      <c r="FHK109" s="86"/>
      <c r="FHL109" s="86"/>
      <c r="FHM109" s="86"/>
      <c r="FHN109" s="86"/>
      <c r="FHO109" s="86"/>
      <c r="FHP109" s="86"/>
      <c r="FHQ109" s="86"/>
      <c r="FHR109" s="86"/>
      <c r="FHS109" s="86"/>
      <c r="FHT109" s="86"/>
      <c r="FHU109" s="86"/>
      <c r="FHV109" s="86"/>
      <c r="FHW109" s="86"/>
      <c r="FHX109" s="86"/>
      <c r="FHY109" s="86"/>
      <c r="FHZ109" s="86"/>
      <c r="FIA109" s="86"/>
      <c r="FIB109" s="86"/>
      <c r="FIC109" s="86"/>
      <c r="FID109" s="86"/>
      <c r="FIE109" s="86"/>
      <c r="FIF109" s="86"/>
      <c r="FIG109" s="86"/>
      <c r="FIH109" s="86"/>
      <c r="FII109" s="86"/>
      <c r="FIJ109" s="86"/>
      <c r="FIK109" s="86"/>
      <c r="FIL109" s="86"/>
      <c r="FIM109" s="86"/>
      <c r="FIN109" s="86"/>
      <c r="FIO109" s="86"/>
      <c r="FIP109" s="86"/>
      <c r="FIQ109" s="86"/>
      <c r="FIR109" s="86"/>
      <c r="FIS109" s="86"/>
      <c r="FIT109" s="86"/>
      <c r="FIU109" s="86"/>
      <c r="FIV109" s="86"/>
      <c r="FIW109" s="86"/>
      <c r="FIX109" s="86"/>
      <c r="FIY109" s="86"/>
      <c r="FIZ109" s="86"/>
      <c r="FJA109" s="86"/>
      <c r="FJB109" s="86"/>
      <c r="FJC109" s="86"/>
      <c r="FJD109" s="86"/>
      <c r="FJE109" s="86"/>
      <c r="FJF109" s="86"/>
      <c r="FJG109" s="86"/>
      <c r="FJH109" s="86"/>
      <c r="FJI109" s="86"/>
      <c r="FJJ109" s="86"/>
      <c r="FJK109" s="86"/>
      <c r="FJL109" s="86"/>
      <c r="FJM109" s="86"/>
      <c r="FJN109" s="86"/>
      <c r="FJO109" s="86"/>
      <c r="FJP109" s="86"/>
      <c r="FJQ109" s="86"/>
      <c r="FJR109" s="86"/>
      <c r="FJS109" s="86"/>
      <c r="FJT109" s="86"/>
      <c r="FJU109" s="86"/>
      <c r="FJV109" s="86"/>
      <c r="FJW109" s="86"/>
      <c r="FJX109" s="86"/>
      <c r="FJY109" s="86"/>
      <c r="FJZ109" s="86"/>
      <c r="FKA109" s="86"/>
      <c r="FKB109" s="86"/>
      <c r="FKC109" s="86"/>
      <c r="FKD109" s="86"/>
      <c r="FKE109" s="86"/>
      <c r="FKF109" s="86"/>
      <c r="FKG109" s="86"/>
      <c r="FKH109" s="86"/>
      <c r="FKI109" s="86"/>
      <c r="FKJ109" s="86"/>
      <c r="FKK109" s="86"/>
      <c r="FKL109" s="86"/>
      <c r="FKM109" s="86"/>
      <c r="FKN109" s="86"/>
      <c r="FKO109" s="86"/>
      <c r="FKP109" s="86"/>
      <c r="FKQ109" s="86"/>
      <c r="FKR109" s="86"/>
      <c r="FKS109" s="86"/>
      <c r="FKT109" s="86"/>
      <c r="FKU109" s="86"/>
      <c r="FKV109" s="86"/>
      <c r="FKW109" s="86"/>
      <c r="FKX109" s="86"/>
      <c r="FKY109" s="86"/>
      <c r="FKZ109" s="86"/>
      <c r="FLA109" s="86"/>
      <c r="FLB109" s="86"/>
      <c r="FLC109" s="86"/>
      <c r="FLD109" s="86"/>
      <c r="FLE109" s="86"/>
      <c r="FLF109" s="86"/>
      <c r="FLG109" s="86"/>
      <c r="FLH109" s="86"/>
      <c r="FLI109" s="86"/>
      <c r="FLJ109" s="86"/>
      <c r="FLK109" s="86"/>
      <c r="FLL109" s="86"/>
      <c r="FLM109" s="86"/>
      <c r="FLN109" s="86"/>
      <c r="FLO109" s="86"/>
      <c r="FLP109" s="86"/>
      <c r="FLQ109" s="86"/>
      <c r="FLR109" s="86"/>
      <c r="FLS109" s="86"/>
      <c r="FLT109" s="86"/>
      <c r="FLU109" s="86"/>
      <c r="FLV109" s="86"/>
      <c r="FLW109" s="86"/>
      <c r="FLX109" s="86"/>
      <c r="FLY109" s="86"/>
      <c r="FLZ109" s="86"/>
      <c r="FMA109" s="86"/>
      <c r="FMB109" s="86"/>
      <c r="FMC109" s="86"/>
      <c r="FMD109" s="86"/>
      <c r="FME109" s="86"/>
      <c r="FMF109" s="86"/>
      <c r="FMG109" s="86"/>
      <c r="FMH109" s="86"/>
      <c r="FMI109" s="86"/>
      <c r="FMJ109" s="86"/>
      <c r="FMK109" s="86"/>
      <c r="FML109" s="86"/>
      <c r="FMM109" s="86"/>
      <c r="FMN109" s="86"/>
      <c r="FMO109" s="86"/>
      <c r="FMP109" s="86"/>
      <c r="FMQ109" s="86"/>
      <c r="FMR109" s="86"/>
      <c r="FMS109" s="86"/>
      <c r="FMT109" s="86"/>
      <c r="FMU109" s="86"/>
      <c r="FMV109" s="86"/>
      <c r="FMW109" s="86"/>
      <c r="FMX109" s="86"/>
      <c r="FMY109" s="86"/>
      <c r="FMZ109" s="86"/>
      <c r="FNA109" s="86"/>
      <c r="FNB109" s="86"/>
      <c r="FNC109" s="86"/>
      <c r="FND109" s="86"/>
      <c r="FNE109" s="86"/>
      <c r="FNF109" s="86"/>
      <c r="FNG109" s="86"/>
      <c r="FNH109" s="86"/>
      <c r="FNI109" s="86"/>
      <c r="FNJ109" s="86"/>
      <c r="FNK109" s="86"/>
      <c r="FNL109" s="86"/>
      <c r="FNM109" s="86"/>
      <c r="FNN109" s="86"/>
      <c r="FNO109" s="86"/>
      <c r="FNP109" s="86"/>
      <c r="FNQ109" s="86"/>
      <c r="FNR109" s="86"/>
      <c r="FNS109" s="86"/>
      <c r="FNT109" s="86"/>
      <c r="FNU109" s="86"/>
      <c r="FNV109" s="86"/>
      <c r="FNW109" s="86"/>
      <c r="FNX109" s="86"/>
      <c r="FNY109" s="86"/>
      <c r="FNZ109" s="86"/>
      <c r="FOA109" s="86"/>
      <c r="FOB109" s="86"/>
      <c r="FOC109" s="86"/>
      <c r="FOD109" s="86"/>
      <c r="FOE109" s="86"/>
      <c r="FOF109" s="86"/>
      <c r="FOG109" s="86"/>
      <c r="FOH109" s="86"/>
      <c r="FOI109" s="86"/>
      <c r="FOJ109" s="86"/>
      <c r="FOK109" s="86"/>
      <c r="FOL109" s="86"/>
      <c r="FOM109" s="86"/>
      <c r="FON109" s="86"/>
      <c r="FOO109" s="86"/>
      <c r="FOP109" s="86"/>
      <c r="FOQ109" s="86"/>
      <c r="FOR109" s="86"/>
      <c r="FOS109" s="86"/>
      <c r="FOT109" s="86"/>
      <c r="FOU109" s="86"/>
      <c r="FOV109" s="86"/>
      <c r="FOW109" s="86"/>
      <c r="FOX109" s="86"/>
      <c r="FOY109" s="86"/>
      <c r="FOZ109" s="86"/>
      <c r="FPA109" s="86"/>
      <c r="FPB109" s="86"/>
      <c r="FPC109" s="86"/>
      <c r="FPD109" s="86"/>
      <c r="FPE109" s="86"/>
      <c r="FPF109" s="86"/>
      <c r="FPG109" s="86"/>
      <c r="FPH109" s="86"/>
      <c r="FPI109" s="86"/>
      <c r="FPJ109" s="86"/>
      <c r="FPK109" s="86"/>
      <c r="FPL109" s="86"/>
      <c r="FPM109" s="86"/>
      <c r="FPN109" s="86"/>
      <c r="FPO109" s="86"/>
      <c r="FPP109" s="86"/>
      <c r="FPQ109" s="86"/>
      <c r="FPR109" s="86"/>
      <c r="FPS109" s="86"/>
      <c r="FPT109" s="86"/>
      <c r="FPU109" s="86"/>
      <c r="FPV109" s="86"/>
      <c r="FPW109" s="86"/>
      <c r="FPX109" s="86"/>
      <c r="FPY109" s="86"/>
      <c r="FPZ109" s="86"/>
      <c r="FQA109" s="86"/>
      <c r="FQB109" s="86"/>
      <c r="FQC109" s="86"/>
      <c r="FQD109" s="86"/>
      <c r="FQE109" s="86"/>
      <c r="FQF109" s="86"/>
      <c r="FQG109" s="86"/>
      <c r="FQH109" s="86"/>
      <c r="FQI109" s="86"/>
      <c r="FQJ109" s="86"/>
      <c r="FQK109" s="86"/>
      <c r="FQL109" s="86"/>
      <c r="FQM109" s="86"/>
      <c r="FQN109" s="86"/>
      <c r="FQO109" s="86"/>
      <c r="FQP109" s="86"/>
      <c r="FQQ109" s="86"/>
      <c r="FQR109" s="86"/>
      <c r="FQS109" s="86"/>
      <c r="FQT109" s="86"/>
      <c r="FQU109" s="86"/>
      <c r="FQV109" s="86"/>
      <c r="FQW109" s="86"/>
      <c r="FQX109" s="86"/>
      <c r="FQY109" s="86"/>
      <c r="FQZ109" s="86"/>
      <c r="FRA109" s="86"/>
      <c r="FRB109" s="86"/>
      <c r="FRC109" s="86"/>
      <c r="FRD109" s="86"/>
      <c r="FRE109" s="86"/>
      <c r="FRF109" s="86"/>
      <c r="FRG109" s="86"/>
      <c r="FRH109" s="86"/>
      <c r="FRI109" s="86"/>
      <c r="FRJ109" s="86"/>
      <c r="FRK109" s="86"/>
      <c r="FRL109" s="86"/>
      <c r="FRM109" s="86"/>
      <c r="FRN109" s="86"/>
      <c r="FRO109" s="86"/>
      <c r="FRP109" s="86"/>
      <c r="FRQ109" s="86"/>
      <c r="FRR109" s="86"/>
      <c r="FRS109" s="86"/>
      <c r="FRT109" s="86"/>
      <c r="FRU109" s="86"/>
      <c r="FRV109" s="86"/>
      <c r="FRW109" s="86"/>
      <c r="FRX109" s="86"/>
      <c r="FRY109" s="86"/>
      <c r="FRZ109" s="86"/>
      <c r="FSA109" s="86"/>
      <c r="FSB109" s="86"/>
      <c r="FSC109" s="86"/>
      <c r="FSD109" s="86"/>
      <c r="FSE109" s="86"/>
      <c r="FSF109" s="86"/>
      <c r="FSG109" s="86"/>
      <c r="FSH109" s="86"/>
      <c r="FSI109" s="86"/>
      <c r="FSJ109" s="86"/>
      <c r="FSK109" s="86"/>
      <c r="FSL109" s="86"/>
      <c r="FSM109" s="86"/>
      <c r="FSN109" s="86"/>
      <c r="FSO109" s="86"/>
      <c r="FSP109" s="86"/>
      <c r="FSQ109" s="86"/>
      <c r="FSR109" s="86"/>
      <c r="FSS109" s="86"/>
      <c r="FST109" s="86"/>
      <c r="FSU109" s="86"/>
      <c r="FSV109" s="86"/>
      <c r="FSW109" s="86"/>
      <c r="FSX109" s="86"/>
      <c r="FSY109" s="86"/>
      <c r="FSZ109" s="86"/>
      <c r="FTA109" s="86"/>
      <c r="FTB109" s="86"/>
      <c r="FTC109" s="86"/>
      <c r="FTD109" s="86"/>
      <c r="FTE109" s="86"/>
      <c r="FTF109" s="86"/>
      <c r="FTG109" s="86"/>
      <c r="FTH109" s="86"/>
      <c r="FTI109" s="86"/>
      <c r="FTJ109" s="86"/>
      <c r="FTK109" s="86"/>
      <c r="FTL109" s="86"/>
      <c r="FTM109" s="86"/>
      <c r="FTN109" s="86"/>
      <c r="FTO109" s="86"/>
      <c r="FTP109" s="86"/>
      <c r="FTQ109" s="86"/>
      <c r="FTR109" s="86"/>
      <c r="FTS109" s="86"/>
      <c r="FTT109" s="86"/>
      <c r="FTU109" s="86"/>
      <c r="FTV109" s="86"/>
      <c r="FTW109" s="86"/>
      <c r="FTX109" s="86"/>
      <c r="FTY109" s="86"/>
      <c r="FTZ109" s="86"/>
      <c r="FUA109" s="86"/>
      <c r="FUB109" s="86"/>
      <c r="FUC109" s="86"/>
      <c r="FUD109" s="86"/>
      <c r="FUE109" s="86"/>
      <c r="FUF109" s="86"/>
      <c r="FUG109" s="86"/>
      <c r="FUH109" s="86"/>
      <c r="FUI109" s="86"/>
      <c r="FUJ109" s="86"/>
      <c r="FUK109" s="86"/>
      <c r="FUL109" s="86"/>
      <c r="FUM109" s="86"/>
      <c r="FUN109" s="86"/>
      <c r="FUO109" s="86"/>
      <c r="FUP109" s="86"/>
      <c r="FUQ109" s="86"/>
      <c r="FUR109" s="86"/>
      <c r="FUS109" s="86"/>
      <c r="FUT109" s="86"/>
      <c r="FUU109" s="86"/>
      <c r="FUV109" s="86"/>
      <c r="FUW109" s="86"/>
      <c r="FUX109" s="86"/>
      <c r="FUY109" s="86"/>
      <c r="FUZ109" s="86"/>
      <c r="FVA109" s="86"/>
      <c r="FVB109" s="86"/>
      <c r="FVC109" s="86"/>
      <c r="FVD109" s="86"/>
      <c r="FVE109" s="86"/>
      <c r="FVF109" s="86"/>
      <c r="FVG109" s="86"/>
      <c r="FVH109" s="86"/>
      <c r="FVI109" s="86"/>
      <c r="FVJ109" s="86"/>
      <c r="FVK109" s="86"/>
      <c r="FVL109" s="86"/>
      <c r="FVM109" s="86"/>
      <c r="FVN109" s="86"/>
      <c r="FVO109" s="86"/>
      <c r="FVP109" s="86"/>
      <c r="FVQ109" s="86"/>
      <c r="FVR109" s="86"/>
      <c r="FVS109" s="86"/>
      <c r="FVT109" s="86"/>
      <c r="FVU109" s="86"/>
      <c r="FVV109" s="86"/>
      <c r="FVW109" s="86"/>
      <c r="FVX109" s="86"/>
      <c r="FVY109" s="86"/>
      <c r="FVZ109" s="86"/>
      <c r="FWA109" s="86"/>
      <c r="FWB109" s="86"/>
      <c r="FWC109" s="86"/>
      <c r="FWD109" s="86"/>
      <c r="FWE109" s="86"/>
      <c r="FWF109" s="86"/>
      <c r="FWG109" s="86"/>
      <c r="FWH109" s="86"/>
      <c r="FWI109" s="86"/>
      <c r="FWJ109" s="86"/>
      <c r="FWK109" s="86"/>
      <c r="FWL109" s="86"/>
      <c r="FWM109" s="86"/>
      <c r="FWN109" s="86"/>
      <c r="FWO109" s="86"/>
      <c r="FWP109" s="86"/>
      <c r="FWQ109" s="86"/>
      <c r="FWR109" s="86"/>
      <c r="FWS109" s="86"/>
      <c r="FWT109" s="86"/>
      <c r="FWU109" s="86"/>
      <c r="FWV109" s="86"/>
      <c r="FWW109" s="86"/>
      <c r="FWX109" s="86"/>
      <c r="FWY109" s="86"/>
      <c r="FWZ109" s="86"/>
      <c r="FXA109" s="86"/>
      <c r="FXB109" s="86"/>
      <c r="FXC109" s="86"/>
      <c r="FXD109" s="86"/>
      <c r="FXE109" s="86"/>
      <c r="FXF109" s="86"/>
      <c r="FXG109" s="86"/>
      <c r="FXH109" s="86"/>
      <c r="FXI109" s="86"/>
      <c r="FXJ109" s="86"/>
      <c r="FXK109" s="86"/>
      <c r="FXL109" s="86"/>
      <c r="FXM109" s="86"/>
      <c r="FXN109" s="86"/>
      <c r="FXO109" s="86"/>
      <c r="FXP109" s="86"/>
      <c r="FXQ109" s="86"/>
      <c r="FXR109" s="86"/>
      <c r="FXS109" s="86"/>
      <c r="FXT109" s="86"/>
      <c r="FXU109" s="86"/>
      <c r="FXV109" s="86"/>
      <c r="FXW109" s="86"/>
      <c r="FXX109" s="86"/>
      <c r="FXY109" s="86"/>
      <c r="FXZ109" s="86"/>
      <c r="FYA109" s="86"/>
      <c r="FYB109" s="86"/>
      <c r="FYC109" s="86"/>
      <c r="FYD109" s="86"/>
      <c r="FYE109" s="86"/>
      <c r="FYF109" s="86"/>
      <c r="FYG109" s="86"/>
      <c r="FYH109" s="86"/>
      <c r="FYI109" s="86"/>
      <c r="FYJ109" s="86"/>
      <c r="FYK109" s="86"/>
      <c r="FYL109" s="86"/>
      <c r="FYM109" s="86"/>
      <c r="FYN109" s="86"/>
      <c r="FYO109" s="86"/>
      <c r="FYP109" s="86"/>
      <c r="FYQ109" s="86"/>
      <c r="FYR109" s="86"/>
      <c r="FYS109" s="86"/>
      <c r="FYT109" s="86"/>
      <c r="FYU109" s="86"/>
      <c r="FYV109" s="86"/>
      <c r="FYW109" s="86"/>
      <c r="FYX109" s="86"/>
      <c r="FYY109" s="86"/>
      <c r="FYZ109" s="86"/>
      <c r="FZA109" s="86"/>
      <c r="FZB109" s="86"/>
      <c r="FZC109" s="86"/>
      <c r="FZD109" s="86"/>
      <c r="FZE109" s="86"/>
      <c r="FZF109" s="86"/>
      <c r="FZG109" s="86"/>
      <c r="FZH109" s="86"/>
      <c r="FZI109" s="86"/>
      <c r="FZJ109" s="86"/>
      <c r="FZK109" s="86"/>
      <c r="FZL109" s="86"/>
      <c r="FZM109" s="86"/>
      <c r="FZN109" s="86"/>
      <c r="FZO109" s="86"/>
      <c r="FZP109" s="86"/>
      <c r="FZQ109" s="86"/>
      <c r="FZR109" s="86"/>
      <c r="FZS109" s="86"/>
      <c r="FZT109" s="86"/>
      <c r="FZU109" s="86"/>
      <c r="FZV109" s="86"/>
      <c r="FZW109" s="86"/>
      <c r="FZX109" s="86"/>
      <c r="FZY109" s="86"/>
      <c r="FZZ109" s="86"/>
      <c r="GAA109" s="86"/>
      <c r="GAB109" s="86"/>
      <c r="GAC109" s="86"/>
      <c r="GAD109" s="86"/>
      <c r="GAE109" s="86"/>
      <c r="GAF109" s="86"/>
      <c r="GAG109" s="86"/>
      <c r="GAH109" s="86"/>
      <c r="GAI109" s="86"/>
      <c r="GAJ109" s="86"/>
      <c r="GAK109" s="86"/>
      <c r="GAL109" s="86"/>
      <c r="GAM109" s="86"/>
      <c r="GAN109" s="86"/>
      <c r="GAO109" s="86"/>
      <c r="GAP109" s="86"/>
      <c r="GAQ109" s="86"/>
      <c r="GAR109" s="86"/>
      <c r="GAS109" s="86"/>
      <c r="GAT109" s="86"/>
      <c r="GAU109" s="86"/>
      <c r="GAV109" s="86"/>
      <c r="GAW109" s="86"/>
      <c r="GAX109" s="86"/>
      <c r="GAY109" s="86"/>
      <c r="GAZ109" s="86"/>
      <c r="GBA109" s="86"/>
      <c r="GBB109" s="86"/>
      <c r="GBC109" s="86"/>
      <c r="GBD109" s="86"/>
      <c r="GBE109" s="86"/>
      <c r="GBF109" s="86"/>
      <c r="GBG109" s="86"/>
      <c r="GBH109" s="86"/>
      <c r="GBI109" s="86"/>
      <c r="GBJ109" s="86"/>
      <c r="GBK109" s="86"/>
      <c r="GBL109" s="86"/>
      <c r="GBM109" s="86"/>
      <c r="GBN109" s="86"/>
      <c r="GBO109" s="86"/>
      <c r="GBP109" s="86"/>
      <c r="GBQ109" s="86"/>
      <c r="GBR109" s="86"/>
      <c r="GBS109" s="86"/>
      <c r="GBT109" s="86"/>
      <c r="GBU109" s="86"/>
      <c r="GBV109" s="86"/>
      <c r="GBW109" s="86"/>
      <c r="GBX109" s="86"/>
      <c r="GBY109" s="86"/>
      <c r="GBZ109" s="86"/>
      <c r="GCA109" s="86"/>
      <c r="GCB109" s="86"/>
      <c r="GCC109" s="86"/>
      <c r="GCD109" s="86"/>
      <c r="GCE109" s="86"/>
      <c r="GCF109" s="86"/>
      <c r="GCG109" s="86"/>
      <c r="GCH109" s="86"/>
      <c r="GCI109" s="86"/>
      <c r="GCJ109" s="86"/>
      <c r="GCK109" s="86"/>
      <c r="GCL109" s="86"/>
      <c r="GCM109" s="86"/>
      <c r="GCN109" s="86"/>
      <c r="GCO109" s="86"/>
      <c r="GCP109" s="86"/>
      <c r="GCQ109" s="86"/>
      <c r="GCR109" s="86"/>
      <c r="GCS109" s="86"/>
      <c r="GCT109" s="86"/>
      <c r="GCU109" s="86"/>
      <c r="GCV109" s="86"/>
      <c r="GCW109" s="86"/>
      <c r="GCX109" s="86"/>
      <c r="GCY109" s="86"/>
      <c r="GCZ109" s="86"/>
      <c r="GDA109" s="86"/>
      <c r="GDB109" s="86"/>
      <c r="GDC109" s="86"/>
      <c r="GDD109" s="86"/>
      <c r="GDE109" s="86"/>
      <c r="GDF109" s="86"/>
      <c r="GDG109" s="86"/>
      <c r="GDH109" s="86"/>
      <c r="GDI109" s="86"/>
      <c r="GDJ109" s="86"/>
      <c r="GDK109" s="86"/>
      <c r="GDL109" s="86"/>
      <c r="GDM109" s="86"/>
      <c r="GDN109" s="86"/>
      <c r="GDO109" s="86"/>
      <c r="GDP109" s="86"/>
      <c r="GDQ109" s="86"/>
      <c r="GDR109" s="86"/>
      <c r="GDS109" s="86"/>
      <c r="GDT109" s="86"/>
      <c r="GDU109" s="86"/>
      <c r="GDV109" s="86"/>
      <c r="GDW109" s="86"/>
      <c r="GDX109" s="86"/>
      <c r="GDY109" s="86"/>
      <c r="GDZ109" s="86"/>
      <c r="GEA109" s="86"/>
      <c r="GEB109" s="86"/>
      <c r="GEC109" s="86"/>
      <c r="GED109" s="86"/>
      <c r="GEE109" s="86"/>
      <c r="GEF109" s="86"/>
      <c r="GEG109" s="86"/>
      <c r="GEH109" s="86"/>
      <c r="GEI109" s="86"/>
      <c r="GEJ109" s="86"/>
      <c r="GEK109" s="86"/>
      <c r="GEL109" s="86"/>
      <c r="GEM109" s="86"/>
      <c r="GEN109" s="86"/>
      <c r="GEO109" s="86"/>
      <c r="GEP109" s="86"/>
      <c r="GEQ109" s="86"/>
      <c r="GER109" s="86"/>
      <c r="GES109" s="86"/>
      <c r="GET109" s="86"/>
      <c r="GEU109" s="86"/>
      <c r="GEV109" s="86"/>
      <c r="GEW109" s="86"/>
      <c r="GEX109" s="86"/>
      <c r="GEY109" s="86"/>
      <c r="GEZ109" s="86"/>
      <c r="GFA109" s="86"/>
      <c r="GFB109" s="86"/>
      <c r="GFC109" s="86"/>
      <c r="GFD109" s="86"/>
      <c r="GFE109" s="86"/>
      <c r="GFF109" s="86"/>
      <c r="GFG109" s="86"/>
      <c r="GFH109" s="86"/>
      <c r="GFI109" s="86"/>
      <c r="GFJ109" s="86"/>
      <c r="GFK109" s="86"/>
      <c r="GFL109" s="86"/>
      <c r="GFM109" s="86"/>
      <c r="GFN109" s="86"/>
      <c r="GFO109" s="86"/>
      <c r="GFP109" s="86"/>
      <c r="GFQ109" s="86"/>
      <c r="GFR109" s="86"/>
      <c r="GFS109" s="86"/>
      <c r="GFT109" s="86"/>
      <c r="GFU109" s="86"/>
      <c r="GFV109" s="86"/>
      <c r="GFW109" s="86"/>
      <c r="GFX109" s="86"/>
      <c r="GFY109" s="86"/>
      <c r="GFZ109" s="86"/>
      <c r="GGA109" s="86"/>
      <c r="GGB109" s="86"/>
      <c r="GGC109" s="86"/>
      <c r="GGD109" s="86"/>
      <c r="GGE109" s="86"/>
      <c r="GGF109" s="86"/>
      <c r="GGG109" s="86"/>
      <c r="GGH109" s="86"/>
      <c r="GGI109" s="86"/>
      <c r="GGJ109" s="86"/>
      <c r="GGK109" s="86"/>
      <c r="GGL109" s="86"/>
      <c r="GGM109" s="86"/>
      <c r="GGN109" s="86"/>
      <c r="GGO109" s="86"/>
      <c r="GGP109" s="86"/>
      <c r="GGQ109" s="86"/>
      <c r="GGR109" s="86"/>
      <c r="GGS109" s="86"/>
      <c r="GGT109" s="86"/>
      <c r="GGU109" s="86"/>
      <c r="GGV109" s="86"/>
      <c r="GGW109" s="86"/>
      <c r="GGX109" s="86"/>
      <c r="GGY109" s="86"/>
      <c r="GGZ109" s="86"/>
      <c r="GHA109" s="86"/>
      <c r="GHB109" s="86"/>
      <c r="GHC109" s="86"/>
      <c r="GHD109" s="86"/>
      <c r="GHE109" s="86"/>
      <c r="GHF109" s="86"/>
      <c r="GHG109" s="86"/>
      <c r="GHH109" s="86"/>
      <c r="GHI109" s="86"/>
      <c r="GHJ109" s="86"/>
      <c r="GHK109" s="86"/>
      <c r="GHL109" s="86"/>
      <c r="GHM109" s="86"/>
      <c r="GHN109" s="86"/>
      <c r="GHO109" s="86"/>
      <c r="GHP109" s="86"/>
      <c r="GHQ109" s="86"/>
      <c r="GHR109" s="86"/>
      <c r="GHS109" s="86"/>
      <c r="GHT109" s="86"/>
      <c r="GHU109" s="86"/>
      <c r="GHV109" s="86"/>
      <c r="GHW109" s="86"/>
      <c r="GHX109" s="86"/>
      <c r="GHY109" s="86"/>
      <c r="GHZ109" s="86"/>
      <c r="GIA109" s="86"/>
      <c r="GIB109" s="86"/>
      <c r="GIC109" s="86"/>
      <c r="GID109" s="86"/>
      <c r="GIE109" s="86"/>
      <c r="GIF109" s="86"/>
      <c r="GIG109" s="86"/>
      <c r="GIH109" s="86"/>
      <c r="GII109" s="86"/>
      <c r="GIJ109" s="86"/>
      <c r="GIK109" s="86"/>
      <c r="GIL109" s="86"/>
      <c r="GIM109" s="86"/>
      <c r="GIN109" s="86"/>
      <c r="GIO109" s="86"/>
      <c r="GIP109" s="86"/>
      <c r="GIQ109" s="86"/>
      <c r="GIR109" s="86"/>
      <c r="GIS109" s="86"/>
      <c r="GIT109" s="86"/>
      <c r="GIU109" s="86"/>
      <c r="GIV109" s="86"/>
      <c r="GIW109" s="86"/>
      <c r="GIX109" s="86"/>
      <c r="GIY109" s="86"/>
      <c r="GIZ109" s="86"/>
      <c r="GJA109" s="86"/>
      <c r="GJB109" s="86"/>
      <c r="GJC109" s="86"/>
      <c r="GJD109" s="86"/>
      <c r="GJE109" s="86"/>
      <c r="GJF109" s="86"/>
      <c r="GJG109" s="86"/>
      <c r="GJH109" s="86"/>
      <c r="GJI109" s="86"/>
      <c r="GJJ109" s="86"/>
      <c r="GJK109" s="86"/>
      <c r="GJL109" s="86"/>
      <c r="GJM109" s="86"/>
      <c r="GJN109" s="86"/>
      <c r="GJO109" s="86"/>
      <c r="GJP109" s="86"/>
      <c r="GJQ109" s="86"/>
      <c r="GJR109" s="86"/>
      <c r="GJS109" s="86"/>
      <c r="GJT109" s="86"/>
      <c r="GJU109" s="86"/>
      <c r="GJV109" s="86"/>
      <c r="GJW109" s="86"/>
      <c r="GJX109" s="86"/>
      <c r="GJY109" s="86"/>
      <c r="GJZ109" s="86"/>
      <c r="GKA109" s="86"/>
      <c r="GKB109" s="86"/>
      <c r="GKC109" s="86"/>
      <c r="GKD109" s="86"/>
      <c r="GKE109" s="86"/>
      <c r="GKF109" s="86"/>
      <c r="GKG109" s="86"/>
      <c r="GKH109" s="86"/>
      <c r="GKI109" s="86"/>
      <c r="GKJ109" s="86"/>
      <c r="GKK109" s="86"/>
      <c r="GKL109" s="86"/>
      <c r="GKM109" s="86"/>
      <c r="GKN109" s="86"/>
      <c r="GKO109" s="86"/>
      <c r="GKP109" s="86"/>
      <c r="GKQ109" s="86"/>
      <c r="GKR109" s="86"/>
      <c r="GKS109" s="86"/>
      <c r="GKT109" s="86"/>
      <c r="GKU109" s="86"/>
      <c r="GKV109" s="86"/>
      <c r="GKW109" s="86"/>
      <c r="GKX109" s="86"/>
      <c r="GKY109" s="86"/>
      <c r="GKZ109" s="86"/>
      <c r="GLA109" s="86"/>
      <c r="GLB109" s="86"/>
      <c r="GLC109" s="86"/>
      <c r="GLD109" s="86"/>
      <c r="GLE109" s="86"/>
      <c r="GLF109" s="86"/>
      <c r="GLG109" s="86"/>
      <c r="GLH109" s="86"/>
      <c r="GLI109" s="86"/>
      <c r="GLJ109" s="86"/>
      <c r="GLK109" s="86"/>
      <c r="GLL109" s="86"/>
      <c r="GLM109" s="86"/>
      <c r="GLN109" s="86"/>
      <c r="GLO109" s="86"/>
      <c r="GLP109" s="86"/>
      <c r="GLQ109" s="86"/>
      <c r="GLR109" s="86"/>
      <c r="GLS109" s="86"/>
      <c r="GLT109" s="86"/>
      <c r="GLU109" s="86"/>
      <c r="GLV109" s="86"/>
      <c r="GLW109" s="86"/>
      <c r="GLX109" s="86"/>
      <c r="GLY109" s="86"/>
      <c r="GLZ109" s="86"/>
      <c r="GMA109" s="86"/>
      <c r="GMB109" s="86"/>
      <c r="GMC109" s="86"/>
      <c r="GMD109" s="86"/>
      <c r="GME109" s="86"/>
      <c r="GMF109" s="86"/>
      <c r="GMG109" s="86"/>
      <c r="GMH109" s="86"/>
      <c r="GMI109" s="86"/>
      <c r="GMJ109" s="86"/>
      <c r="GMK109" s="86"/>
      <c r="GML109" s="86"/>
      <c r="GMM109" s="86"/>
      <c r="GMN109" s="86"/>
      <c r="GMO109" s="86"/>
      <c r="GMP109" s="86"/>
      <c r="GMQ109" s="86"/>
      <c r="GMR109" s="86"/>
      <c r="GMS109" s="86"/>
      <c r="GMT109" s="86"/>
      <c r="GMU109" s="86"/>
      <c r="GMV109" s="86"/>
      <c r="GMW109" s="86"/>
      <c r="GMX109" s="86"/>
      <c r="GMY109" s="86"/>
      <c r="GMZ109" s="86"/>
      <c r="GNA109" s="86"/>
      <c r="GNB109" s="86"/>
      <c r="GNC109" s="86"/>
      <c r="GND109" s="86"/>
      <c r="GNE109" s="86"/>
      <c r="GNF109" s="86"/>
      <c r="GNG109" s="86"/>
      <c r="GNH109" s="86"/>
      <c r="GNI109" s="86"/>
      <c r="GNJ109" s="86"/>
      <c r="GNK109" s="86"/>
      <c r="GNL109" s="86"/>
      <c r="GNM109" s="86"/>
      <c r="GNN109" s="86"/>
      <c r="GNO109" s="86"/>
      <c r="GNP109" s="86"/>
      <c r="GNQ109" s="86"/>
      <c r="GNR109" s="86"/>
      <c r="GNS109" s="86"/>
      <c r="GNT109" s="86"/>
      <c r="GNU109" s="86"/>
      <c r="GNV109" s="86"/>
      <c r="GNW109" s="86"/>
      <c r="GNX109" s="86"/>
      <c r="GNY109" s="86"/>
      <c r="GNZ109" s="86"/>
      <c r="GOA109" s="86"/>
      <c r="GOB109" s="86"/>
      <c r="GOC109" s="86"/>
      <c r="GOD109" s="86"/>
      <c r="GOE109" s="86"/>
      <c r="GOF109" s="86"/>
      <c r="GOG109" s="86"/>
      <c r="GOH109" s="86"/>
      <c r="GOI109" s="86"/>
      <c r="GOJ109" s="86"/>
      <c r="GOK109" s="86"/>
      <c r="GOL109" s="86"/>
      <c r="GOM109" s="86"/>
      <c r="GON109" s="86"/>
      <c r="GOO109" s="86"/>
      <c r="GOP109" s="86"/>
      <c r="GOQ109" s="86"/>
      <c r="GOR109" s="86"/>
      <c r="GOS109" s="86"/>
      <c r="GOT109" s="86"/>
      <c r="GOU109" s="86"/>
      <c r="GOV109" s="86"/>
      <c r="GOW109" s="86"/>
      <c r="GOX109" s="86"/>
      <c r="GOY109" s="86"/>
      <c r="GOZ109" s="86"/>
      <c r="GPA109" s="86"/>
      <c r="GPB109" s="86"/>
      <c r="GPC109" s="86"/>
      <c r="GPD109" s="86"/>
      <c r="GPE109" s="86"/>
      <c r="GPF109" s="86"/>
      <c r="GPG109" s="86"/>
      <c r="GPH109" s="86"/>
      <c r="GPI109" s="86"/>
      <c r="GPJ109" s="86"/>
      <c r="GPK109" s="86"/>
      <c r="GPL109" s="86"/>
      <c r="GPM109" s="86"/>
      <c r="GPN109" s="86"/>
      <c r="GPO109" s="86"/>
      <c r="GPP109" s="86"/>
      <c r="GPQ109" s="86"/>
      <c r="GPR109" s="86"/>
      <c r="GPS109" s="86"/>
      <c r="GPT109" s="86"/>
      <c r="GPU109" s="86"/>
      <c r="GPV109" s="86"/>
      <c r="GPW109" s="86"/>
      <c r="GPX109" s="86"/>
      <c r="GPY109" s="86"/>
      <c r="GPZ109" s="86"/>
      <c r="GQA109" s="86"/>
      <c r="GQB109" s="86"/>
      <c r="GQC109" s="86"/>
      <c r="GQD109" s="86"/>
      <c r="GQE109" s="86"/>
      <c r="GQF109" s="86"/>
      <c r="GQG109" s="86"/>
      <c r="GQH109" s="86"/>
      <c r="GQI109" s="86"/>
      <c r="GQJ109" s="86"/>
      <c r="GQK109" s="86"/>
      <c r="GQL109" s="86"/>
      <c r="GQM109" s="86"/>
      <c r="GQN109" s="86"/>
      <c r="GQO109" s="86"/>
      <c r="GQP109" s="86"/>
      <c r="GQQ109" s="86"/>
      <c r="GQR109" s="86"/>
      <c r="GQS109" s="86"/>
      <c r="GQT109" s="86"/>
      <c r="GQU109" s="86"/>
      <c r="GQV109" s="86"/>
      <c r="GQW109" s="86"/>
      <c r="GQX109" s="86"/>
      <c r="GQY109" s="86"/>
      <c r="GQZ109" s="86"/>
      <c r="GRA109" s="86"/>
      <c r="GRB109" s="86"/>
      <c r="GRC109" s="86"/>
      <c r="GRD109" s="86"/>
      <c r="GRE109" s="86"/>
      <c r="GRF109" s="86"/>
      <c r="GRG109" s="86"/>
      <c r="GRH109" s="86"/>
      <c r="GRI109" s="86"/>
      <c r="GRJ109" s="86"/>
      <c r="GRK109" s="86"/>
      <c r="GRL109" s="86"/>
      <c r="GRM109" s="86"/>
      <c r="GRN109" s="86"/>
      <c r="GRO109" s="86"/>
      <c r="GRP109" s="86"/>
      <c r="GRQ109" s="86"/>
      <c r="GRR109" s="86"/>
      <c r="GRS109" s="86"/>
      <c r="GRT109" s="86"/>
      <c r="GRU109" s="86"/>
      <c r="GRV109" s="86"/>
      <c r="GRW109" s="86"/>
      <c r="GRX109" s="86"/>
      <c r="GRY109" s="86"/>
      <c r="GRZ109" s="86"/>
      <c r="GSA109" s="86"/>
      <c r="GSB109" s="86"/>
      <c r="GSC109" s="86"/>
      <c r="GSD109" s="86"/>
      <c r="GSE109" s="86"/>
      <c r="GSF109" s="86"/>
      <c r="GSG109" s="86"/>
      <c r="GSH109" s="86"/>
      <c r="GSI109" s="86"/>
      <c r="GSJ109" s="86"/>
      <c r="GSK109" s="86"/>
      <c r="GSL109" s="86"/>
      <c r="GSM109" s="86"/>
      <c r="GSN109" s="86"/>
      <c r="GSO109" s="86"/>
      <c r="GSP109" s="86"/>
      <c r="GSQ109" s="86"/>
      <c r="GSR109" s="86"/>
      <c r="GSS109" s="86"/>
      <c r="GST109" s="86"/>
      <c r="GSU109" s="86"/>
      <c r="GSV109" s="86"/>
      <c r="GSW109" s="86"/>
      <c r="GSX109" s="86"/>
      <c r="GSY109" s="86"/>
      <c r="GSZ109" s="86"/>
      <c r="GTA109" s="86"/>
      <c r="GTB109" s="86"/>
      <c r="GTC109" s="86"/>
      <c r="GTD109" s="86"/>
      <c r="GTE109" s="86"/>
      <c r="GTF109" s="86"/>
      <c r="GTG109" s="86"/>
      <c r="GTH109" s="86"/>
      <c r="GTI109" s="86"/>
      <c r="GTJ109" s="86"/>
      <c r="GTK109" s="86"/>
      <c r="GTL109" s="86"/>
      <c r="GTM109" s="86"/>
      <c r="GTN109" s="86"/>
      <c r="GTO109" s="86"/>
      <c r="GTP109" s="86"/>
      <c r="GTQ109" s="86"/>
      <c r="GTR109" s="86"/>
      <c r="GTS109" s="86"/>
      <c r="GTT109" s="86"/>
      <c r="GTU109" s="86"/>
      <c r="GTV109" s="86"/>
      <c r="GTW109" s="86"/>
      <c r="GTX109" s="86"/>
      <c r="GTY109" s="86"/>
      <c r="GTZ109" s="86"/>
      <c r="GUA109" s="86"/>
      <c r="GUB109" s="86"/>
      <c r="GUC109" s="86"/>
      <c r="GUD109" s="86"/>
      <c r="GUE109" s="86"/>
      <c r="GUF109" s="86"/>
      <c r="GUG109" s="86"/>
      <c r="GUH109" s="86"/>
      <c r="GUI109" s="86"/>
      <c r="GUJ109" s="86"/>
      <c r="GUK109" s="86"/>
      <c r="GUL109" s="86"/>
      <c r="GUM109" s="86"/>
      <c r="GUN109" s="86"/>
      <c r="GUO109" s="86"/>
      <c r="GUP109" s="86"/>
      <c r="GUQ109" s="86"/>
      <c r="GUR109" s="86"/>
      <c r="GUS109" s="86"/>
      <c r="GUT109" s="86"/>
      <c r="GUU109" s="86"/>
      <c r="GUV109" s="86"/>
      <c r="GUW109" s="86"/>
      <c r="GUX109" s="86"/>
      <c r="GUY109" s="86"/>
      <c r="GUZ109" s="86"/>
      <c r="GVA109" s="86"/>
      <c r="GVB109" s="86"/>
      <c r="GVC109" s="86"/>
      <c r="GVD109" s="86"/>
      <c r="GVE109" s="86"/>
      <c r="GVF109" s="86"/>
      <c r="GVG109" s="86"/>
      <c r="GVH109" s="86"/>
      <c r="GVI109" s="86"/>
      <c r="GVJ109" s="86"/>
      <c r="GVK109" s="86"/>
      <c r="GVL109" s="86"/>
      <c r="GVM109" s="86"/>
      <c r="GVN109" s="86"/>
      <c r="GVO109" s="86"/>
      <c r="GVP109" s="86"/>
      <c r="GVQ109" s="86"/>
      <c r="GVR109" s="86"/>
      <c r="GVS109" s="86"/>
      <c r="GVT109" s="86"/>
      <c r="GVU109" s="86"/>
      <c r="GVV109" s="86"/>
      <c r="GVW109" s="86"/>
      <c r="GVX109" s="86"/>
      <c r="GVY109" s="86"/>
      <c r="GVZ109" s="86"/>
      <c r="GWA109" s="86"/>
      <c r="GWB109" s="86"/>
      <c r="GWC109" s="86"/>
      <c r="GWD109" s="86"/>
      <c r="GWE109" s="86"/>
      <c r="GWF109" s="86"/>
      <c r="GWG109" s="86"/>
      <c r="GWH109" s="86"/>
      <c r="GWI109" s="86"/>
      <c r="GWJ109" s="86"/>
      <c r="GWK109" s="86"/>
      <c r="GWL109" s="86"/>
      <c r="GWM109" s="86"/>
      <c r="GWN109" s="86"/>
      <c r="GWO109" s="86"/>
      <c r="GWP109" s="86"/>
      <c r="GWQ109" s="86"/>
      <c r="GWR109" s="86"/>
      <c r="GWS109" s="86"/>
      <c r="GWT109" s="86"/>
      <c r="GWU109" s="86"/>
      <c r="GWV109" s="86"/>
      <c r="GWW109" s="86"/>
      <c r="GWX109" s="86"/>
      <c r="GWY109" s="86"/>
      <c r="GWZ109" s="86"/>
      <c r="GXA109" s="86"/>
      <c r="GXB109" s="86"/>
      <c r="GXC109" s="86"/>
      <c r="GXD109" s="86"/>
      <c r="GXE109" s="86"/>
      <c r="GXF109" s="86"/>
      <c r="GXG109" s="86"/>
      <c r="GXH109" s="86"/>
      <c r="GXI109" s="86"/>
      <c r="GXJ109" s="86"/>
      <c r="GXK109" s="86"/>
      <c r="GXL109" s="86"/>
      <c r="GXM109" s="86"/>
      <c r="GXN109" s="86"/>
      <c r="GXO109" s="86"/>
      <c r="GXP109" s="86"/>
      <c r="GXQ109" s="86"/>
      <c r="GXR109" s="86"/>
      <c r="GXS109" s="86"/>
      <c r="GXT109" s="86"/>
      <c r="GXU109" s="86"/>
      <c r="GXV109" s="86"/>
      <c r="GXW109" s="86"/>
      <c r="GXX109" s="86"/>
      <c r="GXY109" s="86"/>
      <c r="GXZ109" s="86"/>
      <c r="GYA109" s="86"/>
      <c r="GYB109" s="86"/>
      <c r="GYC109" s="86"/>
      <c r="GYD109" s="86"/>
      <c r="GYE109" s="86"/>
      <c r="GYF109" s="86"/>
      <c r="GYG109" s="86"/>
      <c r="GYH109" s="86"/>
      <c r="GYI109" s="86"/>
      <c r="GYJ109" s="86"/>
      <c r="GYK109" s="86"/>
      <c r="GYL109" s="86"/>
      <c r="GYM109" s="86"/>
      <c r="GYN109" s="86"/>
      <c r="GYO109" s="86"/>
      <c r="GYP109" s="86"/>
      <c r="GYQ109" s="86"/>
      <c r="GYR109" s="86"/>
      <c r="GYS109" s="86"/>
      <c r="GYT109" s="86"/>
      <c r="GYU109" s="86"/>
      <c r="GYV109" s="86"/>
      <c r="GYW109" s="86"/>
      <c r="GYX109" s="86"/>
      <c r="GYY109" s="86"/>
      <c r="GYZ109" s="86"/>
      <c r="GZA109" s="86"/>
      <c r="GZB109" s="86"/>
      <c r="GZC109" s="86"/>
      <c r="GZD109" s="86"/>
      <c r="GZE109" s="86"/>
      <c r="GZF109" s="86"/>
      <c r="GZG109" s="86"/>
      <c r="GZH109" s="86"/>
      <c r="GZI109" s="86"/>
      <c r="GZJ109" s="86"/>
      <c r="GZK109" s="86"/>
      <c r="GZL109" s="86"/>
      <c r="GZM109" s="86"/>
      <c r="GZN109" s="86"/>
      <c r="GZO109" s="86"/>
      <c r="GZP109" s="86"/>
      <c r="GZQ109" s="86"/>
      <c r="GZR109" s="86"/>
      <c r="GZS109" s="86"/>
      <c r="GZT109" s="86"/>
      <c r="GZU109" s="86"/>
      <c r="GZV109" s="86"/>
      <c r="GZW109" s="86"/>
      <c r="GZX109" s="86"/>
      <c r="GZY109" s="86"/>
      <c r="GZZ109" s="86"/>
      <c r="HAA109" s="86"/>
      <c r="HAB109" s="86"/>
      <c r="HAC109" s="86"/>
      <c r="HAD109" s="86"/>
      <c r="HAE109" s="86"/>
      <c r="HAF109" s="86"/>
      <c r="HAG109" s="86"/>
      <c r="HAH109" s="86"/>
      <c r="HAI109" s="86"/>
      <c r="HAJ109" s="86"/>
      <c r="HAK109" s="86"/>
      <c r="HAL109" s="86"/>
      <c r="HAM109" s="86"/>
      <c r="HAN109" s="86"/>
      <c r="HAO109" s="86"/>
      <c r="HAP109" s="86"/>
      <c r="HAQ109" s="86"/>
      <c r="HAR109" s="86"/>
      <c r="HAS109" s="86"/>
      <c r="HAT109" s="86"/>
      <c r="HAU109" s="86"/>
      <c r="HAV109" s="86"/>
      <c r="HAW109" s="86"/>
      <c r="HAX109" s="86"/>
      <c r="HAY109" s="86"/>
      <c r="HAZ109" s="86"/>
      <c r="HBA109" s="86"/>
      <c r="HBB109" s="86"/>
      <c r="HBC109" s="86"/>
      <c r="HBD109" s="86"/>
      <c r="HBE109" s="86"/>
      <c r="HBF109" s="86"/>
      <c r="HBG109" s="86"/>
      <c r="HBH109" s="86"/>
      <c r="HBI109" s="86"/>
      <c r="HBJ109" s="86"/>
      <c r="HBK109" s="86"/>
      <c r="HBL109" s="86"/>
      <c r="HBM109" s="86"/>
      <c r="HBN109" s="86"/>
      <c r="HBO109" s="86"/>
      <c r="HBP109" s="86"/>
      <c r="HBQ109" s="86"/>
      <c r="HBR109" s="86"/>
      <c r="HBS109" s="86"/>
      <c r="HBT109" s="86"/>
      <c r="HBU109" s="86"/>
      <c r="HBV109" s="86"/>
      <c r="HBW109" s="86"/>
      <c r="HBX109" s="86"/>
      <c r="HBY109" s="86"/>
      <c r="HBZ109" s="86"/>
      <c r="HCA109" s="86"/>
      <c r="HCB109" s="86"/>
      <c r="HCC109" s="86"/>
      <c r="HCD109" s="86"/>
      <c r="HCE109" s="86"/>
      <c r="HCF109" s="86"/>
      <c r="HCG109" s="86"/>
      <c r="HCH109" s="86"/>
      <c r="HCI109" s="86"/>
      <c r="HCJ109" s="86"/>
      <c r="HCK109" s="86"/>
      <c r="HCL109" s="86"/>
      <c r="HCM109" s="86"/>
      <c r="HCN109" s="86"/>
      <c r="HCO109" s="86"/>
      <c r="HCP109" s="86"/>
      <c r="HCQ109" s="86"/>
      <c r="HCR109" s="86"/>
      <c r="HCS109" s="86"/>
      <c r="HCT109" s="86"/>
      <c r="HCU109" s="86"/>
      <c r="HCV109" s="86"/>
      <c r="HCW109" s="86"/>
      <c r="HCX109" s="86"/>
      <c r="HCY109" s="86"/>
      <c r="HCZ109" s="86"/>
      <c r="HDA109" s="86"/>
      <c r="HDB109" s="86"/>
      <c r="HDC109" s="86"/>
      <c r="HDD109" s="86"/>
      <c r="HDE109" s="86"/>
      <c r="HDF109" s="86"/>
      <c r="HDG109" s="86"/>
      <c r="HDH109" s="86"/>
      <c r="HDI109" s="86"/>
      <c r="HDJ109" s="86"/>
      <c r="HDK109" s="86"/>
      <c r="HDL109" s="86"/>
      <c r="HDM109" s="86"/>
      <c r="HDN109" s="86"/>
      <c r="HDO109" s="86"/>
      <c r="HDP109" s="86"/>
      <c r="HDQ109" s="86"/>
      <c r="HDR109" s="86"/>
      <c r="HDS109" s="86"/>
      <c r="HDT109" s="86"/>
      <c r="HDU109" s="86"/>
      <c r="HDV109" s="86"/>
      <c r="HDW109" s="86"/>
      <c r="HDX109" s="86"/>
      <c r="HDY109" s="86"/>
      <c r="HDZ109" s="86"/>
      <c r="HEA109" s="86"/>
      <c r="HEB109" s="86"/>
      <c r="HEC109" s="86"/>
      <c r="HED109" s="86"/>
      <c r="HEE109" s="86"/>
      <c r="HEF109" s="86"/>
      <c r="HEG109" s="86"/>
      <c r="HEH109" s="86"/>
      <c r="HEI109" s="86"/>
      <c r="HEJ109" s="86"/>
      <c r="HEK109" s="86"/>
      <c r="HEL109" s="86"/>
      <c r="HEM109" s="86"/>
      <c r="HEN109" s="86"/>
      <c r="HEO109" s="86"/>
      <c r="HEP109" s="86"/>
      <c r="HEQ109" s="86"/>
      <c r="HER109" s="86"/>
      <c r="HES109" s="86"/>
      <c r="HET109" s="86"/>
      <c r="HEU109" s="86"/>
      <c r="HEV109" s="86"/>
      <c r="HEW109" s="86"/>
      <c r="HEX109" s="86"/>
      <c r="HEY109" s="86"/>
      <c r="HEZ109" s="86"/>
      <c r="HFA109" s="86"/>
      <c r="HFB109" s="86"/>
      <c r="HFC109" s="86"/>
      <c r="HFD109" s="86"/>
      <c r="HFE109" s="86"/>
      <c r="HFF109" s="86"/>
      <c r="HFG109" s="86"/>
      <c r="HFH109" s="86"/>
      <c r="HFI109" s="86"/>
      <c r="HFJ109" s="86"/>
      <c r="HFK109" s="86"/>
      <c r="HFL109" s="86"/>
      <c r="HFM109" s="86"/>
      <c r="HFN109" s="86"/>
      <c r="HFO109" s="86"/>
      <c r="HFP109" s="86"/>
      <c r="HFQ109" s="86"/>
      <c r="HFR109" s="86"/>
      <c r="HFS109" s="86"/>
      <c r="HFT109" s="86"/>
      <c r="HFU109" s="86"/>
      <c r="HFV109" s="86"/>
      <c r="HFW109" s="86"/>
      <c r="HFX109" s="86"/>
      <c r="HFY109" s="86"/>
      <c r="HFZ109" s="86"/>
      <c r="HGA109" s="86"/>
      <c r="HGB109" s="86"/>
      <c r="HGC109" s="86"/>
      <c r="HGD109" s="86"/>
      <c r="HGE109" s="86"/>
      <c r="HGF109" s="86"/>
      <c r="HGG109" s="86"/>
      <c r="HGH109" s="86"/>
      <c r="HGI109" s="86"/>
      <c r="HGJ109" s="86"/>
      <c r="HGK109" s="86"/>
      <c r="HGL109" s="86"/>
      <c r="HGM109" s="86"/>
      <c r="HGN109" s="86"/>
      <c r="HGO109" s="86"/>
      <c r="HGP109" s="86"/>
      <c r="HGQ109" s="86"/>
      <c r="HGR109" s="86"/>
      <c r="HGS109" s="86"/>
      <c r="HGT109" s="86"/>
      <c r="HGU109" s="86"/>
      <c r="HGV109" s="86"/>
      <c r="HGW109" s="86"/>
      <c r="HGX109" s="86"/>
      <c r="HGY109" s="86"/>
      <c r="HGZ109" s="86"/>
      <c r="HHA109" s="86"/>
      <c r="HHB109" s="86"/>
      <c r="HHC109" s="86"/>
      <c r="HHD109" s="86"/>
      <c r="HHE109" s="86"/>
      <c r="HHF109" s="86"/>
      <c r="HHG109" s="86"/>
      <c r="HHH109" s="86"/>
      <c r="HHI109" s="86"/>
      <c r="HHJ109" s="86"/>
      <c r="HHK109" s="86"/>
      <c r="HHL109" s="86"/>
      <c r="HHM109" s="86"/>
      <c r="HHN109" s="86"/>
      <c r="HHO109" s="86"/>
      <c r="HHP109" s="86"/>
      <c r="HHQ109" s="86"/>
      <c r="HHR109" s="86"/>
      <c r="HHS109" s="86"/>
      <c r="HHT109" s="86"/>
      <c r="HHU109" s="86"/>
      <c r="HHV109" s="86"/>
      <c r="HHW109" s="86"/>
      <c r="HHX109" s="86"/>
      <c r="HHY109" s="86"/>
      <c r="HHZ109" s="86"/>
      <c r="HIA109" s="86"/>
      <c r="HIB109" s="86"/>
      <c r="HIC109" s="86"/>
      <c r="HID109" s="86"/>
      <c r="HIE109" s="86"/>
      <c r="HIF109" s="86"/>
      <c r="HIG109" s="86"/>
      <c r="HIH109" s="86"/>
      <c r="HII109" s="86"/>
      <c r="HIJ109" s="86"/>
      <c r="HIK109" s="86"/>
      <c r="HIL109" s="86"/>
      <c r="HIM109" s="86"/>
      <c r="HIN109" s="86"/>
      <c r="HIO109" s="86"/>
      <c r="HIP109" s="86"/>
      <c r="HIQ109" s="86"/>
      <c r="HIR109" s="86"/>
      <c r="HIS109" s="86"/>
      <c r="HIT109" s="86"/>
      <c r="HIU109" s="86"/>
      <c r="HIV109" s="86"/>
      <c r="HIW109" s="86"/>
      <c r="HIX109" s="86"/>
      <c r="HIY109" s="86"/>
      <c r="HIZ109" s="86"/>
      <c r="HJA109" s="86"/>
      <c r="HJB109" s="86"/>
      <c r="HJC109" s="86"/>
      <c r="HJD109" s="86"/>
      <c r="HJE109" s="86"/>
      <c r="HJF109" s="86"/>
      <c r="HJG109" s="86"/>
      <c r="HJH109" s="86"/>
      <c r="HJI109" s="86"/>
      <c r="HJJ109" s="86"/>
      <c r="HJK109" s="86"/>
      <c r="HJL109" s="86"/>
      <c r="HJM109" s="86"/>
      <c r="HJN109" s="86"/>
      <c r="HJO109" s="86"/>
      <c r="HJP109" s="86"/>
      <c r="HJQ109" s="86"/>
      <c r="HJR109" s="86"/>
      <c r="HJS109" s="86"/>
      <c r="HJT109" s="86"/>
      <c r="HJU109" s="86"/>
      <c r="HJV109" s="86"/>
      <c r="HJW109" s="86"/>
      <c r="HJX109" s="86"/>
      <c r="HJY109" s="86"/>
      <c r="HJZ109" s="86"/>
      <c r="HKA109" s="86"/>
      <c r="HKB109" s="86"/>
      <c r="HKC109" s="86"/>
      <c r="HKD109" s="86"/>
      <c r="HKE109" s="86"/>
      <c r="HKF109" s="86"/>
      <c r="HKG109" s="86"/>
      <c r="HKH109" s="86"/>
      <c r="HKI109" s="86"/>
      <c r="HKJ109" s="86"/>
      <c r="HKK109" s="86"/>
      <c r="HKL109" s="86"/>
      <c r="HKM109" s="86"/>
      <c r="HKN109" s="86"/>
      <c r="HKO109" s="86"/>
      <c r="HKP109" s="86"/>
      <c r="HKQ109" s="86"/>
      <c r="HKR109" s="86"/>
      <c r="HKS109" s="86"/>
      <c r="HKT109" s="86"/>
      <c r="HKU109" s="86"/>
      <c r="HKV109" s="86"/>
      <c r="HKW109" s="86"/>
      <c r="HKX109" s="86"/>
      <c r="HKY109" s="86"/>
      <c r="HKZ109" s="86"/>
      <c r="HLA109" s="86"/>
      <c r="HLB109" s="86"/>
      <c r="HLC109" s="86"/>
      <c r="HLD109" s="86"/>
      <c r="HLE109" s="86"/>
      <c r="HLF109" s="86"/>
      <c r="HLG109" s="86"/>
      <c r="HLH109" s="86"/>
      <c r="HLI109" s="86"/>
      <c r="HLJ109" s="86"/>
      <c r="HLK109" s="86"/>
      <c r="HLL109" s="86"/>
      <c r="HLM109" s="86"/>
      <c r="HLN109" s="86"/>
      <c r="HLO109" s="86"/>
      <c r="HLP109" s="86"/>
      <c r="HLQ109" s="86"/>
      <c r="HLR109" s="86"/>
      <c r="HLS109" s="86"/>
      <c r="HLT109" s="86"/>
      <c r="HLU109" s="86"/>
      <c r="HLV109" s="86"/>
      <c r="HLW109" s="86"/>
      <c r="HLX109" s="86"/>
      <c r="HLY109" s="86"/>
      <c r="HLZ109" s="86"/>
      <c r="HMA109" s="86"/>
      <c r="HMB109" s="86"/>
      <c r="HMC109" s="86"/>
      <c r="HMD109" s="86"/>
      <c r="HME109" s="86"/>
      <c r="HMF109" s="86"/>
      <c r="HMG109" s="86"/>
      <c r="HMH109" s="86"/>
      <c r="HMI109" s="86"/>
      <c r="HMJ109" s="86"/>
      <c r="HMK109" s="86"/>
      <c r="HML109" s="86"/>
      <c r="HMM109" s="86"/>
      <c r="HMN109" s="86"/>
      <c r="HMO109" s="86"/>
      <c r="HMP109" s="86"/>
      <c r="HMQ109" s="86"/>
      <c r="HMR109" s="86"/>
      <c r="HMS109" s="86"/>
      <c r="HMT109" s="86"/>
      <c r="HMU109" s="86"/>
      <c r="HMV109" s="86"/>
      <c r="HMW109" s="86"/>
      <c r="HMX109" s="86"/>
      <c r="HMY109" s="86"/>
      <c r="HMZ109" s="86"/>
      <c r="HNA109" s="86"/>
      <c r="HNB109" s="86"/>
      <c r="HNC109" s="86"/>
      <c r="HND109" s="86"/>
      <c r="HNE109" s="86"/>
      <c r="HNF109" s="86"/>
      <c r="HNG109" s="86"/>
      <c r="HNH109" s="86"/>
      <c r="HNI109" s="86"/>
      <c r="HNJ109" s="86"/>
      <c r="HNK109" s="86"/>
      <c r="HNL109" s="86"/>
      <c r="HNM109" s="86"/>
      <c r="HNN109" s="86"/>
      <c r="HNO109" s="86"/>
      <c r="HNP109" s="86"/>
      <c r="HNQ109" s="86"/>
      <c r="HNR109" s="86"/>
      <c r="HNS109" s="86"/>
      <c r="HNT109" s="86"/>
      <c r="HNU109" s="86"/>
      <c r="HNV109" s="86"/>
      <c r="HNW109" s="86"/>
      <c r="HNX109" s="86"/>
      <c r="HNY109" s="86"/>
      <c r="HNZ109" s="86"/>
      <c r="HOA109" s="86"/>
      <c r="HOB109" s="86"/>
      <c r="HOC109" s="86"/>
      <c r="HOD109" s="86"/>
      <c r="HOE109" s="86"/>
      <c r="HOF109" s="86"/>
      <c r="HOG109" s="86"/>
      <c r="HOH109" s="86"/>
      <c r="HOI109" s="86"/>
      <c r="HOJ109" s="86"/>
      <c r="HOK109" s="86"/>
      <c r="HOL109" s="86"/>
      <c r="HOM109" s="86"/>
      <c r="HON109" s="86"/>
      <c r="HOO109" s="86"/>
      <c r="HOP109" s="86"/>
      <c r="HOQ109" s="86"/>
      <c r="HOR109" s="86"/>
      <c r="HOS109" s="86"/>
      <c r="HOT109" s="86"/>
      <c r="HOU109" s="86"/>
      <c r="HOV109" s="86"/>
      <c r="HOW109" s="86"/>
      <c r="HOX109" s="86"/>
      <c r="HOY109" s="86"/>
      <c r="HOZ109" s="86"/>
      <c r="HPA109" s="86"/>
      <c r="HPB109" s="86"/>
      <c r="HPC109" s="86"/>
      <c r="HPD109" s="86"/>
      <c r="HPE109" s="86"/>
      <c r="HPF109" s="86"/>
      <c r="HPG109" s="86"/>
      <c r="HPH109" s="86"/>
      <c r="HPI109" s="86"/>
      <c r="HPJ109" s="86"/>
      <c r="HPK109" s="86"/>
      <c r="HPL109" s="86"/>
      <c r="HPM109" s="86"/>
      <c r="HPN109" s="86"/>
      <c r="HPO109" s="86"/>
      <c r="HPP109" s="86"/>
      <c r="HPQ109" s="86"/>
      <c r="HPR109" s="86"/>
      <c r="HPS109" s="86"/>
      <c r="HPT109" s="86"/>
      <c r="HPU109" s="86"/>
      <c r="HPV109" s="86"/>
      <c r="HPW109" s="86"/>
      <c r="HPX109" s="86"/>
      <c r="HPY109" s="86"/>
      <c r="HPZ109" s="86"/>
      <c r="HQA109" s="86"/>
      <c r="HQB109" s="86"/>
      <c r="HQC109" s="86"/>
      <c r="HQD109" s="86"/>
      <c r="HQE109" s="86"/>
      <c r="HQF109" s="86"/>
      <c r="HQG109" s="86"/>
      <c r="HQH109" s="86"/>
      <c r="HQI109" s="86"/>
      <c r="HQJ109" s="86"/>
      <c r="HQK109" s="86"/>
      <c r="HQL109" s="86"/>
      <c r="HQM109" s="86"/>
      <c r="HQN109" s="86"/>
      <c r="HQO109" s="86"/>
      <c r="HQP109" s="86"/>
      <c r="HQQ109" s="86"/>
      <c r="HQR109" s="86"/>
      <c r="HQS109" s="86"/>
      <c r="HQT109" s="86"/>
      <c r="HQU109" s="86"/>
      <c r="HQV109" s="86"/>
      <c r="HQW109" s="86"/>
      <c r="HQX109" s="86"/>
      <c r="HQY109" s="86"/>
      <c r="HQZ109" s="86"/>
      <c r="HRA109" s="86"/>
      <c r="HRB109" s="86"/>
      <c r="HRC109" s="86"/>
      <c r="HRD109" s="86"/>
      <c r="HRE109" s="86"/>
      <c r="HRF109" s="86"/>
      <c r="HRG109" s="86"/>
      <c r="HRH109" s="86"/>
      <c r="HRI109" s="86"/>
      <c r="HRJ109" s="86"/>
      <c r="HRK109" s="86"/>
      <c r="HRL109" s="86"/>
      <c r="HRM109" s="86"/>
      <c r="HRN109" s="86"/>
      <c r="HRO109" s="86"/>
      <c r="HRP109" s="86"/>
      <c r="HRQ109" s="86"/>
      <c r="HRR109" s="86"/>
      <c r="HRS109" s="86"/>
      <c r="HRT109" s="86"/>
      <c r="HRU109" s="86"/>
      <c r="HRV109" s="86"/>
      <c r="HRW109" s="86"/>
      <c r="HRX109" s="86"/>
      <c r="HRY109" s="86"/>
      <c r="HRZ109" s="86"/>
      <c r="HSA109" s="86"/>
      <c r="HSB109" s="86"/>
      <c r="HSC109" s="86"/>
      <c r="HSD109" s="86"/>
      <c r="HSE109" s="86"/>
      <c r="HSF109" s="86"/>
      <c r="HSG109" s="86"/>
      <c r="HSH109" s="86"/>
      <c r="HSI109" s="86"/>
      <c r="HSJ109" s="86"/>
      <c r="HSK109" s="86"/>
      <c r="HSL109" s="86"/>
      <c r="HSM109" s="86"/>
      <c r="HSN109" s="86"/>
      <c r="HSO109" s="86"/>
      <c r="HSP109" s="86"/>
      <c r="HSQ109" s="86"/>
      <c r="HSR109" s="86"/>
      <c r="HSS109" s="86"/>
      <c r="HST109" s="86"/>
      <c r="HSU109" s="86"/>
      <c r="HSV109" s="86"/>
      <c r="HSW109" s="86"/>
      <c r="HSX109" s="86"/>
      <c r="HSY109" s="86"/>
      <c r="HSZ109" s="86"/>
      <c r="HTA109" s="86"/>
      <c r="HTB109" s="86"/>
      <c r="HTC109" s="86"/>
      <c r="HTD109" s="86"/>
      <c r="HTE109" s="86"/>
      <c r="HTF109" s="86"/>
      <c r="HTG109" s="86"/>
      <c r="HTH109" s="86"/>
      <c r="HTI109" s="86"/>
      <c r="HTJ109" s="86"/>
      <c r="HTK109" s="86"/>
      <c r="HTL109" s="86"/>
      <c r="HTM109" s="86"/>
      <c r="HTN109" s="86"/>
      <c r="HTO109" s="86"/>
      <c r="HTP109" s="86"/>
      <c r="HTQ109" s="86"/>
      <c r="HTR109" s="86"/>
      <c r="HTS109" s="86"/>
      <c r="HTT109" s="86"/>
      <c r="HTU109" s="86"/>
      <c r="HTV109" s="86"/>
      <c r="HTW109" s="86"/>
      <c r="HTX109" s="86"/>
      <c r="HTY109" s="86"/>
      <c r="HTZ109" s="86"/>
      <c r="HUA109" s="86"/>
      <c r="HUB109" s="86"/>
      <c r="HUC109" s="86"/>
      <c r="HUD109" s="86"/>
      <c r="HUE109" s="86"/>
      <c r="HUF109" s="86"/>
      <c r="HUG109" s="86"/>
      <c r="HUH109" s="86"/>
      <c r="HUI109" s="86"/>
      <c r="HUJ109" s="86"/>
      <c r="HUK109" s="86"/>
      <c r="HUL109" s="86"/>
      <c r="HUM109" s="86"/>
      <c r="HUN109" s="86"/>
      <c r="HUO109" s="86"/>
      <c r="HUP109" s="86"/>
      <c r="HUQ109" s="86"/>
      <c r="HUR109" s="86"/>
      <c r="HUS109" s="86"/>
      <c r="HUT109" s="86"/>
      <c r="HUU109" s="86"/>
      <c r="HUV109" s="86"/>
      <c r="HUW109" s="86"/>
      <c r="HUX109" s="86"/>
      <c r="HUY109" s="86"/>
      <c r="HUZ109" s="86"/>
      <c r="HVA109" s="86"/>
      <c r="HVB109" s="86"/>
      <c r="HVC109" s="86"/>
      <c r="HVD109" s="86"/>
      <c r="HVE109" s="86"/>
      <c r="HVF109" s="86"/>
      <c r="HVG109" s="86"/>
      <c r="HVH109" s="86"/>
      <c r="HVI109" s="86"/>
      <c r="HVJ109" s="86"/>
      <c r="HVK109" s="86"/>
      <c r="HVL109" s="86"/>
      <c r="HVM109" s="86"/>
      <c r="HVN109" s="86"/>
      <c r="HVO109" s="86"/>
      <c r="HVP109" s="86"/>
      <c r="HVQ109" s="86"/>
      <c r="HVR109" s="86"/>
      <c r="HVS109" s="86"/>
      <c r="HVT109" s="86"/>
      <c r="HVU109" s="86"/>
      <c r="HVV109" s="86"/>
      <c r="HVW109" s="86"/>
      <c r="HVX109" s="86"/>
      <c r="HVY109" s="86"/>
      <c r="HVZ109" s="86"/>
      <c r="HWA109" s="86"/>
      <c r="HWB109" s="86"/>
      <c r="HWC109" s="86"/>
      <c r="HWD109" s="86"/>
      <c r="HWE109" s="86"/>
      <c r="HWF109" s="86"/>
      <c r="HWG109" s="86"/>
      <c r="HWH109" s="86"/>
      <c r="HWI109" s="86"/>
      <c r="HWJ109" s="86"/>
      <c r="HWK109" s="86"/>
      <c r="HWL109" s="86"/>
      <c r="HWM109" s="86"/>
      <c r="HWN109" s="86"/>
      <c r="HWO109" s="86"/>
      <c r="HWP109" s="86"/>
      <c r="HWQ109" s="86"/>
      <c r="HWR109" s="86"/>
      <c r="HWS109" s="86"/>
      <c r="HWT109" s="86"/>
      <c r="HWU109" s="86"/>
      <c r="HWV109" s="86"/>
      <c r="HWW109" s="86"/>
      <c r="HWX109" s="86"/>
      <c r="HWY109" s="86"/>
      <c r="HWZ109" s="86"/>
      <c r="HXA109" s="86"/>
      <c r="HXB109" s="86"/>
      <c r="HXC109" s="86"/>
      <c r="HXD109" s="86"/>
      <c r="HXE109" s="86"/>
      <c r="HXF109" s="86"/>
      <c r="HXG109" s="86"/>
      <c r="HXH109" s="86"/>
      <c r="HXI109" s="86"/>
      <c r="HXJ109" s="86"/>
      <c r="HXK109" s="86"/>
      <c r="HXL109" s="86"/>
      <c r="HXM109" s="86"/>
      <c r="HXN109" s="86"/>
      <c r="HXO109" s="86"/>
      <c r="HXP109" s="86"/>
      <c r="HXQ109" s="86"/>
      <c r="HXR109" s="86"/>
      <c r="HXS109" s="86"/>
      <c r="HXT109" s="86"/>
      <c r="HXU109" s="86"/>
      <c r="HXV109" s="86"/>
      <c r="HXW109" s="86"/>
      <c r="HXX109" s="86"/>
      <c r="HXY109" s="86"/>
      <c r="HXZ109" s="86"/>
      <c r="HYA109" s="86"/>
      <c r="HYB109" s="86"/>
      <c r="HYC109" s="86"/>
      <c r="HYD109" s="86"/>
      <c r="HYE109" s="86"/>
      <c r="HYF109" s="86"/>
      <c r="HYG109" s="86"/>
      <c r="HYH109" s="86"/>
      <c r="HYI109" s="86"/>
      <c r="HYJ109" s="86"/>
      <c r="HYK109" s="86"/>
      <c r="HYL109" s="86"/>
      <c r="HYM109" s="86"/>
      <c r="HYN109" s="86"/>
      <c r="HYO109" s="86"/>
      <c r="HYP109" s="86"/>
      <c r="HYQ109" s="86"/>
      <c r="HYR109" s="86"/>
      <c r="HYS109" s="86"/>
      <c r="HYT109" s="86"/>
      <c r="HYU109" s="86"/>
      <c r="HYV109" s="86"/>
      <c r="HYW109" s="86"/>
      <c r="HYX109" s="86"/>
      <c r="HYY109" s="86"/>
      <c r="HYZ109" s="86"/>
      <c r="HZA109" s="86"/>
      <c r="HZB109" s="86"/>
      <c r="HZC109" s="86"/>
      <c r="HZD109" s="86"/>
      <c r="HZE109" s="86"/>
      <c r="HZF109" s="86"/>
      <c r="HZG109" s="86"/>
      <c r="HZH109" s="86"/>
      <c r="HZI109" s="86"/>
      <c r="HZJ109" s="86"/>
      <c r="HZK109" s="86"/>
      <c r="HZL109" s="86"/>
      <c r="HZM109" s="86"/>
      <c r="HZN109" s="86"/>
      <c r="HZO109" s="86"/>
      <c r="HZP109" s="86"/>
      <c r="HZQ109" s="86"/>
      <c r="HZR109" s="86"/>
      <c r="HZS109" s="86"/>
      <c r="HZT109" s="86"/>
      <c r="HZU109" s="86"/>
      <c r="HZV109" s="86"/>
      <c r="HZW109" s="86"/>
      <c r="HZX109" s="86"/>
      <c r="HZY109" s="86"/>
      <c r="HZZ109" s="86"/>
      <c r="IAA109" s="86"/>
      <c r="IAB109" s="86"/>
      <c r="IAC109" s="86"/>
      <c r="IAD109" s="86"/>
      <c r="IAE109" s="86"/>
      <c r="IAF109" s="86"/>
      <c r="IAG109" s="86"/>
      <c r="IAH109" s="86"/>
      <c r="IAI109" s="86"/>
      <c r="IAJ109" s="86"/>
      <c r="IAK109" s="86"/>
      <c r="IAL109" s="86"/>
      <c r="IAM109" s="86"/>
      <c r="IAN109" s="86"/>
      <c r="IAO109" s="86"/>
      <c r="IAP109" s="86"/>
      <c r="IAQ109" s="86"/>
      <c r="IAR109" s="86"/>
      <c r="IAS109" s="86"/>
      <c r="IAT109" s="86"/>
      <c r="IAU109" s="86"/>
      <c r="IAV109" s="86"/>
      <c r="IAW109" s="86"/>
      <c r="IAX109" s="86"/>
      <c r="IAY109" s="86"/>
      <c r="IAZ109" s="86"/>
      <c r="IBA109" s="86"/>
      <c r="IBB109" s="86"/>
      <c r="IBC109" s="86"/>
      <c r="IBD109" s="86"/>
      <c r="IBE109" s="86"/>
      <c r="IBF109" s="86"/>
      <c r="IBG109" s="86"/>
      <c r="IBH109" s="86"/>
      <c r="IBI109" s="86"/>
      <c r="IBJ109" s="86"/>
      <c r="IBK109" s="86"/>
      <c r="IBL109" s="86"/>
      <c r="IBM109" s="86"/>
      <c r="IBN109" s="86"/>
      <c r="IBO109" s="86"/>
      <c r="IBP109" s="86"/>
      <c r="IBQ109" s="86"/>
      <c r="IBR109" s="86"/>
      <c r="IBS109" s="86"/>
      <c r="IBT109" s="86"/>
      <c r="IBU109" s="86"/>
      <c r="IBV109" s="86"/>
      <c r="IBW109" s="86"/>
      <c r="IBX109" s="86"/>
      <c r="IBY109" s="86"/>
      <c r="IBZ109" s="86"/>
      <c r="ICA109" s="86"/>
      <c r="ICB109" s="86"/>
      <c r="ICC109" s="86"/>
      <c r="ICD109" s="86"/>
      <c r="ICE109" s="86"/>
      <c r="ICF109" s="86"/>
      <c r="ICG109" s="86"/>
      <c r="ICH109" s="86"/>
      <c r="ICI109" s="86"/>
      <c r="ICJ109" s="86"/>
      <c r="ICK109" s="86"/>
      <c r="ICL109" s="86"/>
      <c r="ICM109" s="86"/>
      <c r="ICN109" s="86"/>
      <c r="ICO109" s="86"/>
      <c r="ICP109" s="86"/>
      <c r="ICQ109" s="86"/>
      <c r="ICR109" s="86"/>
      <c r="ICS109" s="86"/>
      <c r="ICT109" s="86"/>
      <c r="ICU109" s="86"/>
      <c r="ICV109" s="86"/>
      <c r="ICW109" s="86"/>
      <c r="ICX109" s="86"/>
      <c r="ICY109" s="86"/>
      <c r="ICZ109" s="86"/>
      <c r="IDA109" s="86"/>
      <c r="IDB109" s="86"/>
      <c r="IDC109" s="86"/>
      <c r="IDD109" s="86"/>
      <c r="IDE109" s="86"/>
      <c r="IDF109" s="86"/>
      <c r="IDG109" s="86"/>
      <c r="IDH109" s="86"/>
      <c r="IDI109" s="86"/>
      <c r="IDJ109" s="86"/>
      <c r="IDK109" s="86"/>
      <c r="IDL109" s="86"/>
      <c r="IDM109" s="86"/>
      <c r="IDN109" s="86"/>
      <c r="IDO109" s="86"/>
      <c r="IDP109" s="86"/>
      <c r="IDQ109" s="86"/>
      <c r="IDR109" s="86"/>
      <c r="IDS109" s="86"/>
      <c r="IDT109" s="86"/>
      <c r="IDU109" s="86"/>
      <c r="IDV109" s="86"/>
      <c r="IDW109" s="86"/>
      <c r="IDX109" s="86"/>
      <c r="IDY109" s="86"/>
      <c r="IDZ109" s="86"/>
      <c r="IEA109" s="86"/>
      <c r="IEB109" s="86"/>
      <c r="IEC109" s="86"/>
      <c r="IED109" s="86"/>
      <c r="IEE109" s="86"/>
      <c r="IEF109" s="86"/>
      <c r="IEG109" s="86"/>
      <c r="IEH109" s="86"/>
      <c r="IEI109" s="86"/>
      <c r="IEJ109" s="86"/>
      <c r="IEK109" s="86"/>
      <c r="IEL109" s="86"/>
      <c r="IEM109" s="86"/>
      <c r="IEN109" s="86"/>
      <c r="IEO109" s="86"/>
      <c r="IEP109" s="86"/>
      <c r="IEQ109" s="86"/>
      <c r="IER109" s="86"/>
      <c r="IES109" s="86"/>
      <c r="IET109" s="86"/>
      <c r="IEU109" s="86"/>
      <c r="IEV109" s="86"/>
      <c r="IEW109" s="86"/>
      <c r="IEX109" s="86"/>
      <c r="IEY109" s="86"/>
      <c r="IEZ109" s="86"/>
      <c r="IFA109" s="86"/>
      <c r="IFB109" s="86"/>
      <c r="IFC109" s="86"/>
      <c r="IFD109" s="86"/>
      <c r="IFE109" s="86"/>
      <c r="IFF109" s="86"/>
      <c r="IFG109" s="86"/>
      <c r="IFH109" s="86"/>
      <c r="IFI109" s="86"/>
      <c r="IFJ109" s="86"/>
      <c r="IFK109" s="86"/>
      <c r="IFL109" s="86"/>
      <c r="IFM109" s="86"/>
      <c r="IFN109" s="86"/>
      <c r="IFO109" s="86"/>
      <c r="IFP109" s="86"/>
      <c r="IFQ109" s="86"/>
      <c r="IFR109" s="86"/>
      <c r="IFS109" s="86"/>
      <c r="IFT109" s="86"/>
      <c r="IFU109" s="86"/>
      <c r="IFV109" s="86"/>
      <c r="IFW109" s="86"/>
      <c r="IFX109" s="86"/>
      <c r="IFY109" s="86"/>
      <c r="IFZ109" s="86"/>
      <c r="IGA109" s="86"/>
      <c r="IGB109" s="86"/>
      <c r="IGC109" s="86"/>
      <c r="IGD109" s="86"/>
      <c r="IGE109" s="86"/>
      <c r="IGF109" s="86"/>
      <c r="IGG109" s="86"/>
      <c r="IGH109" s="86"/>
      <c r="IGI109" s="86"/>
      <c r="IGJ109" s="86"/>
      <c r="IGK109" s="86"/>
      <c r="IGL109" s="86"/>
      <c r="IGM109" s="86"/>
      <c r="IGN109" s="86"/>
      <c r="IGO109" s="86"/>
      <c r="IGP109" s="86"/>
      <c r="IGQ109" s="86"/>
      <c r="IGR109" s="86"/>
      <c r="IGS109" s="86"/>
      <c r="IGT109" s="86"/>
      <c r="IGU109" s="86"/>
      <c r="IGV109" s="86"/>
      <c r="IGW109" s="86"/>
      <c r="IGX109" s="86"/>
      <c r="IGY109" s="86"/>
      <c r="IGZ109" s="86"/>
      <c r="IHA109" s="86"/>
      <c r="IHB109" s="86"/>
      <c r="IHC109" s="86"/>
      <c r="IHD109" s="86"/>
      <c r="IHE109" s="86"/>
      <c r="IHF109" s="86"/>
      <c r="IHG109" s="86"/>
      <c r="IHH109" s="86"/>
      <c r="IHI109" s="86"/>
      <c r="IHJ109" s="86"/>
      <c r="IHK109" s="86"/>
      <c r="IHL109" s="86"/>
      <c r="IHM109" s="86"/>
      <c r="IHN109" s="86"/>
      <c r="IHO109" s="86"/>
      <c r="IHP109" s="86"/>
      <c r="IHQ109" s="86"/>
      <c r="IHR109" s="86"/>
      <c r="IHS109" s="86"/>
      <c r="IHT109" s="86"/>
      <c r="IHU109" s="86"/>
      <c r="IHV109" s="86"/>
      <c r="IHW109" s="86"/>
      <c r="IHX109" s="86"/>
      <c r="IHY109" s="86"/>
      <c r="IHZ109" s="86"/>
      <c r="IIA109" s="86"/>
      <c r="IIB109" s="86"/>
      <c r="IIC109" s="86"/>
      <c r="IID109" s="86"/>
      <c r="IIE109" s="86"/>
      <c r="IIF109" s="86"/>
      <c r="IIG109" s="86"/>
      <c r="IIH109" s="86"/>
      <c r="III109" s="86"/>
      <c r="IIJ109" s="86"/>
      <c r="IIK109" s="86"/>
      <c r="IIL109" s="86"/>
      <c r="IIM109" s="86"/>
      <c r="IIN109" s="86"/>
      <c r="IIO109" s="86"/>
      <c r="IIP109" s="86"/>
      <c r="IIQ109" s="86"/>
      <c r="IIR109" s="86"/>
      <c r="IIS109" s="86"/>
      <c r="IIT109" s="86"/>
      <c r="IIU109" s="86"/>
      <c r="IIV109" s="86"/>
      <c r="IIW109" s="86"/>
      <c r="IIX109" s="86"/>
      <c r="IIY109" s="86"/>
      <c r="IIZ109" s="86"/>
      <c r="IJA109" s="86"/>
      <c r="IJB109" s="86"/>
      <c r="IJC109" s="86"/>
      <c r="IJD109" s="86"/>
      <c r="IJE109" s="86"/>
      <c r="IJF109" s="86"/>
      <c r="IJG109" s="86"/>
      <c r="IJH109" s="86"/>
      <c r="IJI109" s="86"/>
      <c r="IJJ109" s="86"/>
      <c r="IJK109" s="86"/>
      <c r="IJL109" s="86"/>
      <c r="IJM109" s="86"/>
      <c r="IJN109" s="86"/>
      <c r="IJO109" s="86"/>
      <c r="IJP109" s="86"/>
      <c r="IJQ109" s="86"/>
      <c r="IJR109" s="86"/>
      <c r="IJS109" s="86"/>
      <c r="IJT109" s="86"/>
      <c r="IJU109" s="86"/>
      <c r="IJV109" s="86"/>
      <c r="IJW109" s="86"/>
      <c r="IJX109" s="86"/>
      <c r="IJY109" s="86"/>
      <c r="IJZ109" s="86"/>
      <c r="IKA109" s="86"/>
      <c r="IKB109" s="86"/>
      <c r="IKC109" s="86"/>
      <c r="IKD109" s="86"/>
      <c r="IKE109" s="86"/>
      <c r="IKF109" s="86"/>
      <c r="IKG109" s="86"/>
      <c r="IKH109" s="86"/>
      <c r="IKI109" s="86"/>
      <c r="IKJ109" s="86"/>
      <c r="IKK109" s="86"/>
      <c r="IKL109" s="86"/>
      <c r="IKM109" s="86"/>
      <c r="IKN109" s="86"/>
      <c r="IKO109" s="86"/>
      <c r="IKP109" s="86"/>
      <c r="IKQ109" s="86"/>
      <c r="IKR109" s="86"/>
      <c r="IKS109" s="86"/>
      <c r="IKT109" s="86"/>
      <c r="IKU109" s="86"/>
      <c r="IKV109" s="86"/>
      <c r="IKW109" s="86"/>
      <c r="IKX109" s="86"/>
      <c r="IKY109" s="86"/>
      <c r="IKZ109" s="86"/>
      <c r="ILA109" s="86"/>
      <c r="ILB109" s="86"/>
      <c r="ILC109" s="86"/>
      <c r="ILD109" s="86"/>
      <c r="ILE109" s="86"/>
      <c r="ILF109" s="86"/>
      <c r="ILG109" s="86"/>
      <c r="ILH109" s="86"/>
      <c r="ILI109" s="86"/>
      <c r="ILJ109" s="86"/>
      <c r="ILK109" s="86"/>
      <c r="ILL109" s="86"/>
      <c r="ILM109" s="86"/>
      <c r="ILN109" s="86"/>
      <c r="ILO109" s="86"/>
      <c r="ILP109" s="86"/>
      <c r="ILQ109" s="86"/>
      <c r="ILR109" s="86"/>
      <c r="ILS109" s="86"/>
      <c r="ILT109" s="86"/>
      <c r="ILU109" s="86"/>
      <c r="ILV109" s="86"/>
      <c r="ILW109" s="86"/>
      <c r="ILX109" s="86"/>
      <c r="ILY109" s="86"/>
      <c r="ILZ109" s="86"/>
      <c r="IMA109" s="86"/>
      <c r="IMB109" s="86"/>
      <c r="IMC109" s="86"/>
      <c r="IMD109" s="86"/>
      <c r="IME109" s="86"/>
      <c r="IMF109" s="86"/>
      <c r="IMG109" s="86"/>
      <c r="IMH109" s="86"/>
      <c r="IMI109" s="86"/>
      <c r="IMJ109" s="86"/>
      <c r="IMK109" s="86"/>
      <c r="IML109" s="86"/>
      <c r="IMM109" s="86"/>
      <c r="IMN109" s="86"/>
      <c r="IMO109" s="86"/>
      <c r="IMP109" s="86"/>
      <c r="IMQ109" s="86"/>
      <c r="IMR109" s="86"/>
      <c r="IMS109" s="86"/>
      <c r="IMT109" s="86"/>
      <c r="IMU109" s="86"/>
      <c r="IMV109" s="86"/>
      <c r="IMW109" s="86"/>
      <c r="IMX109" s="86"/>
      <c r="IMY109" s="86"/>
      <c r="IMZ109" s="86"/>
      <c r="INA109" s="86"/>
      <c r="INB109" s="86"/>
      <c r="INC109" s="86"/>
      <c r="IND109" s="86"/>
      <c r="INE109" s="86"/>
      <c r="INF109" s="86"/>
      <c r="ING109" s="86"/>
      <c r="INH109" s="86"/>
      <c r="INI109" s="86"/>
      <c r="INJ109" s="86"/>
      <c r="INK109" s="86"/>
      <c r="INL109" s="86"/>
      <c r="INM109" s="86"/>
      <c r="INN109" s="86"/>
      <c r="INO109" s="86"/>
      <c r="INP109" s="86"/>
      <c r="INQ109" s="86"/>
      <c r="INR109" s="86"/>
      <c r="INS109" s="86"/>
      <c r="INT109" s="86"/>
      <c r="INU109" s="86"/>
      <c r="INV109" s="86"/>
      <c r="INW109" s="86"/>
      <c r="INX109" s="86"/>
      <c r="INY109" s="86"/>
      <c r="INZ109" s="86"/>
      <c r="IOA109" s="86"/>
      <c r="IOB109" s="86"/>
      <c r="IOC109" s="86"/>
      <c r="IOD109" s="86"/>
      <c r="IOE109" s="86"/>
      <c r="IOF109" s="86"/>
      <c r="IOG109" s="86"/>
      <c r="IOH109" s="86"/>
      <c r="IOI109" s="86"/>
      <c r="IOJ109" s="86"/>
      <c r="IOK109" s="86"/>
      <c r="IOL109" s="86"/>
      <c r="IOM109" s="86"/>
      <c r="ION109" s="86"/>
      <c r="IOO109" s="86"/>
      <c r="IOP109" s="86"/>
      <c r="IOQ109" s="86"/>
      <c r="IOR109" s="86"/>
      <c r="IOS109" s="86"/>
      <c r="IOT109" s="86"/>
      <c r="IOU109" s="86"/>
      <c r="IOV109" s="86"/>
      <c r="IOW109" s="86"/>
      <c r="IOX109" s="86"/>
      <c r="IOY109" s="86"/>
      <c r="IOZ109" s="86"/>
      <c r="IPA109" s="86"/>
      <c r="IPB109" s="86"/>
      <c r="IPC109" s="86"/>
      <c r="IPD109" s="86"/>
      <c r="IPE109" s="86"/>
      <c r="IPF109" s="86"/>
      <c r="IPG109" s="86"/>
      <c r="IPH109" s="86"/>
      <c r="IPI109" s="86"/>
      <c r="IPJ109" s="86"/>
      <c r="IPK109" s="86"/>
      <c r="IPL109" s="86"/>
      <c r="IPM109" s="86"/>
      <c r="IPN109" s="86"/>
      <c r="IPO109" s="86"/>
      <c r="IPP109" s="86"/>
      <c r="IPQ109" s="86"/>
      <c r="IPR109" s="86"/>
      <c r="IPS109" s="86"/>
      <c r="IPT109" s="86"/>
      <c r="IPU109" s="86"/>
      <c r="IPV109" s="86"/>
      <c r="IPW109" s="86"/>
      <c r="IPX109" s="86"/>
      <c r="IPY109" s="86"/>
      <c r="IPZ109" s="86"/>
      <c r="IQA109" s="86"/>
      <c r="IQB109" s="86"/>
      <c r="IQC109" s="86"/>
      <c r="IQD109" s="86"/>
      <c r="IQE109" s="86"/>
      <c r="IQF109" s="86"/>
      <c r="IQG109" s="86"/>
      <c r="IQH109" s="86"/>
      <c r="IQI109" s="86"/>
      <c r="IQJ109" s="86"/>
      <c r="IQK109" s="86"/>
      <c r="IQL109" s="86"/>
      <c r="IQM109" s="86"/>
      <c r="IQN109" s="86"/>
      <c r="IQO109" s="86"/>
      <c r="IQP109" s="86"/>
      <c r="IQQ109" s="86"/>
      <c r="IQR109" s="86"/>
      <c r="IQS109" s="86"/>
      <c r="IQT109" s="86"/>
      <c r="IQU109" s="86"/>
      <c r="IQV109" s="86"/>
      <c r="IQW109" s="86"/>
      <c r="IQX109" s="86"/>
      <c r="IQY109" s="86"/>
      <c r="IQZ109" s="86"/>
      <c r="IRA109" s="86"/>
      <c r="IRB109" s="86"/>
      <c r="IRC109" s="86"/>
      <c r="IRD109" s="86"/>
      <c r="IRE109" s="86"/>
      <c r="IRF109" s="86"/>
      <c r="IRG109" s="86"/>
      <c r="IRH109" s="86"/>
      <c r="IRI109" s="86"/>
      <c r="IRJ109" s="86"/>
      <c r="IRK109" s="86"/>
      <c r="IRL109" s="86"/>
      <c r="IRM109" s="86"/>
      <c r="IRN109" s="86"/>
      <c r="IRO109" s="86"/>
      <c r="IRP109" s="86"/>
      <c r="IRQ109" s="86"/>
      <c r="IRR109" s="86"/>
      <c r="IRS109" s="86"/>
      <c r="IRT109" s="86"/>
      <c r="IRU109" s="86"/>
      <c r="IRV109" s="86"/>
      <c r="IRW109" s="86"/>
      <c r="IRX109" s="86"/>
      <c r="IRY109" s="86"/>
      <c r="IRZ109" s="86"/>
      <c r="ISA109" s="86"/>
      <c r="ISB109" s="86"/>
      <c r="ISC109" s="86"/>
      <c r="ISD109" s="86"/>
      <c r="ISE109" s="86"/>
      <c r="ISF109" s="86"/>
      <c r="ISG109" s="86"/>
      <c r="ISH109" s="86"/>
      <c r="ISI109" s="86"/>
      <c r="ISJ109" s="86"/>
      <c r="ISK109" s="86"/>
      <c r="ISL109" s="86"/>
      <c r="ISM109" s="86"/>
      <c r="ISN109" s="86"/>
      <c r="ISO109" s="86"/>
      <c r="ISP109" s="86"/>
      <c r="ISQ109" s="86"/>
      <c r="ISR109" s="86"/>
      <c r="ISS109" s="86"/>
      <c r="IST109" s="86"/>
      <c r="ISU109" s="86"/>
      <c r="ISV109" s="86"/>
      <c r="ISW109" s="86"/>
      <c r="ISX109" s="86"/>
      <c r="ISY109" s="86"/>
      <c r="ISZ109" s="86"/>
      <c r="ITA109" s="86"/>
      <c r="ITB109" s="86"/>
      <c r="ITC109" s="86"/>
      <c r="ITD109" s="86"/>
      <c r="ITE109" s="86"/>
      <c r="ITF109" s="86"/>
      <c r="ITG109" s="86"/>
      <c r="ITH109" s="86"/>
      <c r="ITI109" s="86"/>
      <c r="ITJ109" s="86"/>
      <c r="ITK109" s="86"/>
      <c r="ITL109" s="86"/>
      <c r="ITM109" s="86"/>
      <c r="ITN109" s="86"/>
      <c r="ITO109" s="86"/>
      <c r="ITP109" s="86"/>
      <c r="ITQ109" s="86"/>
      <c r="ITR109" s="86"/>
      <c r="ITS109" s="86"/>
      <c r="ITT109" s="86"/>
      <c r="ITU109" s="86"/>
      <c r="ITV109" s="86"/>
      <c r="ITW109" s="86"/>
      <c r="ITX109" s="86"/>
      <c r="ITY109" s="86"/>
      <c r="ITZ109" s="86"/>
      <c r="IUA109" s="86"/>
      <c r="IUB109" s="86"/>
      <c r="IUC109" s="86"/>
      <c r="IUD109" s="86"/>
      <c r="IUE109" s="86"/>
      <c r="IUF109" s="86"/>
      <c r="IUG109" s="86"/>
      <c r="IUH109" s="86"/>
      <c r="IUI109" s="86"/>
      <c r="IUJ109" s="86"/>
      <c r="IUK109" s="86"/>
      <c r="IUL109" s="86"/>
      <c r="IUM109" s="86"/>
      <c r="IUN109" s="86"/>
      <c r="IUO109" s="86"/>
      <c r="IUP109" s="86"/>
      <c r="IUQ109" s="86"/>
      <c r="IUR109" s="86"/>
      <c r="IUS109" s="86"/>
      <c r="IUT109" s="86"/>
      <c r="IUU109" s="86"/>
      <c r="IUV109" s="86"/>
      <c r="IUW109" s="86"/>
      <c r="IUX109" s="86"/>
      <c r="IUY109" s="86"/>
      <c r="IUZ109" s="86"/>
      <c r="IVA109" s="86"/>
      <c r="IVB109" s="86"/>
      <c r="IVC109" s="86"/>
      <c r="IVD109" s="86"/>
      <c r="IVE109" s="86"/>
      <c r="IVF109" s="86"/>
      <c r="IVG109" s="86"/>
      <c r="IVH109" s="86"/>
      <c r="IVI109" s="86"/>
      <c r="IVJ109" s="86"/>
      <c r="IVK109" s="86"/>
      <c r="IVL109" s="86"/>
      <c r="IVM109" s="86"/>
      <c r="IVN109" s="86"/>
      <c r="IVO109" s="86"/>
      <c r="IVP109" s="86"/>
      <c r="IVQ109" s="86"/>
      <c r="IVR109" s="86"/>
      <c r="IVS109" s="86"/>
      <c r="IVT109" s="86"/>
      <c r="IVU109" s="86"/>
      <c r="IVV109" s="86"/>
      <c r="IVW109" s="86"/>
      <c r="IVX109" s="86"/>
      <c r="IVY109" s="86"/>
      <c r="IVZ109" s="86"/>
      <c r="IWA109" s="86"/>
      <c r="IWB109" s="86"/>
      <c r="IWC109" s="86"/>
      <c r="IWD109" s="86"/>
      <c r="IWE109" s="86"/>
      <c r="IWF109" s="86"/>
      <c r="IWG109" s="86"/>
      <c r="IWH109" s="86"/>
      <c r="IWI109" s="86"/>
      <c r="IWJ109" s="86"/>
      <c r="IWK109" s="86"/>
      <c r="IWL109" s="86"/>
      <c r="IWM109" s="86"/>
      <c r="IWN109" s="86"/>
      <c r="IWO109" s="86"/>
      <c r="IWP109" s="86"/>
      <c r="IWQ109" s="86"/>
      <c r="IWR109" s="86"/>
      <c r="IWS109" s="86"/>
      <c r="IWT109" s="86"/>
      <c r="IWU109" s="86"/>
      <c r="IWV109" s="86"/>
      <c r="IWW109" s="86"/>
      <c r="IWX109" s="86"/>
      <c r="IWY109" s="86"/>
      <c r="IWZ109" s="86"/>
      <c r="IXA109" s="86"/>
      <c r="IXB109" s="86"/>
      <c r="IXC109" s="86"/>
      <c r="IXD109" s="86"/>
      <c r="IXE109" s="86"/>
      <c r="IXF109" s="86"/>
      <c r="IXG109" s="86"/>
      <c r="IXH109" s="86"/>
      <c r="IXI109" s="86"/>
      <c r="IXJ109" s="86"/>
      <c r="IXK109" s="86"/>
      <c r="IXL109" s="86"/>
      <c r="IXM109" s="86"/>
      <c r="IXN109" s="86"/>
      <c r="IXO109" s="86"/>
      <c r="IXP109" s="86"/>
      <c r="IXQ109" s="86"/>
      <c r="IXR109" s="86"/>
      <c r="IXS109" s="86"/>
      <c r="IXT109" s="86"/>
      <c r="IXU109" s="86"/>
      <c r="IXV109" s="86"/>
      <c r="IXW109" s="86"/>
      <c r="IXX109" s="86"/>
      <c r="IXY109" s="86"/>
      <c r="IXZ109" s="86"/>
      <c r="IYA109" s="86"/>
      <c r="IYB109" s="86"/>
      <c r="IYC109" s="86"/>
      <c r="IYD109" s="86"/>
      <c r="IYE109" s="86"/>
      <c r="IYF109" s="86"/>
      <c r="IYG109" s="86"/>
      <c r="IYH109" s="86"/>
      <c r="IYI109" s="86"/>
      <c r="IYJ109" s="86"/>
      <c r="IYK109" s="86"/>
      <c r="IYL109" s="86"/>
      <c r="IYM109" s="86"/>
      <c r="IYN109" s="86"/>
      <c r="IYO109" s="86"/>
      <c r="IYP109" s="86"/>
      <c r="IYQ109" s="86"/>
      <c r="IYR109" s="86"/>
      <c r="IYS109" s="86"/>
      <c r="IYT109" s="86"/>
      <c r="IYU109" s="86"/>
      <c r="IYV109" s="86"/>
      <c r="IYW109" s="86"/>
      <c r="IYX109" s="86"/>
      <c r="IYY109" s="86"/>
      <c r="IYZ109" s="86"/>
      <c r="IZA109" s="86"/>
      <c r="IZB109" s="86"/>
      <c r="IZC109" s="86"/>
      <c r="IZD109" s="86"/>
      <c r="IZE109" s="86"/>
      <c r="IZF109" s="86"/>
      <c r="IZG109" s="86"/>
      <c r="IZH109" s="86"/>
      <c r="IZI109" s="86"/>
      <c r="IZJ109" s="86"/>
      <c r="IZK109" s="86"/>
      <c r="IZL109" s="86"/>
      <c r="IZM109" s="86"/>
      <c r="IZN109" s="86"/>
      <c r="IZO109" s="86"/>
      <c r="IZP109" s="86"/>
      <c r="IZQ109" s="86"/>
      <c r="IZR109" s="86"/>
      <c r="IZS109" s="86"/>
      <c r="IZT109" s="86"/>
      <c r="IZU109" s="86"/>
      <c r="IZV109" s="86"/>
      <c r="IZW109" s="86"/>
      <c r="IZX109" s="86"/>
      <c r="IZY109" s="86"/>
      <c r="IZZ109" s="86"/>
      <c r="JAA109" s="86"/>
      <c r="JAB109" s="86"/>
      <c r="JAC109" s="86"/>
      <c r="JAD109" s="86"/>
      <c r="JAE109" s="86"/>
      <c r="JAF109" s="86"/>
      <c r="JAG109" s="86"/>
      <c r="JAH109" s="86"/>
      <c r="JAI109" s="86"/>
      <c r="JAJ109" s="86"/>
      <c r="JAK109" s="86"/>
      <c r="JAL109" s="86"/>
      <c r="JAM109" s="86"/>
      <c r="JAN109" s="86"/>
      <c r="JAO109" s="86"/>
      <c r="JAP109" s="86"/>
      <c r="JAQ109" s="86"/>
      <c r="JAR109" s="86"/>
      <c r="JAS109" s="86"/>
      <c r="JAT109" s="86"/>
      <c r="JAU109" s="86"/>
      <c r="JAV109" s="86"/>
      <c r="JAW109" s="86"/>
      <c r="JAX109" s="86"/>
      <c r="JAY109" s="86"/>
      <c r="JAZ109" s="86"/>
      <c r="JBA109" s="86"/>
      <c r="JBB109" s="86"/>
      <c r="JBC109" s="86"/>
      <c r="JBD109" s="86"/>
      <c r="JBE109" s="86"/>
      <c r="JBF109" s="86"/>
      <c r="JBG109" s="86"/>
      <c r="JBH109" s="86"/>
      <c r="JBI109" s="86"/>
      <c r="JBJ109" s="86"/>
      <c r="JBK109" s="86"/>
      <c r="JBL109" s="86"/>
      <c r="JBM109" s="86"/>
      <c r="JBN109" s="86"/>
      <c r="JBO109" s="86"/>
      <c r="JBP109" s="86"/>
      <c r="JBQ109" s="86"/>
      <c r="JBR109" s="86"/>
      <c r="JBS109" s="86"/>
      <c r="JBT109" s="86"/>
      <c r="JBU109" s="86"/>
      <c r="JBV109" s="86"/>
      <c r="JBW109" s="86"/>
      <c r="JBX109" s="86"/>
      <c r="JBY109" s="86"/>
      <c r="JBZ109" s="86"/>
      <c r="JCA109" s="86"/>
      <c r="JCB109" s="86"/>
      <c r="JCC109" s="86"/>
      <c r="JCD109" s="86"/>
      <c r="JCE109" s="86"/>
      <c r="JCF109" s="86"/>
      <c r="JCG109" s="86"/>
      <c r="JCH109" s="86"/>
      <c r="JCI109" s="86"/>
      <c r="JCJ109" s="86"/>
      <c r="JCK109" s="86"/>
      <c r="JCL109" s="86"/>
      <c r="JCM109" s="86"/>
      <c r="JCN109" s="86"/>
      <c r="JCO109" s="86"/>
      <c r="JCP109" s="86"/>
      <c r="JCQ109" s="86"/>
      <c r="JCR109" s="86"/>
      <c r="JCS109" s="86"/>
      <c r="JCT109" s="86"/>
      <c r="JCU109" s="86"/>
      <c r="JCV109" s="86"/>
      <c r="JCW109" s="86"/>
      <c r="JCX109" s="86"/>
      <c r="JCY109" s="86"/>
      <c r="JCZ109" s="86"/>
      <c r="JDA109" s="86"/>
      <c r="JDB109" s="86"/>
      <c r="JDC109" s="86"/>
      <c r="JDD109" s="86"/>
      <c r="JDE109" s="86"/>
      <c r="JDF109" s="86"/>
      <c r="JDG109" s="86"/>
      <c r="JDH109" s="86"/>
      <c r="JDI109" s="86"/>
      <c r="JDJ109" s="86"/>
      <c r="JDK109" s="86"/>
      <c r="JDL109" s="86"/>
      <c r="JDM109" s="86"/>
      <c r="JDN109" s="86"/>
      <c r="JDO109" s="86"/>
      <c r="JDP109" s="86"/>
      <c r="JDQ109" s="86"/>
      <c r="JDR109" s="86"/>
      <c r="JDS109" s="86"/>
      <c r="JDT109" s="86"/>
      <c r="JDU109" s="86"/>
      <c r="JDV109" s="86"/>
      <c r="JDW109" s="86"/>
      <c r="JDX109" s="86"/>
      <c r="JDY109" s="86"/>
      <c r="JDZ109" s="86"/>
      <c r="JEA109" s="86"/>
      <c r="JEB109" s="86"/>
      <c r="JEC109" s="86"/>
      <c r="JED109" s="86"/>
      <c r="JEE109" s="86"/>
      <c r="JEF109" s="86"/>
      <c r="JEG109" s="86"/>
      <c r="JEH109" s="86"/>
      <c r="JEI109" s="86"/>
      <c r="JEJ109" s="86"/>
      <c r="JEK109" s="86"/>
      <c r="JEL109" s="86"/>
      <c r="JEM109" s="86"/>
      <c r="JEN109" s="86"/>
      <c r="JEO109" s="86"/>
      <c r="JEP109" s="86"/>
      <c r="JEQ109" s="86"/>
      <c r="JER109" s="86"/>
      <c r="JES109" s="86"/>
      <c r="JET109" s="86"/>
      <c r="JEU109" s="86"/>
      <c r="JEV109" s="86"/>
      <c r="JEW109" s="86"/>
      <c r="JEX109" s="86"/>
      <c r="JEY109" s="86"/>
      <c r="JEZ109" s="86"/>
      <c r="JFA109" s="86"/>
      <c r="JFB109" s="86"/>
      <c r="JFC109" s="86"/>
      <c r="JFD109" s="86"/>
      <c r="JFE109" s="86"/>
      <c r="JFF109" s="86"/>
      <c r="JFG109" s="86"/>
      <c r="JFH109" s="86"/>
      <c r="JFI109" s="86"/>
      <c r="JFJ109" s="86"/>
      <c r="JFK109" s="86"/>
      <c r="JFL109" s="86"/>
      <c r="JFM109" s="86"/>
      <c r="JFN109" s="86"/>
      <c r="JFO109" s="86"/>
      <c r="JFP109" s="86"/>
      <c r="JFQ109" s="86"/>
      <c r="JFR109" s="86"/>
      <c r="JFS109" s="86"/>
      <c r="JFT109" s="86"/>
      <c r="JFU109" s="86"/>
      <c r="JFV109" s="86"/>
      <c r="JFW109" s="86"/>
      <c r="JFX109" s="86"/>
      <c r="JFY109" s="86"/>
      <c r="JFZ109" s="86"/>
      <c r="JGA109" s="86"/>
      <c r="JGB109" s="86"/>
      <c r="JGC109" s="86"/>
      <c r="JGD109" s="86"/>
      <c r="JGE109" s="86"/>
      <c r="JGF109" s="86"/>
      <c r="JGG109" s="86"/>
      <c r="JGH109" s="86"/>
      <c r="JGI109" s="86"/>
      <c r="JGJ109" s="86"/>
      <c r="JGK109" s="86"/>
      <c r="JGL109" s="86"/>
      <c r="JGM109" s="86"/>
      <c r="JGN109" s="86"/>
      <c r="JGO109" s="86"/>
      <c r="JGP109" s="86"/>
      <c r="JGQ109" s="86"/>
      <c r="JGR109" s="86"/>
      <c r="JGS109" s="86"/>
      <c r="JGT109" s="86"/>
      <c r="JGU109" s="86"/>
      <c r="JGV109" s="86"/>
      <c r="JGW109" s="86"/>
      <c r="JGX109" s="86"/>
      <c r="JGY109" s="86"/>
      <c r="JGZ109" s="86"/>
      <c r="JHA109" s="86"/>
      <c r="JHB109" s="86"/>
      <c r="JHC109" s="86"/>
      <c r="JHD109" s="86"/>
      <c r="JHE109" s="86"/>
      <c r="JHF109" s="86"/>
      <c r="JHG109" s="86"/>
      <c r="JHH109" s="86"/>
      <c r="JHI109" s="86"/>
      <c r="JHJ109" s="86"/>
      <c r="JHK109" s="86"/>
      <c r="JHL109" s="86"/>
      <c r="JHM109" s="86"/>
      <c r="JHN109" s="86"/>
      <c r="JHO109" s="86"/>
      <c r="JHP109" s="86"/>
      <c r="JHQ109" s="86"/>
      <c r="JHR109" s="86"/>
      <c r="JHS109" s="86"/>
      <c r="JHT109" s="86"/>
      <c r="JHU109" s="86"/>
      <c r="JHV109" s="86"/>
      <c r="JHW109" s="86"/>
      <c r="JHX109" s="86"/>
      <c r="JHY109" s="86"/>
      <c r="JHZ109" s="86"/>
      <c r="JIA109" s="86"/>
      <c r="JIB109" s="86"/>
      <c r="JIC109" s="86"/>
      <c r="JID109" s="86"/>
      <c r="JIE109" s="86"/>
      <c r="JIF109" s="86"/>
      <c r="JIG109" s="86"/>
      <c r="JIH109" s="86"/>
      <c r="JII109" s="86"/>
      <c r="JIJ109" s="86"/>
      <c r="JIK109" s="86"/>
      <c r="JIL109" s="86"/>
      <c r="JIM109" s="86"/>
      <c r="JIN109" s="86"/>
      <c r="JIO109" s="86"/>
      <c r="JIP109" s="86"/>
      <c r="JIQ109" s="86"/>
      <c r="JIR109" s="86"/>
      <c r="JIS109" s="86"/>
      <c r="JIT109" s="86"/>
      <c r="JIU109" s="86"/>
      <c r="JIV109" s="86"/>
      <c r="JIW109" s="86"/>
      <c r="JIX109" s="86"/>
      <c r="JIY109" s="86"/>
      <c r="JIZ109" s="86"/>
      <c r="JJA109" s="86"/>
      <c r="JJB109" s="86"/>
      <c r="JJC109" s="86"/>
      <c r="JJD109" s="86"/>
      <c r="JJE109" s="86"/>
      <c r="JJF109" s="86"/>
      <c r="JJG109" s="86"/>
      <c r="JJH109" s="86"/>
      <c r="JJI109" s="86"/>
      <c r="JJJ109" s="86"/>
      <c r="JJK109" s="86"/>
      <c r="JJL109" s="86"/>
      <c r="JJM109" s="86"/>
      <c r="JJN109" s="86"/>
      <c r="JJO109" s="86"/>
      <c r="JJP109" s="86"/>
      <c r="JJQ109" s="86"/>
      <c r="JJR109" s="86"/>
      <c r="JJS109" s="86"/>
      <c r="JJT109" s="86"/>
      <c r="JJU109" s="86"/>
      <c r="JJV109" s="86"/>
      <c r="JJW109" s="86"/>
      <c r="JJX109" s="86"/>
      <c r="JJY109" s="86"/>
      <c r="JJZ109" s="86"/>
      <c r="JKA109" s="86"/>
      <c r="JKB109" s="86"/>
      <c r="JKC109" s="86"/>
      <c r="JKD109" s="86"/>
      <c r="JKE109" s="86"/>
      <c r="JKF109" s="86"/>
      <c r="JKG109" s="86"/>
      <c r="JKH109" s="86"/>
      <c r="JKI109" s="86"/>
      <c r="JKJ109" s="86"/>
      <c r="JKK109" s="86"/>
      <c r="JKL109" s="86"/>
      <c r="JKM109" s="86"/>
      <c r="JKN109" s="86"/>
      <c r="JKO109" s="86"/>
      <c r="JKP109" s="86"/>
      <c r="JKQ109" s="86"/>
      <c r="JKR109" s="86"/>
      <c r="JKS109" s="86"/>
      <c r="JKT109" s="86"/>
      <c r="JKU109" s="86"/>
      <c r="JKV109" s="86"/>
      <c r="JKW109" s="86"/>
      <c r="JKX109" s="86"/>
      <c r="JKY109" s="86"/>
      <c r="JKZ109" s="86"/>
      <c r="JLA109" s="86"/>
      <c r="JLB109" s="86"/>
      <c r="JLC109" s="86"/>
      <c r="JLD109" s="86"/>
      <c r="JLE109" s="86"/>
      <c r="JLF109" s="86"/>
      <c r="JLG109" s="86"/>
      <c r="JLH109" s="86"/>
      <c r="JLI109" s="86"/>
      <c r="JLJ109" s="86"/>
      <c r="JLK109" s="86"/>
      <c r="JLL109" s="86"/>
      <c r="JLM109" s="86"/>
      <c r="JLN109" s="86"/>
      <c r="JLO109" s="86"/>
      <c r="JLP109" s="86"/>
      <c r="JLQ109" s="86"/>
      <c r="JLR109" s="86"/>
      <c r="JLS109" s="86"/>
      <c r="JLT109" s="86"/>
      <c r="JLU109" s="86"/>
      <c r="JLV109" s="86"/>
      <c r="JLW109" s="86"/>
      <c r="JLX109" s="86"/>
      <c r="JLY109" s="86"/>
      <c r="JLZ109" s="86"/>
      <c r="JMA109" s="86"/>
      <c r="JMB109" s="86"/>
      <c r="JMC109" s="86"/>
      <c r="JMD109" s="86"/>
      <c r="JME109" s="86"/>
      <c r="JMF109" s="86"/>
      <c r="JMG109" s="86"/>
      <c r="JMH109" s="86"/>
      <c r="JMI109" s="86"/>
      <c r="JMJ109" s="86"/>
      <c r="JMK109" s="86"/>
      <c r="JML109" s="86"/>
      <c r="JMM109" s="86"/>
      <c r="JMN109" s="86"/>
      <c r="JMO109" s="86"/>
      <c r="JMP109" s="86"/>
      <c r="JMQ109" s="86"/>
      <c r="JMR109" s="86"/>
      <c r="JMS109" s="86"/>
      <c r="JMT109" s="86"/>
      <c r="JMU109" s="86"/>
      <c r="JMV109" s="86"/>
      <c r="JMW109" s="86"/>
      <c r="JMX109" s="86"/>
      <c r="JMY109" s="86"/>
      <c r="JMZ109" s="86"/>
      <c r="JNA109" s="86"/>
      <c r="JNB109" s="86"/>
      <c r="JNC109" s="86"/>
      <c r="JND109" s="86"/>
      <c r="JNE109" s="86"/>
      <c r="JNF109" s="86"/>
      <c r="JNG109" s="86"/>
      <c r="JNH109" s="86"/>
      <c r="JNI109" s="86"/>
      <c r="JNJ109" s="86"/>
      <c r="JNK109" s="86"/>
      <c r="JNL109" s="86"/>
      <c r="JNM109" s="86"/>
      <c r="JNN109" s="86"/>
      <c r="JNO109" s="86"/>
      <c r="JNP109" s="86"/>
      <c r="JNQ109" s="86"/>
      <c r="JNR109" s="86"/>
      <c r="JNS109" s="86"/>
      <c r="JNT109" s="86"/>
      <c r="JNU109" s="86"/>
      <c r="JNV109" s="86"/>
      <c r="JNW109" s="86"/>
      <c r="JNX109" s="86"/>
      <c r="JNY109" s="86"/>
      <c r="JNZ109" s="86"/>
      <c r="JOA109" s="86"/>
      <c r="JOB109" s="86"/>
      <c r="JOC109" s="86"/>
      <c r="JOD109" s="86"/>
      <c r="JOE109" s="86"/>
      <c r="JOF109" s="86"/>
      <c r="JOG109" s="86"/>
      <c r="JOH109" s="86"/>
      <c r="JOI109" s="86"/>
      <c r="JOJ109" s="86"/>
      <c r="JOK109" s="86"/>
      <c r="JOL109" s="86"/>
      <c r="JOM109" s="86"/>
      <c r="JON109" s="86"/>
      <c r="JOO109" s="86"/>
      <c r="JOP109" s="86"/>
      <c r="JOQ109" s="86"/>
      <c r="JOR109" s="86"/>
      <c r="JOS109" s="86"/>
      <c r="JOT109" s="86"/>
      <c r="JOU109" s="86"/>
      <c r="JOV109" s="86"/>
      <c r="JOW109" s="86"/>
      <c r="JOX109" s="86"/>
      <c r="JOY109" s="86"/>
      <c r="JOZ109" s="86"/>
      <c r="JPA109" s="86"/>
      <c r="JPB109" s="86"/>
      <c r="JPC109" s="86"/>
      <c r="JPD109" s="86"/>
      <c r="JPE109" s="86"/>
      <c r="JPF109" s="86"/>
      <c r="JPG109" s="86"/>
      <c r="JPH109" s="86"/>
      <c r="JPI109" s="86"/>
      <c r="JPJ109" s="86"/>
      <c r="JPK109" s="86"/>
      <c r="JPL109" s="86"/>
      <c r="JPM109" s="86"/>
      <c r="JPN109" s="86"/>
      <c r="JPO109" s="86"/>
      <c r="JPP109" s="86"/>
      <c r="JPQ109" s="86"/>
      <c r="JPR109" s="86"/>
      <c r="JPS109" s="86"/>
      <c r="JPT109" s="86"/>
      <c r="JPU109" s="86"/>
      <c r="JPV109" s="86"/>
      <c r="JPW109" s="86"/>
      <c r="JPX109" s="86"/>
      <c r="JPY109" s="86"/>
      <c r="JPZ109" s="86"/>
      <c r="JQA109" s="86"/>
      <c r="JQB109" s="86"/>
      <c r="JQC109" s="86"/>
      <c r="JQD109" s="86"/>
      <c r="JQE109" s="86"/>
      <c r="JQF109" s="86"/>
      <c r="JQG109" s="86"/>
      <c r="JQH109" s="86"/>
      <c r="JQI109" s="86"/>
      <c r="JQJ109" s="86"/>
      <c r="JQK109" s="86"/>
      <c r="JQL109" s="86"/>
      <c r="JQM109" s="86"/>
      <c r="JQN109" s="86"/>
      <c r="JQO109" s="86"/>
      <c r="JQP109" s="86"/>
      <c r="JQQ109" s="86"/>
      <c r="JQR109" s="86"/>
      <c r="JQS109" s="86"/>
      <c r="JQT109" s="86"/>
      <c r="JQU109" s="86"/>
      <c r="JQV109" s="86"/>
      <c r="JQW109" s="86"/>
      <c r="JQX109" s="86"/>
      <c r="JQY109" s="86"/>
      <c r="JQZ109" s="86"/>
      <c r="JRA109" s="86"/>
      <c r="JRB109" s="86"/>
      <c r="JRC109" s="86"/>
      <c r="JRD109" s="86"/>
      <c r="JRE109" s="86"/>
      <c r="JRF109" s="86"/>
      <c r="JRG109" s="86"/>
      <c r="JRH109" s="86"/>
      <c r="JRI109" s="86"/>
      <c r="JRJ109" s="86"/>
      <c r="JRK109" s="86"/>
      <c r="JRL109" s="86"/>
      <c r="JRM109" s="86"/>
      <c r="JRN109" s="86"/>
      <c r="JRO109" s="86"/>
      <c r="JRP109" s="86"/>
      <c r="JRQ109" s="86"/>
      <c r="JRR109" s="86"/>
      <c r="JRS109" s="86"/>
      <c r="JRT109" s="86"/>
      <c r="JRU109" s="86"/>
      <c r="JRV109" s="86"/>
      <c r="JRW109" s="86"/>
      <c r="JRX109" s="86"/>
      <c r="JRY109" s="86"/>
      <c r="JRZ109" s="86"/>
      <c r="JSA109" s="86"/>
      <c r="JSB109" s="86"/>
      <c r="JSC109" s="86"/>
      <c r="JSD109" s="86"/>
      <c r="JSE109" s="86"/>
      <c r="JSF109" s="86"/>
      <c r="JSG109" s="86"/>
      <c r="JSH109" s="86"/>
      <c r="JSI109" s="86"/>
      <c r="JSJ109" s="86"/>
      <c r="JSK109" s="86"/>
      <c r="JSL109" s="86"/>
      <c r="JSM109" s="86"/>
      <c r="JSN109" s="86"/>
      <c r="JSO109" s="86"/>
      <c r="JSP109" s="86"/>
      <c r="JSQ109" s="86"/>
      <c r="JSR109" s="86"/>
      <c r="JSS109" s="86"/>
      <c r="JST109" s="86"/>
      <c r="JSU109" s="86"/>
      <c r="JSV109" s="86"/>
      <c r="JSW109" s="86"/>
      <c r="JSX109" s="86"/>
      <c r="JSY109" s="86"/>
      <c r="JSZ109" s="86"/>
      <c r="JTA109" s="86"/>
      <c r="JTB109" s="86"/>
      <c r="JTC109" s="86"/>
      <c r="JTD109" s="86"/>
      <c r="JTE109" s="86"/>
      <c r="JTF109" s="86"/>
      <c r="JTG109" s="86"/>
      <c r="JTH109" s="86"/>
      <c r="JTI109" s="86"/>
      <c r="JTJ109" s="86"/>
      <c r="JTK109" s="86"/>
      <c r="JTL109" s="86"/>
      <c r="JTM109" s="86"/>
      <c r="JTN109" s="86"/>
      <c r="JTO109" s="86"/>
      <c r="JTP109" s="86"/>
      <c r="JTQ109" s="86"/>
      <c r="JTR109" s="86"/>
      <c r="JTS109" s="86"/>
      <c r="JTT109" s="86"/>
      <c r="JTU109" s="86"/>
      <c r="JTV109" s="86"/>
      <c r="JTW109" s="86"/>
      <c r="JTX109" s="86"/>
      <c r="JTY109" s="86"/>
      <c r="JTZ109" s="86"/>
      <c r="JUA109" s="86"/>
      <c r="JUB109" s="86"/>
      <c r="JUC109" s="86"/>
      <c r="JUD109" s="86"/>
      <c r="JUE109" s="86"/>
      <c r="JUF109" s="86"/>
      <c r="JUG109" s="86"/>
      <c r="JUH109" s="86"/>
      <c r="JUI109" s="86"/>
      <c r="JUJ109" s="86"/>
      <c r="JUK109" s="86"/>
      <c r="JUL109" s="86"/>
      <c r="JUM109" s="86"/>
      <c r="JUN109" s="86"/>
      <c r="JUO109" s="86"/>
      <c r="JUP109" s="86"/>
      <c r="JUQ109" s="86"/>
      <c r="JUR109" s="86"/>
      <c r="JUS109" s="86"/>
      <c r="JUT109" s="86"/>
      <c r="JUU109" s="86"/>
      <c r="JUV109" s="86"/>
      <c r="JUW109" s="86"/>
      <c r="JUX109" s="86"/>
      <c r="JUY109" s="86"/>
      <c r="JUZ109" s="86"/>
      <c r="JVA109" s="86"/>
      <c r="JVB109" s="86"/>
      <c r="JVC109" s="86"/>
      <c r="JVD109" s="86"/>
      <c r="JVE109" s="86"/>
      <c r="JVF109" s="86"/>
      <c r="JVG109" s="86"/>
      <c r="JVH109" s="86"/>
      <c r="JVI109" s="86"/>
      <c r="JVJ109" s="86"/>
      <c r="JVK109" s="86"/>
      <c r="JVL109" s="86"/>
      <c r="JVM109" s="86"/>
      <c r="JVN109" s="86"/>
      <c r="JVO109" s="86"/>
      <c r="JVP109" s="86"/>
      <c r="JVQ109" s="86"/>
      <c r="JVR109" s="86"/>
      <c r="JVS109" s="86"/>
      <c r="JVT109" s="86"/>
      <c r="JVU109" s="86"/>
      <c r="JVV109" s="86"/>
      <c r="JVW109" s="86"/>
      <c r="JVX109" s="86"/>
      <c r="JVY109" s="86"/>
      <c r="JVZ109" s="86"/>
      <c r="JWA109" s="86"/>
      <c r="JWB109" s="86"/>
      <c r="JWC109" s="86"/>
      <c r="JWD109" s="86"/>
      <c r="JWE109" s="86"/>
      <c r="JWF109" s="86"/>
      <c r="JWG109" s="86"/>
      <c r="JWH109" s="86"/>
      <c r="JWI109" s="86"/>
      <c r="JWJ109" s="86"/>
      <c r="JWK109" s="86"/>
      <c r="JWL109" s="86"/>
      <c r="JWM109" s="86"/>
      <c r="JWN109" s="86"/>
      <c r="JWO109" s="86"/>
      <c r="JWP109" s="86"/>
      <c r="JWQ109" s="86"/>
      <c r="JWR109" s="86"/>
      <c r="JWS109" s="86"/>
      <c r="JWT109" s="86"/>
      <c r="JWU109" s="86"/>
      <c r="JWV109" s="86"/>
      <c r="JWW109" s="86"/>
      <c r="JWX109" s="86"/>
      <c r="JWY109" s="86"/>
      <c r="JWZ109" s="86"/>
      <c r="JXA109" s="86"/>
      <c r="JXB109" s="86"/>
      <c r="JXC109" s="86"/>
      <c r="JXD109" s="86"/>
      <c r="JXE109" s="86"/>
      <c r="JXF109" s="86"/>
      <c r="JXG109" s="86"/>
      <c r="JXH109" s="86"/>
      <c r="JXI109" s="86"/>
      <c r="JXJ109" s="86"/>
      <c r="JXK109" s="86"/>
      <c r="JXL109" s="86"/>
      <c r="JXM109" s="86"/>
      <c r="JXN109" s="86"/>
      <c r="JXO109" s="86"/>
      <c r="JXP109" s="86"/>
      <c r="JXQ109" s="86"/>
      <c r="JXR109" s="86"/>
      <c r="JXS109" s="86"/>
      <c r="JXT109" s="86"/>
      <c r="JXU109" s="86"/>
      <c r="JXV109" s="86"/>
      <c r="JXW109" s="86"/>
      <c r="JXX109" s="86"/>
      <c r="JXY109" s="86"/>
      <c r="JXZ109" s="86"/>
      <c r="JYA109" s="86"/>
      <c r="JYB109" s="86"/>
      <c r="JYC109" s="86"/>
      <c r="JYD109" s="86"/>
      <c r="JYE109" s="86"/>
      <c r="JYF109" s="86"/>
      <c r="JYG109" s="86"/>
      <c r="JYH109" s="86"/>
      <c r="JYI109" s="86"/>
      <c r="JYJ109" s="86"/>
      <c r="JYK109" s="86"/>
      <c r="JYL109" s="86"/>
      <c r="JYM109" s="86"/>
      <c r="JYN109" s="86"/>
      <c r="JYO109" s="86"/>
      <c r="JYP109" s="86"/>
      <c r="JYQ109" s="86"/>
      <c r="JYR109" s="86"/>
      <c r="JYS109" s="86"/>
      <c r="JYT109" s="86"/>
      <c r="JYU109" s="86"/>
      <c r="JYV109" s="86"/>
      <c r="JYW109" s="86"/>
      <c r="JYX109" s="86"/>
      <c r="JYY109" s="86"/>
      <c r="JYZ109" s="86"/>
      <c r="JZA109" s="86"/>
      <c r="JZB109" s="86"/>
      <c r="JZC109" s="86"/>
      <c r="JZD109" s="86"/>
      <c r="JZE109" s="86"/>
      <c r="JZF109" s="86"/>
      <c r="JZG109" s="86"/>
      <c r="JZH109" s="86"/>
      <c r="JZI109" s="86"/>
      <c r="JZJ109" s="86"/>
      <c r="JZK109" s="86"/>
      <c r="JZL109" s="86"/>
      <c r="JZM109" s="86"/>
      <c r="JZN109" s="86"/>
      <c r="JZO109" s="86"/>
      <c r="JZP109" s="86"/>
      <c r="JZQ109" s="86"/>
      <c r="JZR109" s="86"/>
      <c r="JZS109" s="86"/>
      <c r="JZT109" s="86"/>
      <c r="JZU109" s="86"/>
      <c r="JZV109" s="86"/>
      <c r="JZW109" s="86"/>
      <c r="JZX109" s="86"/>
      <c r="JZY109" s="86"/>
      <c r="JZZ109" s="86"/>
      <c r="KAA109" s="86"/>
      <c r="KAB109" s="86"/>
      <c r="KAC109" s="86"/>
      <c r="KAD109" s="86"/>
      <c r="KAE109" s="86"/>
      <c r="KAF109" s="86"/>
      <c r="KAG109" s="86"/>
      <c r="KAH109" s="86"/>
      <c r="KAI109" s="86"/>
      <c r="KAJ109" s="86"/>
      <c r="KAK109" s="86"/>
      <c r="KAL109" s="86"/>
      <c r="KAM109" s="86"/>
      <c r="KAN109" s="86"/>
      <c r="KAO109" s="86"/>
      <c r="KAP109" s="86"/>
      <c r="KAQ109" s="86"/>
      <c r="KAR109" s="86"/>
      <c r="KAS109" s="86"/>
      <c r="KAT109" s="86"/>
      <c r="KAU109" s="86"/>
      <c r="KAV109" s="86"/>
      <c r="KAW109" s="86"/>
      <c r="KAX109" s="86"/>
      <c r="KAY109" s="86"/>
      <c r="KAZ109" s="86"/>
      <c r="KBA109" s="86"/>
      <c r="KBB109" s="86"/>
      <c r="KBC109" s="86"/>
      <c r="KBD109" s="86"/>
      <c r="KBE109" s="86"/>
      <c r="KBF109" s="86"/>
      <c r="KBG109" s="86"/>
      <c r="KBH109" s="86"/>
      <c r="KBI109" s="86"/>
      <c r="KBJ109" s="86"/>
      <c r="KBK109" s="86"/>
      <c r="KBL109" s="86"/>
      <c r="KBM109" s="86"/>
      <c r="KBN109" s="86"/>
      <c r="KBO109" s="86"/>
      <c r="KBP109" s="86"/>
      <c r="KBQ109" s="86"/>
      <c r="KBR109" s="86"/>
      <c r="KBS109" s="86"/>
      <c r="KBT109" s="86"/>
      <c r="KBU109" s="86"/>
      <c r="KBV109" s="86"/>
      <c r="KBW109" s="86"/>
      <c r="KBX109" s="86"/>
      <c r="KBY109" s="86"/>
      <c r="KBZ109" s="86"/>
      <c r="KCA109" s="86"/>
      <c r="KCB109" s="86"/>
      <c r="KCC109" s="86"/>
      <c r="KCD109" s="86"/>
      <c r="KCE109" s="86"/>
      <c r="KCF109" s="86"/>
      <c r="KCG109" s="86"/>
      <c r="KCH109" s="86"/>
      <c r="KCI109" s="86"/>
      <c r="KCJ109" s="86"/>
      <c r="KCK109" s="86"/>
      <c r="KCL109" s="86"/>
      <c r="KCM109" s="86"/>
      <c r="KCN109" s="86"/>
      <c r="KCO109" s="86"/>
      <c r="KCP109" s="86"/>
      <c r="KCQ109" s="86"/>
      <c r="KCR109" s="86"/>
      <c r="KCS109" s="86"/>
      <c r="KCT109" s="86"/>
      <c r="KCU109" s="86"/>
      <c r="KCV109" s="86"/>
      <c r="KCW109" s="86"/>
      <c r="KCX109" s="86"/>
      <c r="KCY109" s="86"/>
      <c r="KCZ109" s="86"/>
      <c r="KDA109" s="86"/>
      <c r="KDB109" s="86"/>
      <c r="KDC109" s="86"/>
      <c r="KDD109" s="86"/>
      <c r="KDE109" s="86"/>
      <c r="KDF109" s="86"/>
      <c r="KDG109" s="86"/>
      <c r="KDH109" s="86"/>
      <c r="KDI109" s="86"/>
      <c r="KDJ109" s="86"/>
      <c r="KDK109" s="86"/>
      <c r="KDL109" s="86"/>
      <c r="KDM109" s="86"/>
      <c r="KDN109" s="86"/>
      <c r="KDO109" s="86"/>
      <c r="KDP109" s="86"/>
      <c r="KDQ109" s="86"/>
      <c r="KDR109" s="86"/>
      <c r="KDS109" s="86"/>
      <c r="KDT109" s="86"/>
      <c r="KDU109" s="86"/>
      <c r="KDV109" s="86"/>
      <c r="KDW109" s="86"/>
      <c r="KDX109" s="86"/>
      <c r="KDY109" s="86"/>
      <c r="KDZ109" s="86"/>
      <c r="KEA109" s="86"/>
      <c r="KEB109" s="86"/>
      <c r="KEC109" s="86"/>
      <c r="KED109" s="86"/>
      <c r="KEE109" s="86"/>
      <c r="KEF109" s="86"/>
      <c r="KEG109" s="86"/>
      <c r="KEH109" s="86"/>
      <c r="KEI109" s="86"/>
      <c r="KEJ109" s="86"/>
      <c r="KEK109" s="86"/>
      <c r="KEL109" s="86"/>
      <c r="KEM109" s="86"/>
      <c r="KEN109" s="86"/>
      <c r="KEO109" s="86"/>
      <c r="KEP109" s="86"/>
      <c r="KEQ109" s="86"/>
      <c r="KER109" s="86"/>
      <c r="KES109" s="86"/>
      <c r="KET109" s="86"/>
      <c r="KEU109" s="86"/>
      <c r="KEV109" s="86"/>
      <c r="KEW109" s="86"/>
      <c r="KEX109" s="86"/>
      <c r="KEY109" s="86"/>
      <c r="KEZ109" s="86"/>
      <c r="KFA109" s="86"/>
      <c r="KFB109" s="86"/>
      <c r="KFC109" s="86"/>
      <c r="KFD109" s="86"/>
      <c r="KFE109" s="86"/>
      <c r="KFF109" s="86"/>
      <c r="KFG109" s="86"/>
      <c r="KFH109" s="86"/>
      <c r="KFI109" s="86"/>
      <c r="KFJ109" s="86"/>
      <c r="KFK109" s="86"/>
      <c r="KFL109" s="86"/>
      <c r="KFM109" s="86"/>
      <c r="KFN109" s="86"/>
      <c r="KFO109" s="86"/>
      <c r="KFP109" s="86"/>
      <c r="KFQ109" s="86"/>
      <c r="KFR109" s="86"/>
      <c r="KFS109" s="86"/>
      <c r="KFT109" s="86"/>
      <c r="KFU109" s="86"/>
      <c r="KFV109" s="86"/>
      <c r="KFW109" s="86"/>
      <c r="KFX109" s="86"/>
      <c r="KFY109" s="86"/>
      <c r="KFZ109" s="86"/>
      <c r="KGA109" s="86"/>
      <c r="KGB109" s="86"/>
      <c r="KGC109" s="86"/>
      <c r="KGD109" s="86"/>
      <c r="KGE109" s="86"/>
      <c r="KGF109" s="86"/>
      <c r="KGG109" s="86"/>
      <c r="KGH109" s="86"/>
      <c r="KGI109" s="86"/>
      <c r="KGJ109" s="86"/>
      <c r="KGK109" s="86"/>
      <c r="KGL109" s="86"/>
      <c r="KGM109" s="86"/>
      <c r="KGN109" s="86"/>
      <c r="KGO109" s="86"/>
      <c r="KGP109" s="86"/>
      <c r="KGQ109" s="86"/>
      <c r="KGR109" s="86"/>
      <c r="KGS109" s="86"/>
      <c r="KGT109" s="86"/>
      <c r="KGU109" s="86"/>
      <c r="KGV109" s="86"/>
      <c r="KGW109" s="86"/>
      <c r="KGX109" s="86"/>
      <c r="KGY109" s="86"/>
      <c r="KGZ109" s="86"/>
      <c r="KHA109" s="86"/>
      <c r="KHB109" s="86"/>
      <c r="KHC109" s="86"/>
      <c r="KHD109" s="86"/>
      <c r="KHE109" s="86"/>
      <c r="KHF109" s="86"/>
      <c r="KHG109" s="86"/>
      <c r="KHH109" s="86"/>
      <c r="KHI109" s="86"/>
      <c r="KHJ109" s="86"/>
      <c r="KHK109" s="86"/>
      <c r="KHL109" s="86"/>
      <c r="KHM109" s="86"/>
      <c r="KHN109" s="86"/>
      <c r="KHO109" s="86"/>
      <c r="KHP109" s="86"/>
      <c r="KHQ109" s="86"/>
      <c r="KHR109" s="86"/>
      <c r="KHS109" s="86"/>
      <c r="KHT109" s="86"/>
      <c r="KHU109" s="86"/>
      <c r="KHV109" s="86"/>
      <c r="KHW109" s="86"/>
      <c r="KHX109" s="86"/>
      <c r="KHY109" s="86"/>
      <c r="KHZ109" s="86"/>
      <c r="KIA109" s="86"/>
      <c r="KIB109" s="86"/>
      <c r="KIC109" s="86"/>
      <c r="KID109" s="86"/>
      <c r="KIE109" s="86"/>
      <c r="KIF109" s="86"/>
      <c r="KIG109" s="86"/>
      <c r="KIH109" s="86"/>
      <c r="KII109" s="86"/>
      <c r="KIJ109" s="86"/>
      <c r="KIK109" s="86"/>
      <c r="KIL109" s="86"/>
      <c r="KIM109" s="86"/>
      <c r="KIN109" s="86"/>
      <c r="KIO109" s="86"/>
      <c r="KIP109" s="86"/>
      <c r="KIQ109" s="86"/>
      <c r="KIR109" s="86"/>
      <c r="KIS109" s="86"/>
      <c r="KIT109" s="86"/>
      <c r="KIU109" s="86"/>
      <c r="KIV109" s="86"/>
      <c r="KIW109" s="86"/>
      <c r="KIX109" s="86"/>
      <c r="KIY109" s="86"/>
      <c r="KIZ109" s="86"/>
      <c r="KJA109" s="86"/>
      <c r="KJB109" s="86"/>
      <c r="KJC109" s="86"/>
      <c r="KJD109" s="86"/>
      <c r="KJE109" s="86"/>
      <c r="KJF109" s="86"/>
      <c r="KJG109" s="86"/>
      <c r="KJH109" s="86"/>
      <c r="KJI109" s="86"/>
      <c r="KJJ109" s="86"/>
      <c r="KJK109" s="86"/>
      <c r="KJL109" s="86"/>
      <c r="KJM109" s="86"/>
      <c r="KJN109" s="86"/>
      <c r="KJO109" s="86"/>
      <c r="KJP109" s="86"/>
      <c r="KJQ109" s="86"/>
      <c r="KJR109" s="86"/>
      <c r="KJS109" s="86"/>
      <c r="KJT109" s="86"/>
      <c r="KJU109" s="86"/>
      <c r="KJV109" s="86"/>
      <c r="KJW109" s="86"/>
      <c r="KJX109" s="86"/>
      <c r="KJY109" s="86"/>
      <c r="KJZ109" s="86"/>
      <c r="KKA109" s="86"/>
      <c r="KKB109" s="86"/>
      <c r="KKC109" s="86"/>
      <c r="KKD109" s="86"/>
      <c r="KKE109" s="86"/>
      <c r="KKF109" s="86"/>
      <c r="KKG109" s="86"/>
      <c r="KKH109" s="86"/>
      <c r="KKI109" s="86"/>
      <c r="KKJ109" s="86"/>
      <c r="KKK109" s="86"/>
      <c r="KKL109" s="86"/>
      <c r="KKM109" s="86"/>
      <c r="KKN109" s="86"/>
      <c r="KKO109" s="86"/>
      <c r="KKP109" s="86"/>
      <c r="KKQ109" s="86"/>
      <c r="KKR109" s="86"/>
      <c r="KKS109" s="86"/>
      <c r="KKT109" s="86"/>
      <c r="KKU109" s="86"/>
      <c r="KKV109" s="86"/>
      <c r="KKW109" s="86"/>
      <c r="KKX109" s="86"/>
      <c r="KKY109" s="86"/>
      <c r="KKZ109" s="86"/>
      <c r="KLA109" s="86"/>
      <c r="KLB109" s="86"/>
      <c r="KLC109" s="86"/>
      <c r="KLD109" s="86"/>
      <c r="KLE109" s="86"/>
      <c r="KLF109" s="86"/>
      <c r="KLG109" s="86"/>
      <c r="KLH109" s="86"/>
      <c r="KLI109" s="86"/>
      <c r="KLJ109" s="86"/>
      <c r="KLK109" s="86"/>
      <c r="KLL109" s="86"/>
      <c r="KLM109" s="86"/>
      <c r="KLN109" s="86"/>
      <c r="KLO109" s="86"/>
      <c r="KLP109" s="86"/>
      <c r="KLQ109" s="86"/>
      <c r="KLR109" s="86"/>
      <c r="KLS109" s="86"/>
      <c r="KLT109" s="86"/>
      <c r="KLU109" s="86"/>
      <c r="KLV109" s="86"/>
      <c r="KLW109" s="86"/>
      <c r="KLX109" s="86"/>
      <c r="KLY109" s="86"/>
      <c r="KLZ109" s="86"/>
      <c r="KMA109" s="86"/>
      <c r="KMB109" s="86"/>
      <c r="KMC109" s="86"/>
      <c r="KMD109" s="86"/>
      <c r="KME109" s="86"/>
      <c r="KMF109" s="86"/>
      <c r="KMG109" s="86"/>
      <c r="KMH109" s="86"/>
      <c r="KMI109" s="86"/>
      <c r="KMJ109" s="86"/>
      <c r="KMK109" s="86"/>
      <c r="KML109" s="86"/>
      <c r="KMM109" s="86"/>
      <c r="KMN109" s="86"/>
      <c r="KMO109" s="86"/>
      <c r="KMP109" s="86"/>
      <c r="KMQ109" s="86"/>
      <c r="KMR109" s="86"/>
      <c r="KMS109" s="86"/>
      <c r="KMT109" s="86"/>
      <c r="KMU109" s="86"/>
      <c r="KMV109" s="86"/>
      <c r="KMW109" s="86"/>
      <c r="KMX109" s="86"/>
      <c r="KMY109" s="86"/>
      <c r="KMZ109" s="86"/>
      <c r="KNA109" s="86"/>
      <c r="KNB109" s="86"/>
      <c r="KNC109" s="86"/>
      <c r="KND109" s="86"/>
      <c r="KNE109" s="86"/>
      <c r="KNF109" s="86"/>
      <c r="KNG109" s="86"/>
      <c r="KNH109" s="86"/>
      <c r="KNI109" s="86"/>
      <c r="KNJ109" s="86"/>
      <c r="KNK109" s="86"/>
      <c r="KNL109" s="86"/>
      <c r="KNM109" s="86"/>
      <c r="KNN109" s="86"/>
      <c r="KNO109" s="86"/>
      <c r="KNP109" s="86"/>
      <c r="KNQ109" s="86"/>
      <c r="KNR109" s="86"/>
      <c r="KNS109" s="86"/>
      <c r="KNT109" s="86"/>
      <c r="KNU109" s="86"/>
      <c r="KNV109" s="86"/>
      <c r="KNW109" s="86"/>
      <c r="KNX109" s="86"/>
      <c r="KNY109" s="86"/>
      <c r="KNZ109" s="86"/>
      <c r="KOA109" s="86"/>
      <c r="KOB109" s="86"/>
      <c r="KOC109" s="86"/>
      <c r="KOD109" s="86"/>
      <c r="KOE109" s="86"/>
      <c r="KOF109" s="86"/>
      <c r="KOG109" s="86"/>
      <c r="KOH109" s="86"/>
      <c r="KOI109" s="86"/>
      <c r="KOJ109" s="86"/>
      <c r="KOK109" s="86"/>
      <c r="KOL109" s="86"/>
      <c r="KOM109" s="86"/>
      <c r="KON109" s="86"/>
      <c r="KOO109" s="86"/>
      <c r="KOP109" s="86"/>
      <c r="KOQ109" s="86"/>
      <c r="KOR109" s="86"/>
      <c r="KOS109" s="86"/>
      <c r="KOT109" s="86"/>
      <c r="KOU109" s="86"/>
      <c r="KOV109" s="86"/>
      <c r="KOW109" s="86"/>
      <c r="KOX109" s="86"/>
      <c r="KOY109" s="86"/>
      <c r="KOZ109" s="86"/>
      <c r="KPA109" s="86"/>
      <c r="KPB109" s="86"/>
      <c r="KPC109" s="86"/>
      <c r="KPD109" s="86"/>
      <c r="KPE109" s="86"/>
      <c r="KPF109" s="86"/>
      <c r="KPG109" s="86"/>
      <c r="KPH109" s="86"/>
      <c r="KPI109" s="86"/>
      <c r="KPJ109" s="86"/>
      <c r="KPK109" s="86"/>
      <c r="KPL109" s="86"/>
      <c r="KPM109" s="86"/>
      <c r="KPN109" s="86"/>
      <c r="KPO109" s="86"/>
      <c r="KPP109" s="86"/>
      <c r="KPQ109" s="86"/>
      <c r="KPR109" s="86"/>
      <c r="KPS109" s="86"/>
      <c r="KPT109" s="86"/>
      <c r="KPU109" s="86"/>
      <c r="KPV109" s="86"/>
      <c r="KPW109" s="86"/>
      <c r="KPX109" s="86"/>
      <c r="KPY109" s="86"/>
      <c r="KPZ109" s="86"/>
      <c r="KQA109" s="86"/>
      <c r="KQB109" s="86"/>
      <c r="KQC109" s="86"/>
      <c r="KQD109" s="86"/>
      <c r="KQE109" s="86"/>
      <c r="KQF109" s="86"/>
      <c r="KQG109" s="86"/>
      <c r="KQH109" s="86"/>
      <c r="KQI109" s="86"/>
      <c r="KQJ109" s="86"/>
      <c r="KQK109" s="86"/>
      <c r="KQL109" s="86"/>
      <c r="KQM109" s="86"/>
      <c r="KQN109" s="86"/>
      <c r="KQO109" s="86"/>
      <c r="KQP109" s="86"/>
      <c r="KQQ109" s="86"/>
      <c r="KQR109" s="86"/>
      <c r="KQS109" s="86"/>
      <c r="KQT109" s="86"/>
      <c r="KQU109" s="86"/>
      <c r="KQV109" s="86"/>
      <c r="KQW109" s="86"/>
      <c r="KQX109" s="86"/>
      <c r="KQY109" s="86"/>
      <c r="KQZ109" s="86"/>
      <c r="KRA109" s="86"/>
      <c r="KRB109" s="86"/>
      <c r="KRC109" s="86"/>
      <c r="KRD109" s="86"/>
      <c r="KRE109" s="86"/>
      <c r="KRF109" s="86"/>
      <c r="KRG109" s="86"/>
      <c r="KRH109" s="86"/>
      <c r="KRI109" s="86"/>
      <c r="KRJ109" s="86"/>
      <c r="KRK109" s="86"/>
      <c r="KRL109" s="86"/>
      <c r="KRM109" s="86"/>
      <c r="KRN109" s="86"/>
      <c r="KRO109" s="86"/>
      <c r="KRP109" s="86"/>
      <c r="KRQ109" s="86"/>
      <c r="KRR109" s="86"/>
      <c r="KRS109" s="86"/>
      <c r="KRT109" s="86"/>
      <c r="KRU109" s="86"/>
      <c r="KRV109" s="86"/>
      <c r="KRW109" s="86"/>
      <c r="KRX109" s="86"/>
      <c r="KRY109" s="86"/>
      <c r="KRZ109" s="86"/>
      <c r="KSA109" s="86"/>
      <c r="KSB109" s="86"/>
      <c r="KSC109" s="86"/>
      <c r="KSD109" s="86"/>
      <c r="KSE109" s="86"/>
      <c r="KSF109" s="86"/>
      <c r="KSG109" s="86"/>
      <c r="KSH109" s="86"/>
      <c r="KSI109" s="86"/>
      <c r="KSJ109" s="86"/>
      <c r="KSK109" s="86"/>
      <c r="KSL109" s="86"/>
      <c r="KSM109" s="86"/>
      <c r="KSN109" s="86"/>
      <c r="KSO109" s="86"/>
      <c r="KSP109" s="86"/>
      <c r="KSQ109" s="86"/>
      <c r="KSR109" s="86"/>
      <c r="KSS109" s="86"/>
      <c r="KST109" s="86"/>
      <c r="KSU109" s="86"/>
      <c r="KSV109" s="86"/>
      <c r="KSW109" s="86"/>
      <c r="KSX109" s="86"/>
      <c r="KSY109" s="86"/>
      <c r="KSZ109" s="86"/>
      <c r="KTA109" s="86"/>
      <c r="KTB109" s="86"/>
      <c r="KTC109" s="86"/>
      <c r="KTD109" s="86"/>
      <c r="KTE109" s="86"/>
      <c r="KTF109" s="86"/>
      <c r="KTG109" s="86"/>
      <c r="KTH109" s="86"/>
      <c r="KTI109" s="86"/>
      <c r="KTJ109" s="86"/>
      <c r="KTK109" s="86"/>
      <c r="KTL109" s="86"/>
      <c r="KTM109" s="86"/>
      <c r="KTN109" s="86"/>
      <c r="KTO109" s="86"/>
      <c r="KTP109" s="86"/>
      <c r="KTQ109" s="86"/>
      <c r="KTR109" s="86"/>
      <c r="KTS109" s="86"/>
      <c r="KTT109" s="86"/>
      <c r="KTU109" s="86"/>
      <c r="KTV109" s="86"/>
      <c r="KTW109" s="86"/>
      <c r="KTX109" s="86"/>
      <c r="KTY109" s="86"/>
      <c r="KTZ109" s="86"/>
      <c r="KUA109" s="86"/>
      <c r="KUB109" s="86"/>
      <c r="KUC109" s="86"/>
      <c r="KUD109" s="86"/>
      <c r="KUE109" s="86"/>
      <c r="KUF109" s="86"/>
      <c r="KUG109" s="86"/>
      <c r="KUH109" s="86"/>
      <c r="KUI109" s="86"/>
      <c r="KUJ109" s="86"/>
      <c r="KUK109" s="86"/>
      <c r="KUL109" s="86"/>
      <c r="KUM109" s="86"/>
      <c r="KUN109" s="86"/>
      <c r="KUO109" s="86"/>
      <c r="KUP109" s="86"/>
      <c r="KUQ109" s="86"/>
      <c r="KUR109" s="86"/>
      <c r="KUS109" s="86"/>
      <c r="KUT109" s="86"/>
      <c r="KUU109" s="86"/>
      <c r="KUV109" s="86"/>
      <c r="KUW109" s="86"/>
      <c r="KUX109" s="86"/>
      <c r="KUY109" s="86"/>
      <c r="KUZ109" s="86"/>
      <c r="KVA109" s="86"/>
      <c r="KVB109" s="86"/>
      <c r="KVC109" s="86"/>
      <c r="KVD109" s="86"/>
      <c r="KVE109" s="86"/>
      <c r="KVF109" s="86"/>
      <c r="KVG109" s="86"/>
      <c r="KVH109" s="86"/>
      <c r="KVI109" s="86"/>
      <c r="KVJ109" s="86"/>
      <c r="KVK109" s="86"/>
      <c r="KVL109" s="86"/>
      <c r="KVM109" s="86"/>
      <c r="KVN109" s="86"/>
      <c r="KVO109" s="86"/>
      <c r="KVP109" s="86"/>
      <c r="KVQ109" s="86"/>
      <c r="KVR109" s="86"/>
      <c r="KVS109" s="86"/>
      <c r="KVT109" s="86"/>
      <c r="KVU109" s="86"/>
      <c r="KVV109" s="86"/>
      <c r="KVW109" s="86"/>
      <c r="KVX109" s="86"/>
      <c r="KVY109" s="86"/>
      <c r="KVZ109" s="86"/>
      <c r="KWA109" s="86"/>
      <c r="KWB109" s="86"/>
      <c r="KWC109" s="86"/>
      <c r="KWD109" s="86"/>
      <c r="KWE109" s="86"/>
      <c r="KWF109" s="86"/>
      <c r="KWG109" s="86"/>
      <c r="KWH109" s="86"/>
      <c r="KWI109" s="86"/>
      <c r="KWJ109" s="86"/>
      <c r="KWK109" s="86"/>
      <c r="KWL109" s="86"/>
      <c r="KWM109" s="86"/>
      <c r="KWN109" s="86"/>
      <c r="KWO109" s="86"/>
      <c r="KWP109" s="86"/>
      <c r="KWQ109" s="86"/>
      <c r="KWR109" s="86"/>
      <c r="KWS109" s="86"/>
      <c r="KWT109" s="86"/>
      <c r="KWU109" s="86"/>
      <c r="KWV109" s="86"/>
      <c r="KWW109" s="86"/>
      <c r="KWX109" s="86"/>
      <c r="KWY109" s="86"/>
      <c r="KWZ109" s="86"/>
      <c r="KXA109" s="86"/>
      <c r="KXB109" s="86"/>
      <c r="KXC109" s="86"/>
      <c r="KXD109" s="86"/>
      <c r="KXE109" s="86"/>
      <c r="KXF109" s="86"/>
      <c r="KXG109" s="86"/>
      <c r="KXH109" s="86"/>
      <c r="KXI109" s="86"/>
      <c r="KXJ109" s="86"/>
      <c r="KXK109" s="86"/>
      <c r="KXL109" s="86"/>
      <c r="KXM109" s="86"/>
      <c r="KXN109" s="86"/>
      <c r="KXO109" s="86"/>
      <c r="KXP109" s="86"/>
      <c r="KXQ109" s="86"/>
      <c r="KXR109" s="86"/>
      <c r="KXS109" s="86"/>
      <c r="KXT109" s="86"/>
      <c r="KXU109" s="86"/>
      <c r="KXV109" s="86"/>
      <c r="KXW109" s="86"/>
      <c r="KXX109" s="86"/>
      <c r="KXY109" s="86"/>
      <c r="KXZ109" s="86"/>
      <c r="KYA109" s="86"/>
      <c r="KYB109" s="86"/>
      <c r="KYC109" s="86"/>
      <c r="KYD109" s="86"/>
      <c r="KYE109" s="86"/>
      <c r="KYF109" s="86"/>
      <c r="KYG109" s="86"/>
      <c r="KYH109" s="86"/>
      <c r="KYI109" s="86"/>
      <c r="KYJ109" s="86"/>
      <c r="KYK109" s="86"/>
      <c r="KYL109" s="86"/>
      <c r="KYM109" s="86"/>
      <c r="KYN109" s="86"/>
      <c r="KYO109" s="86"/>
      <c r="KYP109" s="86"/>
      <c r="KYQ109" s="86"/>
      <c r="KYR109" s="86"/>
      <c r="KYS109" s="86"/>
      <c r="KYT109" s="86"/>
      <c r="KYU109" s="86"/>
      <c r="KYV109" s="86"/>
      <c r="KYW109" s="86"/>
      <c r="KYX109" s="86"/>
      <c r="KYY109" s="86"/>
      <c r="KYZ109" s="86"/>
      <c r="KZA109" s="86"/>
      <c r="KZB109" s="86"/>
      <c r="KZC109" s="86"/>
      <c r="KZD109" s="86"/>
      <c r="KZE109" s="86"/>
      <c r="KZF109" s="86"/>
      <c r="KZG109" s="86"/>
      <c r="KZH109" s="86"/>
      <c r="KZI109" s="86"/>
      <c r="KZJ109" s="86"/>
      <c r="KZK109" s="86"/>
      <c r="KZL109" s="86"/>
      <c r="KZM109" s="86"/>
      <c r="KZN109" s="86"/>
      <c r="KZO109" s="86"/>
      <c r="KZP109" s="86"/>
      <c r="KZQ109" s="86"/>
      <c r="KZR109" s="86"/>
      <c r="KZS109" s="86"/>
      <c r="KZT109" s="86"/>
      <c r="KZU109" s="86"/>
      <c r="KZV109" s="86"/>
      <c r="KZW109" s="86"/>
      <c r="KZX109" s="86"/>
      <c r="KZY109" s="86"/>
      <c r="KZZ109" s="86"/>
      <c r="LAA109" s="86"/>
      <c r="LAB109" s="86"/>
      <c r="LAC109" s="86"/>
      <c r="LAD109" s="86"/>
      <c r="LAE109" s="86"/>
      <c r="LAF109" s="86"/>
      <c r="LAG109" s="86"/>
      <c r="LAH109" s="86"/>
      <c r="LAI109" s="86"/>
      <c r="LAJ109" s="86"/>
      <c r="LAK109" s="86"/>
      <c r="LAL109" s="86"/>
      <c r="LAM109" s="86"/>
      <c r="LAN109" s="86"/>
      <c r="LAO109" s="86"/>
      <c r="LAP109" s="86"/>
      <c r="LAQ109" s="86"/>
      <c r="LAR109" s="86"/>
      <c r="LAS109" s="86"/>
      <c r="LAT109" s="86"/>
      <c r="LAU109" s="86"/>
      <c r="LAV109" s="86"/>
      <c r="LAW109" s="86"/>
      <c r="LAX109" s="86"/>
      <c r="LAY109" s="86"/>
      <c r="LAZ109" s="86"/>
      <c r="LBA109" s="86"/>
      <c r="LBB109" s="86"/>
      <c r="LBC109" s="86"/>
      <c r="LBD109" s="86"/>
      <c r="LBE109" s="86"/>
      <c r="LBF109" s="86"/>
      <c r="LBG109" s="86"/>
      <c r="LBH109" s="86"/>
      <c r="LBI109" s="86"/>
      <c r="LBJ109" s="86"/>
      <c r="LBK109" s="86"/>
      <c r="LBL109" s="86"/>
      <c r="LBM109" s="86"/>
      <c r="LBN109" s="86"/>
      <c r="LBO109" s="86"/>
      <c r="LBP109" s="86"/>
      <c r="LBQ109" s="86"/>
      <c r="LBR109" s="86"/>
      <c r="LBS109" s="86"/>
      <c r="LBT109" s="86"/>
      <c r="LBU109" s="86"/>
      <c r="LBV109" s="86"/>
      <c r="LBW109" s="86"/>
      <c r="LBX109" s="86"/>
      <c r="LBY109" s="86"/>
      <c r="LBZ109" s="86"/>
      <c r="LCA109" s="86"/>
      <c r="LCB109" s="86"/>
      <c r="LCC109" s="86"/>
      <c r="LCD109" s="86"/>
      <c r="LCE109" s="86"/>
      <c r="LCF109" s="86"/>
      <c r="LCG109" s="86"/>
      <c r="LCH109" s="86"/>
      <c r="LCI109" s="86"/>
      <c r="LCJ109" s="86"/>
      <c r="LCK109" s="86"/>
      <c r="LCL109" s="86"/>
      <c r="LCM109" s="86"/>
      <c r="LCN109" s="86"/>
      <c r="LCO109" s="86"/>
      <c r="LCP109" s="86"/>
      <c r="LCQ109" s="86"/>
      <c r="LCR109" s="86"/>
      <c r="LCS109" s="86"/>
      <c r="LCT109" s="86"/>
      <c r="LCU109" s="86"/>
      <c r="LCV109" s="86"/>
      <c r="LCW109" s="86"/>
      <c r="LCX109" s="86"/>
      <c r="LCY109" s="86"/>
      <c r="LCZ109" s="86"/>
      <c r="LDA109" s="86"/>
      <c r="LDB109" s="86"/>
      <c r="LDC109" s="86"/>
      <c r="LDD109" s="86"/>
      <c r="LDE109" s="86"/>
      <c r="LDF109" s="86"/>
      <c r="LDG109" s="86"/>
      <c r="LDH109" s="86"/>
      <c r="LDI109" s="86"/>
      <c r="LDJ109" s="86"/>
      <c r="LDK109" s="86"/>
      <c r="LDL109" s="86"/>
      <c r="LDM109" s="86"/>
      <c r="LDN109" s="86"/>
      <c r="LDO109" s="86"/>
      <c r="LDP109" s="86"/>
      <c r="LDQ109" s="86"/>
      <c r="LDR109" s="86"/>
      <c r="LDS109" s="86"/>
      <c r="LDT109" s="86"/>
      <c r="LDU109" s="86"/>
      <c r="LDV109" s="86"/>
      <c r="LDW109" s="86"/>
      <c r="LDX109" s="86"/>
      <c r="LDY109" s="86"/>
      <c r="LDZ109" s="86"/>
      <c r="LEA109" s="86"/>
      <c r="LEB109" s="86"/>
      <c r="LEC109" s="86"/>
      <c r="LED109" s="86"/>
      <c r="LEE109" s="86"/>
      <c r="LEF109" s="86"/>
      <c r="LEG109" s="86"/>
      <c r="LEH109" s="86"/>
      <c r="LEI109" s="86"/>
      <c r="LEJ109" s="86"/>
      <c r="LEK109" s="86"/>
      <c r="LEL109" s="86"/>
      <c r="LEM109" s="86"/>
      <c r="LEN109" s="86"/>
      <c r="LEO109" s="86"/>
      <c r="LEP109" s="86"/>
      <c r="LEQ109" s="86"/>
      <c r="LER109" s="86"/>
      <c r="LES109" s="86"/>
      <c r="LET109" s="86"/>
      <c r="LEU109" s="86"/>
      <c r="LEV109" s="86"/>
      <c r="LEW109" s="86"/>
      <c r="LEX109" s="86"/>
      <c r="LEY109" s="86"/>
      <c r="LEZ109" s="86"/>
      <c r="LFA109" s="86"/>
      <c r="LFB109" s="86"/>
      <c r="LFC109" s="86"/>
      <c r="LFD109" s="86"/>
      <c r="LFE109" s="86"/>
      <c r="LFF109" s="86"/>
      <c r="LFG109" s="86"/>
      <c r="LFH109" s="86"/>
      <c r="LFI109" s="86"/>
      <c r="LFJ109" s="86"/>
      <c r="LFK109" s="86"/>
      <c r="LFL109" s="86"/>
      <c r="LFM109" s="86"/>
      <c r="LFN109" s="86"/>
      <c r="LFO109" s="86"/>
      <c r="LFP109" s="86"/>
      <c r="LFQ109" s="86"/>
      <c r="LFR109" s="86"/>
      <c r="LFS109" s="86"/>
      <c r="LFT109" s="86"/>
      <c r="LFU109" s="86"/>
      <c r="LFV109" s="86"/>
      <c r="LFW109" s="86"/>
      <c r="LFX109" s="86"/>
      <c r="LFY109" s="86"/>
      <c r="LFZ109" s="86"/>
      <c r="LGA109" s="86"/>
      <c r="LGB109" s="86"/>
      <c r="LGC109" s="86"/>
      <c r="LGD109" s="86"/>
      <c r="LGE109" s="86"/>
      <c r="LGF109" s="86"/>
      <c r="LGG109" s="86"/>
      <c r="LGH109" s="86"/>
      <c r="LGI109" s="86"/>
      <c r="LGJ109" s="86"/>
      <c r="LGK109" s="86"/>
      <c r="LGL109" s="86"/>
      <c r="LGM109" s="86"/>
      <c r="LGN109" s="86"/>
      <c r="LGO109" s="86"/>
      <c r="LGP109" s="86"/>
      <c r="LGQ109" s="86"/>
      <c r="LGR109" s="86"/>
      <c r="LGS109" s="86"/>
      <c r="LGT109" s="86"/>
      <c r="LGU109" s="86"/>
      <c r="LGV109" s="86"/>
      <c r="LGW109" s="86"/>
      <c r="LGX109" s="86"/>
      <c r="LGY109" s="86"/>
      <c r="LGZ109" s="86"/>
      <c r="LHA109" s="86"/>
      <c r="LHB109" s="86"/>
      <c r="LHC109" s="86"/>
      <c r="LHD109" s="86"/>
      <c r="LHE109" s="86"/>
      <c r="LHF109" s="86"/>
      <c r="LHG109" s="86"/>
      <c r="LHH109" s="86"/>
      <c r="LHI109" s="86"/>
      <c r="LHJ109" s="86"/>
      <c r="LHK109" s="86"/>
      <c r="LHL109" s="86"/>
      <c r="LHM109" s="86"/>
      <c r="LHN109" s="86"/>
      <c r="LHO109" s="86"/>
      <c r="LHP109" s="86"/>
      <c r="LHQ109" s="86"/>
      <c r="LHR109" s="86"/>
      <c r="LHS109" s="86"/>
      <c r="LHT109" s="86"/>
      <c r="LHU109" s="86"/>
      <c r="LHV109" s="86"/>
      <c r="LHW109" s="86"/>
      <c r="LHX109" s="86"/>
      <c r="LHY109" s="86"/>
      <c r="LHZ109" s="86"/>
      <c r="LIA109" s="86"/>
      <c r="LIB109" s="86"/>
      <c r="LIC109" s="86"/>
      <c r="LID109" s="86"/>
      <c r="LIE109" s="86"/>
      <c r="LIF109" s="86"/>
      <c r="LIG109" s="86"/>
      <c r="LIH109" s="86"/>
      <c r="LII109" s="86"/>
      <c r="LIJ109" s="86"/>
      <c r="LIK109" s="86"/>
      <c r="LIL109" s="86"/>
      <c r="LIM109" s="86"/>
      <c r="LIN109" s="86"/>
      <c r="LIO109" s="86"/>
      <c r="LIP109" s="86"/>
      <c r="LIQ109" s="86"/>
      <c r="LIR109" s="86"/>
      <c r="LIS109" s="86"/>
      <c r="LIT109" s="86"/>
      <c r="LIU109" s="86"/>
      <c r="LIV109" s="86"/>
      <c r="LIW109" s="86"/>
      <c r="LIX109" s="86"/>
      <c r="LIY109" s="86"/>
      <c r="LIZ109" s="86"/>
      <c r="LJA109" s="86"/>
      <c r="LJB109" s="86"/>
      <c r="LJC109" s="86"/>
      <c r="LJD109" s="86"/>
      <c r="LJE109" s="86"/>
      <c r="LJF109" s="86"/>
      <c r="LJG109" s="86"/>
      <c r="LJH109" s="86"/>
      <c r="LJI109" s="86"/>
      <c r="LJJ109" s="86"/>
      <c r="LJK109" s="86"/>
      <c r="LJL109" s="86"/>
      <c r="LJM109" s="86"/>
      <c r="LJN109" s="86"/>
      <c r="LJO109" s="86"/>
      <c r="LJP109" s="86"/>
      <c r="LJQ109" s="86"/>
      <c r="LJR109" s="86"/>
      <c r="LJS109" s="86"/>
      <c r="LJT109" s="86"/>
      <c r="LJU109" s="86"/>
      <c r="LJV109" s="86"/>
      <c r="LJW109" s="86"/>
      <c r="LJX109" s="86"/>
      <c r="LJY109" s="86"/>
      <c r="LJZ109" s="86"/>
      <c r="LKA109" s="86"/>
      <c r="LKB109" s="86"/>
      <c r="LKC109" s="86"/>
      <c r="LKD109" s="86"/>
      <c r="LKE109" s="86"/>
      <c r="LKF109" s="86"/>
      <c r="LKG109" s="86"/>
      <c r="LKH109" s="86"/>
      <c r="LKI109" s="86"/>
      <c r="LKJ109" s="86"/>
      <c r="LKK109" s="86"/>
      <c r="LKL109" s="86"/>
      <c r="LKM109" s="86"/>
      <c r="LKN109" s="86"/>
      <c r="LKO109" s="86"/>
      <c r="LKP109" s="86"/>
      <c r="LKQ109" s="86"/>
      <c r="LKR109" s="86"/>
      <c r="LKS109" s="86"/>
      <c r="LKT109" s="86"/>
      <c r="LKU109" s="86"/>
      <c r="LKV109" s="86"/>
      <c r="LKW109" s="86"/>
      <c r="LKX109" s="86"/>
      <c r="LKY109" s="86"/>
      <c r="LKZ109" s="86"/>
      <c r="LLA109" s="86"/>
      <c r="LLB109" s="86"/>
      <c r="LLC109" s="86"/>
      <c r="LLD109" s="86"/>
      <c r="LLE109" s="86"/>
      <c r="LLF109" s="86"/>
      <c r="LLG109" s="86"/>
      <c r="LLH109" s="86"/>
      <c r="LLI109" s="86"/>
      <c r="LLJ109" s="86"/>
      <c r="LLK109" s="86"/>
      <c r="LLL109" s="86"/>
      <c r="LLM109" s="86"/>
      <c r="LLN109" s="86"/>
      <c r="LLO109" s="86"/>
      <c r="LLP109" s="86"/>
      <c r="LLQ109" s="86"/>
      <c r="LLR109" s="86"/>
      <c r="LLS109" s="86"/>
      <c r="LLT109" s="86"/>
      <c r="LLU109" s="86"/>
      <c r="LLV109" s="86"/>
      <c r="LLW109" s="86"/>
      <c r="LLX109" s="86"/>
      <c r="LLY109" s="86"/>
      <c r="LLZ109" s="86"/>
      <c r="LMA109" s="86"/>
      <c r="LMB109" s="86"/>
      <c r="LMC109" s="86"/>
      <c r="LMD109" s="86"/>
      <c r="LME109" s="86"/>
      <c r="LMF109" s="86"/>
      <c r="LMG109" s="86"/>
      <c r="LMH109" s="86"/>
      <c r="LMI109" s="86"/>
      <c r="LMJ109" s="86"/>
      <c r="LMK109" s="86"/>
      <c r="LML109" s="86"/>
      <c r="LMM109" s="86"/>
      <c r="LMN109" s="86"/>
      <c r="LMO109" s="86"/>
      <c r="LMP109" s="86"/>
      <c r="LMQ109" s="86"/>
      <c r="LMR109" s="86"/>
      <c r="LMS109" s="86"/>
      <c r="LMT109" s="86"/>
      <c r="LMU109" s="86"/>
      <c r="LMV109" s="86"/>
      <c r="LMW109" s="86"/>
      <c r="LMX109" s="86"/>
      <c r="LMY109" s="86"/>
      <c r="LMZ109" s="86"/>
      <c r="LNA109" s="86"/>
      <c r="LNB109" s="86"/>
      <c r="LNC109" s="86"/>
      <c r="LND109" s="86"/>
      <c r="LNE109" s="86"/>
      <c r="LNF109" s="86"/>
      <c r="LNG109" s="86"/>
      <c r="LNH109" s="86"/>
      <c r="LNI109" s="86"/>
      <c r="LNJ109" s="86"/>
      <c r="LNK109" s="86"/>
      <c r="LNL109" s="86"/>
      <c r="LNM109" s="86"/>
      <c r="LNN109" s="86"/>
      <c r="LNO109" s="86"/>
      <c r="LNP109" s="86"/>
      <c r="LNQ109" s="86"/>
      <c r="LNR109" s="86"/>
      <c r="LNS109" s="86"/>
      <c r="LNT109" s="86"/>
      <c r="LNU109" s="86"/>
      <c r="LNV109" s="86"/>
      <c r="LNW109" s="86"/>
      <c r="LNX109" s="86"/>
      <c r="LNY109" s="86"/>
      <c r="LNZ109" s="86"/>
      <c r="LOA109" s="86"/>
      <c r="LOB109" s="86"/>
      <c r="LOC109" s="86"/>
      <c r="LOD109" s="86"/>
      <c r="LOE109" s="86"/>
      <c r="LOF109" s="86"/>
      <c r="LOG109" s="86"/>
      <c r="LOH109" s="86"/>
      <c r="LOI109" s="86"/>
      <c r="LOJ109" s="86"/>
      <c r="LOK109" s="86"/>
      <c r="LOL109" s="86"/>
      <c r="LOM109" s="86"/>
      <c r="LON109" s="86"/>
      <c r="LOO109" s="86"/>
      <c r="LOP109" s="86"/>
      <c r="LOQ109" s="86"/>
      <c r="LOR109" s="86"/>
      <c r="LOS109" s="86"/>
      <c r="LOT109" s="86"/>
      <c r="LOU109" s="86"/>
      <c r="LOV109" s="86"/>
      <c r="LOW109" s="86"/>
      <c r="LOX109" s="86"/>
      <c r="LOY109" s="86"/>
      <c r="LOZ109" s="86"/>
      <c r="LPA109" s="86"/>
      <c r="LPB109" s="86"/>
      <c r="LPC109" s="86"/>
      <c r="LPD109" s="86"/>
      <c r="LPE109" s="86"/>
      <c r="LPF109" s="86"/>
      <c r="LPG109" s="86"/>
      <c r="LPH109" s="86"/>
      <c r="LPI109" s="86"/>
      <c r="LPJ109" s="86"/>
      <c r="LPK109" s="86"/>
      <c r="LPL109" s="86"/>
      <c r="LPM109" s="86"/>
      <c r="LPN109" s="86"/>
      <c r="LPO109" s="86"/>
      <c r="LPP109" s="86"/>
      <c r="LPQ109" s="86"/>
      <c r="LPR109" s="86"/>
      <c r="LPS109" s="86"/>
      <c r="LPT109" s="86"/>
      <c r="LPU109" s="86"/>
      <c r="LPV109" s="86"/>
      <c r="LPW109" s="86"/>
      <c r="LPX109" s="86"/>
      <c r="LPY109" s="86"/>
      <c r="LPZ109" s="86"/>
      <c r="LQA109" s="86"/>
      <c r="LQB109" s="86"/>
      <c r="LQC109" s="86"/>
      <c r="LQD109" s="86"/>
      <c r="LQE109" s="86"/>
      <c r="LQF109" s="86"/>
      <c r="LQG109" s="86"/>
      <c r="LQH109" s="86"/>
      <c r="LQI109" s="86"/>
      <c r="LQJ109" s="86"/>
      <c r="LQK109" s="86"/>
      <c r="LQL109" s="86"/>
      <c r="LQM109" s="86"/>
      <c r="LQN109" s="86"/>
      <c r="LQO109" s="86"/>
      <c r="LQP109" s="86"/>
      <c r="LQQ109" s="86"/>
      <c r="LQR109" s="86"/>
      <c r="LQS109" s="86"/>
      <c r="LQT109" s="86"/>
      <c r="LQU109" s="86"/>
      <c r="LQV109" s="86"/>
      <c r="LQW109" s="86"/>
      <c r="LQX109" s="86"/>
      <c r="LQY109" s="86"/>
      <c r="LQZ109" s="86"/>
      <c r="LRA109" s="86"/>
      <c r="LRB109" s="86"/>
      <c r="LRC109" s="86"/>
      <c r="LRD109" s="86"/>
      <c r="LRE109" s="86"/>
      <c r="LRF109" s="86"/>
      <c r="LRG109" s="86"/>
      <c r="LRH109" s="86"/>
      <c r="LRI109" s="86"/>
      <c r="LRJ109" s="86"/>
      <c r="LRK109" s="86"/>
      <c r="LRL109" s="86"/>
      <c r="LRM109" s="86"/>
      <c r="LRN109" s="86"/>
      <c r="LRO109" s="86"/>
      <c r="LRP109" s="86"/>
      <c r="LRQ109" s="86"/>
      <c r="LRR109" s="86"/>
      <c r="LRS109" s="86"/>
      <c r="LRT109" s="86"/>
      <c r="LRU109" s="86"/>
      <c r="LRV109" s="86"/>
      <c r="LRW109" s="86"/>
      <c r="LRX109" s="86"/>
      <c r="LRY109" s="86"/>
      <c r="LRZ109" s="86"/>
      <c r="LSA109" s="86"/>
      <c r="LSB109" s="86"/>
      <c r="LSC109" s="86"/>
      <c r="LSD109" s="86"/>
      <c r="LSE109" s="86"/>
      <c r="LSF109" s="86"/>
      <c r="LSG109" s="86"/>
      <c r="LSH109" s="86"/>
      <c r="LSI109" s="86"/>
      <c r="LSJ109" s="86"/>
      <c r="LSK109" s="86"/>
      <c r="LSL109" s="86"/>
      <c r="LSM109" s="86"/>
      <c r="LSN109" s="86"/>
      <c r="LSO109" s="86"/>
      <c r="LSP109" s="86"/>
      <c r="LSQ109" s="86"/>
      <c r="LSR109" s="86"/>
      <c r="LSS109" s="86"/>
      <c r="LST109" s="86"/>
      <c r="LSU109" s="86"/>
      <c r="LSV109" s="86"/>
      <c r="LSW109" s="86"/>
      <c r="LSX109" s="86"/>
      <c r="LSY109" s="86"/>
      <c r="LSZ109" s="86"/>
      <c r="LTA109" s="86"/>
      <c r="LTB109" s="86"/>
      <c r="LTC109" s="86"/>
      <c r="LTD109" s="86"/>
      <c r="LTE109" s="86"/>
      <c r="LTF109" s="86"/>
      <c r="LTG109" s="86"/>
      <c r="LTH109" s="86"/>
      <c r="LTI109" s="86"/>
      <c r="LTJ109" s="86"/>
      <c r="LTK109" s="86"/>
      <c r="LTL109" s="86"/>
      <c r="LTM109" s="86"/>
      <c r="LTN109" s="86"/>
      <c r="LTO109" s="86"/>
      <c r="LTP109" s="86"/>
      <c r="LTQ109" s="86"/>
      <c r="LTR109" s="86"/>
      <c r="LTS109" s="86"/>
      <c r="LTT109" s="86"/>
      <c r="LTU109" s="86"/>
      <c r="LTV109" s="86"/>
      <c r="LTW109" s="86"/>
      <c r="LTX109" s="86"/>
      <c r="LTY109" s="86"/>
      <c r="LTZ109" s="86"/>
      <c r="LUA109" s="86"/>
      <c r="LUB109" s="86"/>
      <c r="LUC109" s="86"/>
      <c r="LUD109" s="86"/>
      <c r="LUE109" s="86"/>
      <c r="LUF109" s="86"/>
      <c r="LUG109" s="86"/>
      <c r="LUH109" s="86"/>
      <c r="LUI109" s="86"/>
      <c r="LUJ109" s="86"/>
      <c r="LUK109" s="86"/>
      <c r="LUL109" s="86"/>
      <c r="LUM109" s="86"/>
      <c r="LUN109" s="86"/>
      <c r="LUO109" s="86"/>
      <c r="LUP109" s="86"/>
      <c r="LUQ109" s="86"/>
      <c r="LUR109" s="86"/>
      <c r="LUS109" s="86"/>
      <c r="LUT109" s="86"/>
      <c r="LUU109" s="86"/>
      <c r="LUV109" s="86"/>
      <c r="LUW109" s="86"/>
      <c r="LUX109" s="86"/>
      <c r="LUY109" s="86"/>
      <c r="LUZ109" s="86"/>
      <c r="LVA109" s="86"/>
      <c r="LVB109" s="86"/>
      <c r="LVC109" s="86"/>
      <c r="LVD109" s="86"/>
      <c r="LVE109" s="86"/>
      <c r="LVF109" s="86"/>
      <c r="LVG109" s="86"/>
      <c r="LVH109" s="86"/>
      <c r="LVI109" s="86"/>
      <c r="LVJ109" s="86"/>
      <c r="LVK109" s="86"/>
      <c r="LVL109" s="86"/>
      <c r="LVM109" s="86"/>
      <c r="LVN109" s="86"/>
      <c r="LVO109" s="86"/>
      <c r="LVP109" s="86"/>
      <c r="LVQ109" s="86"/>
      <c r="LVR109" s="86"/>
      <c r="LVS109" s="86"/>
      <c r="LVT109" s="86"/>
      <c r="LVU109" s="86"/>
      <c r="LVV109" s="86"/>
      <c r="LVW109" s="86"/>
      <c r="LVX109" s="86"/>
      <c r="LVY109" s="86"/>
      <c r="LVZ109" s="86"/>
      <c r="LWA109" s="86"/>
      <c r="LWB109" s="86"/>
      <c r="LWC109" s="86"/>
      <c r="LWD109" s="86"/>
      <c r="LWE109" s="86"/>
      <c r="LWF109" s="86"/>
      <c r="LWG109" s="86"/>
      <c r="LWH109" s="86"/>
      <c r="LWI109" s="86"/>
      <c r="LWJ109" s="86"/>
      <c r="LWK109" s="86"/>
      <c r="LWL109" s="86"/>
      <c r="LWM109" s="86"/>
      <c r="LWN109" s="86"/>
      <c r="LWO109" s="86"/>
      <c r="LWP109" s="86"/>
      <c r="LWQ109" s="86"/>
      <c r="LWR109" s="86"/>
      <c r="LWS109" s="86"/>
      <c r="LWT109" s="86"/>
      <c r="LWU109" s="86"/>
      <c r="LWV109" s="86"/>
      <c r="LWW109" s="86"/>
      <c r="LWX109" s="86"/>
      <c r="LWY109" s="86"/>
      <c r="LWZ109" s="86"/>
      <c r="LXA109" s="86"/>
      <c r="LXB109" s="86"/>
      <c r="LXC109" s="86"/>
      <c r="LXD109" s="86"/>
      <c r="LXE109" s="86"/>
      <c r="LXF109" s="86"/>
      <c r="LXG109" s="86"/>
      <c r="LXH109" s="86"/>
      <c r="LXI109" s="86"/>
      <c r="LXJ109" s="86"/>
      <c r="LXK109" s="86"/>
      <c r="LXL109" s="86"/>
      <c r="LXM109" s="86"/>
      <c r="LXN109" s="86"/>
      <c r="LXO109" s="86"/>
      <c r="LXP109" s="86"/>
      <c r="LXQ109" s="86"/>
      <c r="LXR109" s="86"/>
      <c r="LXS109" s="86"/>
      <c r="LXT109" s="86"/>
      <c r="LXU109" s="86"/>
      <c r="LXV109" s="86"/>
      <c r="LXW109" s="86"/>
      <c r="LXX109" s="86"/>
      <c r="LXY109" s="86"/>
      <c r="LXZ109" s="86"/>
      <c r="LYA109" s="86"/>
      <c r="LYB109" s="86"/>
      <c r="LYC109" s="86"/>
      <c r="LYD109" s="86"/>
      <c r="LYE109" s="86"/>
      <c r="LYF109" s="86"/>
      <c r="LYG109" s="86"/>
      <c r="LYH109" s="86"/>
      <c r="LYI109" s="86"/>
      <c r="LYJ109" s="86"/>
      <c r="LYK109" s="86"/>
      <c r="LYL109" s="86"/>
      <c r="LYM109" s="86"/>
      <c r="LYN109" s="86"/>
      <c r="LYO109" s="86"/>
      <c r="LYP109" s="86"/>
      <c r="LYQ109" s="86"/>
      <c r="LYR109" s="86"/>
      <c r="LYS109" s="86"/>
      <c r="LYT109" s="86"/>
      <c r="LYU109" s="86"/>
      <c r="LYV109" s="86"/>
      <c r="LYW109" s="86"/>
      <c r="LYX109" s="86"/>
      <c r="LYY109" s="86"/>
      <c r="LYZ109" s="86"/>
      <c r="LZA109" s="86"/>
      <c r="LZB109" s="86"/>
      <c r="LZC109" s="86"/>
      <c r="LZD109" s="86"/>
      <c r="LZE109" s="86"/>
      <c r="LZF109" s="86"/>
      <c r="LZG109" s="86"/>
      <c r="LZH109" s="86"/>
      <c r="LZI109" s="86"/>
      <c r="LZJ109" s="86"/>
      <c r="LZK109" s="86"/>
      <c r="LZL109" s="86"/>
      <c r="LZM109" s="86"/>
      <c r="LZN109" s="86"/>
      <c r="LZO109" s="86"/>
      <c r="LZP109" s="86"/>
      <c r="LZQ109" s="86"/>
      <c r="LZR109" s="86"/>
      <c r="LZS109" s="86"/>
      <c r="LZT109" s="86"/>
      <c r="LZU109" s="86"/>
      <c r="LZV109" s="86"/>
      <c r="LZW109" s="86"/>
      <c r="LZX109" s="86"/>
      <c r="LZY109" s="86"/>
      <c r="LZZ109" s="86"/>
      <c r="MAA109" s="86"/>
      <c r="MAB109" s="86"/>
      <c r="MAC109" s="86"/>
      <c r="MAD109" s="86"/>
      <c r="MAE109" s="86"/>
      <c r="MAF109" s="86"/>
      <c r="MAG109" s="86"/>
      <c r="MAH109" s="86"/>
      <c r="MAI109" s="86"/>
      <c r="MAJ109" s="86"/>
      <c r="MAK109" s="86"/>
      <c r="MAL109" s="86"/>
      <c r="MAM109" s="86"/>
      <c r="MAN109" s="86"/>
      <c r="MAO109" s="86"/>
      <c r="MAP109" s="86"/>
      <c r="MAQ109" s="86"/>
      <c r="MAR109" s="86"/>
      <c r="MAS109" s="86"/>
      <c r="MAT109" s="86"/>
      <c r="MAU109" s="86"/>
      <c r="MAV109" s="86"/>
      <c r="MAW109" s="86"/>
      <c r="MAX109" s="86"/>
      <c r="MAY109" s="86"/>
      <c r="MAZ109" s="86"/>
      <c r="MBA109" s="86"/>
      <c r="MBB109" s="86"/>
      <c r="MBC109" s="86"/>
      <c r="MBD109" s="86"/>
      <c r="MBE109" s="86"/>
      <c r="MBF109" s="86"/>
      <c r="MBG109" s="86"/>
      <c r="MBH109" s="86"/>
      <c r="MBI109" s="86"/>
      <c r="MBJ109" s="86"/>
      <c r="MBK109" s="86"/>
      <c r="MBL109" s="86"/>
      <c r="MBM109" s="86"/>
      <c r="MBN109" s="86"/>
      <c r="MBO109" s="86"/>
      <c r="MBP109" s="86"/>
      <c r="MBQ109" s="86"/>
      <c r="MBR109" s="86"/>
      <c r="MBS109" s="86"/>
      <c r="MBT109" s="86"/>
      <c r="MBU109" s="86"/>
      <c r="MBV109" s="86"/>
      <c r="MBW109" s="86"/>
      <c r="MBX109" s="86"/>
      <c r="MBY109" s="86"/>
      <c r="MBZ109" s="86"/>
      <c r="MCA109" s="86"/>
      <c r="MCB109" s="86"/>
      <c r="MCC109" s="86"/>
      <c r="MCD109" s="86"/>
      <c r="MCE109" s="86"/>
      <c r="MCF109" s="86"/>
      <c r="MCG109" s="86"/>
      <c r="MCH109" s="86"/>
      <c r="MCI109" s="86"/>
      <c r="MCJ109" s="86"/>
      <c r="MCK109" s="86"/>
      <c r="MCL109" s="86"/>
      <c r="MCM109" s="86"/>
      <c r="MCN109" s="86"/>
      <c r="MCO109" s="86"/>
      <c r="MCP109" s="86"/>
      <c r="MCQ109" s="86"/>
      <c r="MCR109" s="86"/>
      <c r="MCS109" s="86"/>
      <c r="MCT109" s="86"/>
      <c r="MCU109" s="86"/>
      <c r="MCV109" s="86"/>
      <c r="MCW109" s="86"/>
      <c r="MCX109" s="86"/>
      <c r="MCY109" s="86"/>
      <c r="MCZ109" s="86"/>
      <c r="MDA109" s="86"/>
      <c r="MDB109" s="86"/>
      <c r="MDC109" s="86"/>
      <c r="MDD109" s="86"/>
      <c r="MDE109" s="86"/>
      <c r="MDF109" s="86"/>
      <c r="MDG109" s="86"/>
      <c r="MDH109" s="86"/>
      <c r="MDI109" s="86"/>
      <c r="MDJ109" s="86"/>
      <c r="MDK109" s="86"/>
      <c r="MDL109" s="86"/>
      <c r="MDM109" s="86"/>
      <c r="MDN109" s="86"/>
      <c r="MDO109" s="86"/>
      <c r="MDP109" s="86"/>
      <c r="MDQ109" s="86"/>
      <c r="MDR109" s="86"/>
      <c r="MDS109" s="86"/>
      <c r="MDT109" s="86"/>
      <c r="MDU109" s="86"/>
      <c r="MDV109" s="86"/>
      <c r="MDW109" s="86"/>
      <c r="MDX109" s="86"/>
      <c r="MDY109" s="86"/>
      <c r="MDZ109" s="86"/>
      <c r="MEA109" s="86"/>
      <c r="MEB109" s="86"/>
      <c r="MEC109" s="86"/>
      <c r="MED109" s="86"/>
      <c r="MEE109" s="86"/>
      <c r="MEF109" s="86"/>
      <c r="MEG109" s="86"/>
      <c r="MEH109" s="86"/>
      <c r="MEI109" s="86"/>
      <c r="MEJ109" s="86"/>
      <c r="MEK109" s="86"/>
      <c r="MEL109" s="86"/>
      <c r="MEM109" s="86"/>
      <c r="MEN109" s="86"/>
      <c r="MEO109" s="86"/>
      <c r="MEP109" s="86"/>
      <c r="MEQ109" s="86"/>
      <c r="MER109" s="86"/>
      <c r="MES109" s="86"/>
      <c r="MET109" s="86"/>
      <c r="MEU109" s="86"/>
      <c r="MEV109" s="86"/>
      <c r="MEW109" s="86"/>
      <c r="MEX109" s="86"/>
      <c r="MEY109" s="86"/>
      <c r="MEZ109" s="86"/>
      <c r="MFA109" s="86"/>
      <c r="MFB109" s="86"/>
      <c r="MFC109" s="86"/>
      <c r="MFD109" s="86"/>
      <c r="MFE109" s="86"/>
      <c r="MFF109" s="86"/>
      <c r="MFG109" s="86"/>
      <c r="MFH109" s="86"/>
      <c r="MFI109" s="86"/>
      <c r="MFJ109" s="86"/>
      <c r="MFK109" s="86"/>
      <c r="MFL109" s="86"/>
      <c r="MFM109" s="86"/>
      <c r="MFN109" s="86"/>
      <c r="MFO109" s="86"/>
      <c r="MFP109" s="86"/>
      <c r="MFQ109" s="86"/>
      <c r="MFR109" s="86"/>
      <c r="MFS109" s="86"/>
      <c r="MFT109" s="86"/>
      <c r="MFU109" s="86"/>
      <c r="MFV109" s="86"/>
      <c r="MFW109" s="86"/>
      <c r="MFX109" s="86"/>
      <c r="MFY109" s="86"/>
      <c r="MFZ109" s="86"/>
      <c r="MGA109" s="86"/>
      <c r="MGB109" s="86"/>
      <c r="MGC109" s="86"/>
      <c r="MGD109" s="86"/>
      <c r="MGE109" s="86"/>
      <c r="MGF109" s="86"/>
      <c r="MGG109" s="86"/>
      <c r="MGH109" s="86"/>
      <c r="MGI109" s="86"/>
      <c r="MGJ109" s="86"/>
      <c r="MGK109" s="86"/>
      <c r="MGL109" s="86"/>
      <c r="MGM109" s="86"/>
      <c r="MGN109" s="86"/>
      <c r="MGO109" s="86"/>
      <c r="MGP109" s="86"/>
      <c r="MGQ109" s="86"/>
      <c r="MGR109" s="86"/>
      <c r="MGS109" s="86"/>
      <c r="MGT109" s="86"/>
      <c r="MGU109" s="86"/>
      <c r="MGV109" s="86"/>
      <c r="MGW109" s="86"/>
      <c r="MGX109" s="86"/>
      <c r="MGY109" s="86"/>
      <c r="MGZ109" s="86"/>
      <c r="MHA109" s="86"/>
      <c r="MHB109" s="86"/>
      <c r="MHC109" s="86"/>
      <c r="MHD109" s="86"/>
      <c r="MHE109" s="86"/>
      <c r="MHF109" s="86"/>
      <c r="MHG109" s="86"/>
      <c r="MHH109" s="86"/>
      <c r="MHI109" s="86"/>
      <c r="MHJ109" s="86"/>
      <c r="MHK109" s="86"/>
      <c r="MHL109" s="86"/>
      <c r="MHM109" s="86"/>
      <c r="MHN109" s="86"/>
      <c r="MHO109" s="86"/>
      <c r="MHP109" s="86"/>
      <c r="MHQ109" s="86"/>
      <c r="MHR109" s="86"/>
      <c r="MHS109" s="86"/>
      <c r="MHT109" s="86"/>
      <c r="MHU109" s="86"/>
      <c r="MHV109" s="86"/>
      <c r="MHW109" s="86"/>
      <c r="MHX109" s="86"/>
      <c r="MHY109" s="86"/>
      <c r="MHZ109" s="86"/>
      <c r="MIA109" s="86"/>
      <c r="MIB109" s="86"/>
      <c r="MIC109" s="86"/>
      <c r="MID109" s="86"/>
      <c r="MIE109" s="86"/>
      <c r="MIF109" s="86"/>
      <c r="MIG109" s="86"/>
      <c r="MIH109" s="86"/>
      <c r="MII109" s="86"/>
      <c r="MIJ109" s="86"/>
      <c r="MIK109" s="86"/>
      <c r="MIL109" s="86"/>
      <c r="MIM109" s="86"/>
      <c r="MIN109" s="86"/>
      <c r="MIO109" s="86"/>
      <c r="MIP109" s="86"/>
      <c r="MIQ109" s="86"/>
      <c r="MIR109" s="86"/>
      <c r="MIS109" s="86"/>
      <c r="MIT109" s="86"/>
      <c r="MIU109" s="86"/>
      <c r="MIV109" s="86"/>
      <c r="MIW109" s="86"/>
      <c r="MIX109" s="86"/>
      <c r="MIY109" s="86"/>
      <c r="MIZ109" s="86"/>
      <c r="MJA109" s="86"/>
      <c r="MJB109" s="86"/>
      <c r="MJC109" s="86"/>
      <c r="MJD109" s="86"/>
      <c r="MJE109" s="86"/>
      <c r="MJF109" s="86"/>
      <c r="MJG109" s="86"/>
      <c r="MJH109" s="86"/>
      <c r="MJI109" s="86"/>
      <c r="MJJ109" s="86"/>
      <c r="MJK109" s="86"/>
      <c r="MJL109" s="86"/>
      <c r="MJM109" s="86"/>
      <c r="MJN109" s="86"/>
      <c r="MJO109" s="86"/>
      <c r="MJP109" s="86"/>
      <c r="MJQ109" s="86"/>
      <c r="MJR109" s="86"/>
      <c r="MJS109" s="86"/>
      <c r="MJT109" s="86"/>
      <c r="MJU109" s="86"/>
      <c r="MJV109" s="86"/>
      <c r="MJW109" s="86"/>
      <c r="MJX109" s="86"/>
      <c r="MJY109" s="86"/>
      <c r="MJZ109" s="86"/>
      <c r="MKA109" s="86"/>
      <c r="MKB109" s="86"/>
      <c r="MKC109" s="86"/>
      <c r="MKD109" s="86"/>
      <c r="MKE109" s="86"/>
      <c r="MKF109" s="86"/>
      <c r="MKG109" s="86"/>
      <c r="MKH109" s="86"/>
      <c r="MKI109" s="86"/>
      <c r="MKJ109" s="86"/>
      <c r="MKK109" s="86"/>
      <c r="MKL109" s="86"/>
      <c r="MKM109" s="86"/>
      <c r="MKN109" s="86"/>
      <c r="MKO109" s="86"/>
      <c r="MKP109" s="86"/>
      <c r="MKQ109" s="86"/>
      <c r="MKR109" s="86"/>
      <c r="MKS109" s="86"/>
      <c r="MKT109" s="86"/>
      <c r="MKU109" s="86"/>
      <c r="MKV109" s="86"/>
      <c r="MKW109" s="86"/>
      <c r="MKX109" s="86"/>
      <c r="MKY109" s="86"/>
      <c r="MKZ109" s="86"/>
      <c r="MLA109" s="86"/>
      <c r="MLB109" s="86"/>
      <c r="MLC109" s="86"/>
      <c r="MLD109" s="86"/>
      <c r="MLE109" s="86"/>
      <c r="MLF109" s="86"/>
      <c r="MLG109" s="86"/>
      <c r="MLH109" s="86"/>
      <c r="MLI109" s="86"/>
      <c r="MLJ109" s="86"/>
      <c r="MLK109" s="86"/>
      <c r="MLL109" s="86"/>
      <c r="MLM109" s="86"/>
      <c r="MLN109" s="86"/>
      <c r="MLO109" s="86"/>
      <c r="MLP109" s="86"/>
      <c r="MLQ109" s="86"/>
      <c r="MLR109" s="86"/>
      <c r="MLS109" s="86"/>
      <c r="MLT109" s="86"/>
      <c r="MLU109" s="86"/>
      <c r="MLV109" s="86"/>
      <c r="MLW109" s="86"/>
      <c r="MLX109" s="86"/>
      <c r="MLY109" s="86"/>
      <c r="MLZ109" s="86"/>
      <c r="MMA109" s="86"/>
      <c r="MMB109" s="86"/>
      <c r="MMC109" s="86"/>
      <c r="MMD109" s="86"/>
      <c r="MME109" s="86"/>
      <c r="MMF109" s="86"/>
      <c r="MMG109" s="86"/>
      <c r="MMH109" s="86"/>
      <c r="MMI109" s="86"/>
      <c r="MMJ109" s="86"/>
      <c r="MMK109" s="86"/>
      <c r="MML109" s="86"/>
      <c r="MMM109" s="86"/>
      <c r="MMN109" s="86"/>
      <c r="MMO109" s="86"/>
      <c r="MMP109" s="86"/>
      <c r="MMQ109" s="86"/>
      <c r="MMR109" s="86"/>
      <c r="MMS109" s="86"/>
      <c r="MMT109" s="86"/>
      <c r="MMU109" s="86"/>
      <c r="MMV109" s="86"/>
      <c r="MMW109" s="86"/>
      <c r="MMX109" s="86"/>
      <c r="MMY109" s="86"/>
      <c r="MMZ109" s="86"/>
      <c r="MNA109" s="86"/>
      <c r="MNB109" s="86"/>
      <c r="MNC109" s="86"/>
      <c r="MND109" s="86"/>
      <c r="MNE109" s="86"/>
      <c r="MNF109" s="86"/>
      <c r="MNG109" s="86"/>
      <c r="MNH109" s="86"/>
      <c r="MNI109" s="86"/>
      <c r="MNJ109" s="86"/>
      <c r="MNK109" s="86"/>
      <c r="MNL109" s="86"/>
      <c r="MNM109" s="86"/>
      <c r="MNN109" s="86"/>
      <c r="MNO109" s="86"/>
      <c r="MNP109" s="86"/>
      <c r="MNQ109" s="86"/>
      <c r="MNR109" s="86"/>
      <c r="MNS109" s="86"/>
      <c r="MNT109" s="86"/>
      <c r="MNU109" s="86"/>
      <c r="MNV109" s="86"/>
      <c r="MNW109" s="86"/>
      <c r="MNX109" s="86"/>
      <c r="MNY109" s="86"/>
      <c r="MNZ109" s="86"/>
      <c r="MOA109" s="86"/>
      <c r="MOB109" s="86"/>
      <c r="MOC109" s="86"/>
      <c r="MOD109" s="86"/>
      <c r="MOE109" s="86"/>
      <c r="MOF109" s="86"/>
      <c r="MOG109" s="86"/>
      <c r="MOH109" s="86"/>
      <c r="MOI109" s="86"/>
      <c r="MOJ109" s="86"/>
      <c r="MOK109" s="86"/>
      <c r="MOL109" s="86"/>
      <c r="MOM109" s="86"/>
      <c r="MON109" s="86"/>
      <c r="MOO109" s="86"/>
      <c r="MOP109" s="86"/>
      <c r="MOQ109" s="86"/>
      <c r="MOR109" s="86"/>
      <c r="MOS109" s="86"/>
      <c r="MOT109" s="86"/>
      <c r="MOU109" s="86"/>
      <c r="MOV109" s="86"/>
      <c r="MOW109" s="86"/>
      <c r="MOX109" s="86"/>
      <c r="MOY109" s="86"/>
      <c r="MOZ109" s="86"/>
      <c r="MPA109" s="86"/>
      <c r="MPB109" s="86"/>
      <c r="MPC109" s="86"/>
      <c r="MPD109" s="86"/>
      <c r="MPE109" s="86"/>
      <c r="MPF109" s="86"/>
      <c r="MPG109" s="86"/>
      <c r="MPH109" s="86"/>
      <c r="MPI109" s="86"/>
      <c r="MPJ109" s="86"/>
      <c r="MPK109" s="86"/>
      <c r="MPL109" s="86"/>
      <c r="MPM109" s="86"/>
      <c r="MPN109" s="86"/>
      <c r="MPO109" s="86"/>
      <c r="MPP109" s="86"/>
      <c r="MPQ109" s="86"/>
      <c r="MPR109" s="86"/>
      <c r="MPS109" s="86"/>
      <c r="MPT109" s="86"/>
      <c r="MPU109" s="86"/>
      <c r="MPV109" s="86"/>
      <c r="MPW109" s="86"/>
      <c r="MPX109" s="86"/>
      <c r="MPY109" s="86"/>
      <c r="MPZ109" s="86"/>
      <c r="MQA109" s="86"/>
      <c r="MQB109" s="86"/>
      <c r="MQC109" s="86"/>
      <c r="MQD109" s="86"/>
      <c r="MQE109" s="86"/>
      <c r="MQF109" s="86"/>
      <c r="MQG109" s="86"/>
      <c r="MQH109" s="86"/>
      <c r="MQI109" s="86"/>
      <c r="MQJ109" s="86"/>
      <c r="MQK109" s="86"/>
      <c r="MQL109" s="86"/>
      <c r="MQM109" s="86"/>
      <c r="MQN109" s="86"/>
      <c r="MQO109" s="86"/>
      <c r="MQP109" s="86"/>
      <c r="MQQ109" s="86"/>
      <c r="MQR109" s="86"/>
      <c r="MQS109" s="86"/>
      <c r="MQT109" s="86"/>
      <c r="MQU109" s="86"/>
      <c r="MQV109" s="86"/>
      <c r="MQW109" s="86"/>
      <c r="MQX109" s="86"/>
      <c r="MQY109" s="86"/>
      <c r="MQZ109" s="86"/>
      <c r="MRA109" s="86"/>
      <c r="MRB109" s="86"/>
      <c r="MRC109" s="86"/>
      <c r="MRD109" s="86"/>
      <c r="MRE109" s="86"/>
      <c r="MRF109" s="86"/>
      <c r="MRG109" s="86"/>
      <c r="MRH109" s="86"/>
      <c r="MRI109" s="86"/>
      <c r="MRJ109" s="86"/>
      <c r="MRK109" s="86"/>
      <c r="MRL109" s="86"/>
      <c r="MRM109" s="86"/>
      <c r="MRN109" s="86"/>
      <c r="MRO109" s="86"/>
      <c r="MRP109" s="86"/>
      <c r="MRQ109" s="86"/>
      <c r="MRR109" s="86"/>
      <c r="MRS109" s="86"/>
      <c r="MRT109" s="86"/>
      <c r="MRU109" s="86"/>
      <c r="MRV109" s="86"/>
      <c r="MRW109" s="86"/>
      <c r="MRX109" s="86"/>
      <c r="MRY109" s="86"/>
      <c r="MRZ109" s="86"/>
      <c r="MSA109" s="86"/>
      <c r="MSB109" s="86"/>
      <c r="MSC109" s="86"/>
      <c r="MSD109" s="86"/>
      <c r="MSE109" s="86"/>
      <c r="MSF109" s="86"/>
      <c r="MSG109" s="86"/>
      <c r="MSH109" s="86"/>
      <c r="MSI109" s="86"/>
      <c r="MSJ109" s="86"/>
      <c r="MSK109" s="86"/>
      <c r="MSL109" s="86"/>
      <c r="MSM109" s="86"/>
      <c r="MSN109" s="86"/>
      <c r="MSO109" s="86"/>
      <c r="MSP109" s="86"/>
      <c r="MSQ109" s="86"/>
      <c r="MSR109" s="86"/>
      <c r="MSS109" s="86"/>
      <c r="MST109" s="86"/>
      <c r="MSU109" s="86"/>
      <c r="MSV109" s="86"/>
      <c r="MSW109" s="86"/>
      <c r="MSX109" s="86"/>
      <c r="MSY109" s="86"/>
      <c r="MSZ109" s="86"/>
      <c r="MTA109" s="86"/>
      <c r="MTB109" s="86"/>
      <c r="MTC109" s="86"/>
      <c r="MTD109" s="86"/>
      <c r="MTE109" s="86"/>
      <c r="MTF109" s="86"/>
      <c r="MTG109" s="86"/>
      <c r="MTH109" s="86"/>
      <c r="MTI109" s="86"/>
      <c r="MTJ109" s="86"/>
      <c r="MTK109" s="86"/>
      <c r="MTL109" s="86"/>
      <c r="MTM109" s="86"/>
      <c r="MTN109" s="86"/>
      <c r="MTO109" s="86"/>
      <c r="MTP109" s="86"/>
      <c r="MTQ109" s="86"/>
      <c r="MTR109" s="86"/>
      <c r="MTS109" s="86"/>
      <c r="MTT109" s="86"/>
      <c r="MTU109" s="86"/>
      <c r="MTV109" s="86"/>
      <c r="MTW109" s="86"/>
      <c r="MTX109" s="86"/>
      <c r="MTY109" s="86"/>
      <c r="MTZ109" s="86"/>
      <c r="MUA109" s="86"/>
      <c r="MUB109" s="86"/>
      <c r="MUC109" s="86"/>
      <c r="MUD109" s="86"/>
      <c r="MUE109" s="86"/>
      <c r="MUF109" s="86"/>
      <c r="MUG109" s="86"/>
      <c r="MUH109" s="86"/>
      <c r="MUI109" s="86"/>
      <c r="MUJ109" s="86"/>
      <c r="MUK109" s="86"/>
      <c r="MUL109" s="86"/>
      <c r="MUM109" s="86"/>
      <c r="MUN109" s="86"/>
      <c r="MUO109" s="86"/>
      <c r="MUP109" s="86"/>
      <c r="MUQ109" s="86"/>
      <c r="MUR109" s="86"/>
      <c r="MUS109" s="86"/>
      <c r="MUT109" s="86"/>
      <c r="MUU109" s="86"/>
      <c r="MUV109" s="86"/>
      <c r="MUW109" s="86"/>
      <c r="MUX109" s="86"/>
      <c r="MUY109" s="86"/>
      <c r="MUZ109" s="86"/>
      <c r="MVA109" s="86"/>
      <c r="MVB109" s="86"/>
      <c r="MVC109" s="86"/>
      <c r="MVD109" s="86"/>
      <c r="MVE109" s="86"/>
      <c r="MVF109" s="86"/>
      <c r="MVG109" s="86"/>
      <c r="MVH109" s="86"/>
      <c r="MVI109" s="86"/>
      <c r="MVJ109" s="86"/>
      <c r="MVK109" s="86"/>
      <c r="MVL109" s="86"/>
      <c r="MVM109" s="86"/>
      <c r="MVN109" s="86"/>
      <c r="MVO109" s="86"/>
      <c r="MVP109" s="86"/>
      <c r="MVQ109" s="86"/>
      <c r="MVR109" s="86"/>
      <c r="MVS109" s="86"/>
      <c r="MVT109" s="86"/>
      <c r="MVU109" s="86"/>
      <c r="MVV109" s="86"/>
      <c r="MVW109" s="86"/>
      <c r="MVX109" s="86"/>
      <c r="MVY109" s="86"/>
      <c r="MVZ109" s="86"/>
      <c r="MWA109" s="86"/>
      <c r="MWB109" s="86"/>
      <c r="MWC109" s="86"/>
      <c r="MWD109" s="86"/>
      <c r="MWE109" s="86"/>
      <c r="MWF109" s="86"/>
      <c r="MWG109" s="86"/>
      <c r="MWH109" s="86"/>
      <c r="MWI109" s="86"/>
      <c r="MWJ109" s="86"/>
      <c r="MWK109" s="86"/>
      <c r="MWL109" s="86"/>
      <c r="MWM109" s="86"/>
      <c r="MWN109" s="86"/>
      <c r="MWO109" s="86"/>
      <c r="MWP109" s="86"/>
      <c r="MWQ109" s="86"/>
      <c r="MWR109" s="86"/>
      <c r="MWS109" s="86"/>
      <c r="MWT109" s="86"/>
      <c r="MWU109" s="86"/>
      <c r="MWV109" s="86"/>
      <c r="MWW109" s="86"/>
      <c r="MWX109" s="86"/>
      <c r="MWY109" s="86"/>
      <c r="MWZ109" s="86"/>
      <c r="MXA109" s="86"/>
      <c r="MXB109" s="86"/>
      <c r="MXC109" s="86"/>
      <c r="MXD109" s="86"/>
      <c r="MXE109" s="86"/>
      <c r="MXF109" s="86"/>
      <c r="MXG109" s="86"/>
      <c r="MXH109" s="86"/>
      <c r="MXI109" s="86"/>
      <c r="MXJ109" s="86"/>
      <c r="MXK109" s="86"/>
      <c r="MXL109" s="86"/>
      <c r="MXM109" s="86"/>
      <c r="MXN109" s="86"/>
      <c r="MXO109" s="86"/>
      <c r="MXP109" s="86"/>
      <c r="MXQ109" s="86"/>
      <c r="MXR109" s="86"/>
      <c r="MXS109" s="86"/>
      <c r="MXT109" s="86"/>
      <c r="MXU109" s="86"/>
      <c r="MXV109" s="86"/>
      <c r="MXW109" s="86"/>
      <c r="MXX109" s="86"/>
      <c r="MXY109" s="86"/>
      <c r="MXZ109" s="86"/>
      <c r="MYA109" s="86"/>
      <c r="MYB109" s="86"/>
      <c r="MYC109" s="86"/>
      <c r="MYD109" s="86"/>
      <c r="MYE109" s="86"/>
      <c r="MYF109" s="86"/>
      <c r="MYG109" s="86"/>
      <c r="MYH109" s="86"/>
      <c r="MYI109" s="86"/>
      <c r="MYJ109" s="86"/>
      <c r="MYK109" s="86"/>
      <c r="MYL109" s="86"/>
      <c r="MYM109" s="86"/>
      <c r="MYN109" s="86"/>
      <c r="MYO109" s="86"/>
      <c r="MYP109" s="86"/>
      <c r="MYQ109" s="86"/>
      <c r="MYR109" s="86"/>
      <c r="MYS109" s="86"/>
      <c r="MYT109" s="86"/>
      <c r="MYU109" s="86"/>
      <c r="MYV109" s="86"/>
      <c r="MYW109" s="86"/>
      <c r="MYX109" s="86"/>
      <c r="MYY109" s="86"/>
      <c r="MYZ109" s="86"/>
      <c r="MZA109" s="86"/>
      <c r="MZB109" s="86"/>
      <c r="MZC109" s="86"/>
      <c r="MZD109" s="86"/>
      <c r="MZE109" s="86"/>
      <c r="MZF109" s="86"/>
      <c r="MZG109" s="86"/>
      <c r="MZH109" s="86"/>
      <c r="MZI109" s="86"/>
      <c r="MZJ109" s="86"/>
      <c r="MZK109" s="86"/>
      <c r="MZL109" s="86"/>
      <c r="MZM109" s="86"/>
      <c r="MZN109" s="86"/>
      <c r="MZO109" s="86"/>
      <c r="MZP109" s="86"/>
      <c r="MZQ109" s="86"/>
      <c r="MZR109" s="86"/>
      <c r="MZS109" s="86"/>
      <c r="MZT109" s="86"/>
      <c r="MZU109" s="86"/>
      <c r="MZV109" s="86"/>
      <c r="MZW109" s="86"/>
      <c r="MZX109" s="86"/>
      <c r="MZY109" s="86"/>
      <c r="MZZ109" s="86"/>
      <c r="NAA109" s="86"/>
      <c r="NAB109" s="86"/>
      <c r="NAC109" s="86"/>
      <c r="NAD109" s="86"/>
      <c r="NAE109" s="86"/>
      <c r="NAF109" s="86"/>
      <c r="NAG109" s="86"/>
      <c r="NAH109" s="86"/>
      <c r="NAI109" s="86"/>
      <c r="NAJ109" s="86"/>
      <c r="NAK109" s="86"/>
      <c r="NAL109" s="86"/>
      <c r="NAM109" s="86"/>
      <c r="NAN109" s="86"/>
      <c r="NAO109" s="86"/>
      <c r="NAP109" s="86"/>
      <c r="NAQ109" s="86"/>
      <c r="NAR109" s="86"/>
      <c r="NAS109" s="86"/>
      <c r="NAT109" s="86"/>
      <c r="NAU109" s="86"/>
      <c r="NAV109" s="86"/>
      <c r="NAW109" s="86"/>
      <c r="NAX109" s="86"/>
      <c r="NAY109" s="86"/>
      <c r="NAZ109" s="86"/>
      <c r="NBA109" s="86"/>
      <c r="NBB109" s="86"/>
      <c r="NBC109" s="86"/>
      <c r="NBD109" s="86"/>
      <c r="NBE109" s="86"/>
      <c r="NBF109" s="86"/>
      <c r="NBG109" s="86"/>
      <c r="NBH109" s="86"/>
      <c r="NBI109" s="86"/>
      <c r="NBJ109" s="86"/>
      <c r="NBK109" s="86"/>
      <c r="NBL109" s="86"/>
      <c r="NBM109" s="86"/>
      <c r="NBN109" s="86"/>
      <c r="NBO109" s="86"/>
      <c r="NBP109" s="86"/>
      <c r="NBQ109" s="86"/>
      <c r="NBR109" s="86"/>
      <c r="NBS109" s="86"/>
      <c r="NBT109" s="86"/>
      <c r="NBU109" s="86"/>
      <c r="NBV109" s="86"/>
      <c r="NBW109" s="86"/>
      <c r="NBX109" s="86"/>
      <c r="NBY109" s="86"/>
      <c r="NBZ109" s="86"/>
      <c r="NCA109" s="86"/>
      <c r="NCB109" s="86"/>
      <c r="NCC109" s="86"/>
      <c r="NCD109" s="86"/>
      <c r="NCE109" s="86"/>
      <c r="NCF109" s="86"/>
      <c r="NCG109" s="86"/>
      <c r="NCH109" s="86"/>
      <c r="NCI109" s="86"/>
      <c r="NCJ109" s="86"/>
      <c r="NCK109" s="86"/>
      <c r="NCL109" s="86"/>
      <c r="NCM109" s="86"/>
      <c r="NCN109" s="86"/>
      <c r="NCO109" s="86"/>
      <c r="NCP109" s="86"/>
      <c r="NCQ109" s="86"/>
      <c r="NCR109" s="86"/>
      <c r="NCS109" s="86"/>
      <c r="NCT109" s="86"/>
      <c r="NCU109" s="86"/>
      <c r="NCV109" s="86"/>
      <c r="NCW109" s="86"/>
      <c r="NCX109" s="86"/>
      <c r="NCY109" s="86"/>
      <c r="NCZ109" s="86"/>
      <c r="NDA109" s="86"/>
      <c r="NDB109" s="86"/>
      <c r="NDC109" s="86"/>
      <c r="NDD109" s="86"/>
      <c r="NDE109" s="86"/>
      <c r="NDF109" s="86"/>
      <c r="NDG109" s="86"/>
      <c r="NDH109" s="86"/>
      <c r="NDI109" s="86"/>
      <c r="NDJ109" s="86"/>
      <c r="NDK109" s="86"/>
      <c r="NDL109" s="86"/>
      <c r="NDM109" s="86"/>
      <c r="NDN109" s="86"/>
      <c r="NDO109" s="86"/>
      <c r="NDP109" s="86"/>
      <c r="NDQ109" s="86"/>
      <c r="NDR109" s="86"/>
      <c r="NDS109" s="86"/>
      <c r="NDT109" s="86"/>
      <c r="NDU109" s="86"/>
      <c r="NDV109" s="86"/>
      <c r="NDW109" s="86"/>
      <c r="NDX109" s="86"/>
      <c r="NDY109" s="86"/>
      <c r="NDZ109" s="86"/>
      <c r="NEA109" s="86"/>
      <c r="NEB109" s="86"/>
      <c r="NEC109" s="86"/>
      <c r="NED109" s="86"/>
      <c r="NEE109" s="86"/>
      <c r="NEF109" s="86"/>
      <c r="NEG109" s="86"/>
      <c r="NEH109" s="86"/>
      <c r="NEI109" s="86"/>
      <c r="NEJ109" s="86"/>
      <c r="NEK109" s="86"/>
      <c r="NEL109" s="86"/>
      <c r="NEM109" s="86"/>
      <c r="NEN109" s="86"/>
      <c r="NEO109" s="86"/>
      <c r="NEP109" s="86"/>
      <c r="NEQ109" s="86"/>
      <c r="NER109" s="86"/>
      <c r="NES109" s="86"/>
      <c r="NET109" s="86"/>
      <c r="NEU109" s="86"/>
      <c r="NEV109" s="86"/>
      <c r="NEW109" s="86"/>
      <c r="NEX109" s="86"/>
      <c r="NEY109" s="86"/>
      <c r="NEZ109" s="86"/>
      <c r="NFA109" s="86"/>
      <c r="NFB109" s="86"/>
      <c r="NFC109" s="86"/>
      <c r="NFD109" s="86"/>
      <c r="NFE109" s="86"/>
      <c r="NFF109" s="86"/>
      <c r="NFG109" s="86"/>
      <c r="NFH109" s="86"/>
      <c r="NFI109" s="86"/>
      <c r="NFJ109" s="86"/>
      <c r="NFK109" s="86"/>
      <c r="NFL109" s="86"/>
      <c r="NFM109" s="86"/>
      <c r="NFN109" s="86"/>
      <c r="NFO109" s="86"/>
      <c r="NFP109" s="86"/>
      <c r="NFQ109" s="86"/>
      <c r="NFR109" s="86"/>
      <c r="NFS109" s="86"/>
      <c r="NFT109" s="86"/>
      <c r="NFU109" s="86"/>
      <c r="NFV109" s="86"/>
      <c r="NFW109" s="86"/>
      <c r="NFX109" s="86"/>
      <c r="NFY109" s="86"/>
      <c r="NFZ109" s="86"/>
      <c r="NGA109" s="86"/>
      <c r="NGB109" s="86"/>
      <c r="NGC109" s="86"/>
      <c r="NGD109" s="86"/>
      <c r="NGE109" s="86"/>
      <c r="NGF109" s="86"/>
      <c r="NGG109" s="86"/>
      <c r="NGH109" s="86"/>
      <c r="NGI109" s="86"/>
      <c r="NGJ109" s="86"/>
      <c r="NGK109" s="86"/>
      <c r="NGL109" s="86"/>
      <c r="NGM109" s="86"/>
      <c r="NGN109" s="86"/>
      <c r="NGO109" s="86"/>
      <c r="NGP109" s="86"/>
      <c r="NGQ109" s="86"/>
      <c r="NGR109" s="86"/>
      <c r="NGS109" s="86"/>
      <c r="NGT109" s="86"/>
      <c r="NGU109" s="86"/>
      <c r="NGV109" s="86"/>
      <c r="NGW109" s="86"/>
      <c r="NGX109" s="86"/>
      <c r="NGY109" s="86"/>
      <c r="NGZ109" s="86"/>
      <c r="NHA109" s="86"/>
      <c r="NHB109" s="86"/>
      <c r="NHC109" s="86"/>
      <c r="NHD109" s="86"/>
      <c r="NHE109" s="86"/>
      <c r="NHF109" s="86"/>
      <c r="NHG109" s="86"/>
      <c r="NHH109" s="86"/>
      <c r="NHI109" s="86"/>
      <c r="NHJ109" s="86"/>
      <c r="NHK109" s="86"/>
      <c r="NHL109" s="86"/>
      <c r="NHM109" s="86"/>
      <c r="NHN109" s="86"/>
      <c r="NHO109" s="86"/>
      <c r="NHP109" s="86"/>
      <c r="NHQ109" s="86"/>
      <c r="NHR109" s="86"/>
      <c r="NHS109" s="86"/>
      <c r="NHT109" s="86"/>
      <c r="NHU109" s="86"/>
      <c r="NHV109" s="86"/>
      <c r="NHW109" s="86"/>
      <c r="NHX109" s="86"/>
      <c r="NHY109" s="86"/>
      <c r="NHZ109" s="86"/>
      <c r="NIA109" s="86"/>
      <c r="NIB109" s="86"/>
      <c r="NIC109" s="86"/>
      <c r="NID109" s="86"/>
      <c r="NIE109" s="86"/>
      <c r="NIF109" s="86"/>
      <c r="NIG109" s="86"/>
      <c r="NIH109" s="86"/>
      <c r="NII109" s="86"/>
      <c r="NIJ109" s="86"/>
      <c r="NIK109" s="86"/>
      <c r="NIL109" s="86"/>
      <c r="NIM109" s="86"/>
      <c r="NIN109" s="86"/>
      <c r="NIO109" s="86"/>
      <c r="NIP109" s="86"/>
      <c r="NIQ109" s="86"/>
      <c r="NIR109" s="86"/>
      <c r="NIS109" s="86"/>
      <c r="NIT109" s="86"/>
      <c r="NIU109" s="86"/>
      <c r="NIV109" s="86"/>
      <c r="NIW109" s="86"/>
      <c r="NIX109" s="86"/>
      <c r="NIY109" s="86"/>
      <c r="NIZ109" s="86"/>
      <c r="NJA109" s="86"/>
      <c r="NJB109" s="86"/>
      <c r="NJC109" s="86"/>
      <c r="NJD109" s="86"/>
      <c r="NJE109" s="86"/>
      <c r="NJF109" s="86"/>
      <c r="NJG109" s="86"/>
      <c r="NJH109" s="86"/>
      <c r="NJI109" s="86"/>
      <c r="NJJ109" s="86"/>
      <c r="NJK109" s="86"/>
      <c r="NJL109" s="86"/>
      <c r="NJM109" s="86"/>
      <c r="NJN109" s="86"/>
      <c r="NJO109" s="86"/>
      <c r="NJP109" s="86"/>
      <c r="NJQ109" s="86"/>
      <c r="NJR109" s="86"/>
      <c r="NJS109" s="86"/>
      <c r="NJT109" s="86"/>
      <c r="NJU109" s="86"/>
      <c r="NJV109" s="86"/>
      <c r="NJW109" s="86"/>
      <c r="NJX109" s="86"/>
      <c r="NJY109" s="86"/>
      <c r="NJZ109" s="86"/>
      <c r="NKA109" s="86"/>
      <c r="NKB109" s="86"/>
      <c r="NKC109" s="86"/>
      <c r="NKD109" s="86"/>
      <c r="NKE109" s="86"/>
      <c r="NKF109" s="86"/>
      <c r="NKG109" s="86"/>
      <c r="NKH109" s="86"/>
      <c r="NKI109" s="86"/>
      <c r="NKJ109" s="86"/>
      <c r="NKK109" s="86"/>
      <c r="NKL109" s="86"/>
      <c r="NKM109" s="86"/>
      <c r="NKN109" s="86"/>
      <c r="NKO109" s="86"/>
      <c r="NKP109" s="86"/>
      <c r="NKQ109" s="86"/>
      <c r="NKR109" s="86"/>
      <c r="NKS109" s="86"/>
      <c r="NKT109" s="86"/>
      <c r="NKU109" s="86"/>
      <c r="NKV109" s="86"/>
      <c r="NKW109" s="86"/>
      <c r="NKX109" s="86"/>
      <c r="NKY109" s="86"/>
      <c r="NKZ109" s="86"/>
      <c r="NLA109" s="86"/>
      <c r="NLB109" s="86"/>
      <c r="NLC109" s="86"/>
      <c r="NLD109" s="86"/>
      <c r="NLE109" s="86"/>
      <c r="NLF109" s="86"/>
      <c r="NLG109" s="86"/>
      <c r="NLH109" s="86"/>
      <c r="NLI109" s="86"/>
      <c r="NLJ109" s="86"/>
      <c r="NLK109" s="86"/>
      <c r="NLL109" s="86"/>
      <c r="NLM109" s="86"/>
      <c r="NLN109" s="86"/>
      <c r="NLO109" s="86"/>
      <c r="NLP109" s="86"/>
      <c r="NLQ109" s="86"/>
      <c r="NLR109" s="86"/>
      <c r="NLS109" s="86"/>
      <c r="NLT109" s="86"/>
      <c r="NLU109" s="86"/>
      <c r="NLV109" s="86"/>
      <c r="NLW109" s="86"/>
      <c r="NLX109" s="86"/>
      <c r="NLY109" s="86"/>
      <c r="NLZ109" s="86"/>
      <c r="NMA109" s="86"/>
      <c r="NMB109" s="86"/>
      <c r="NMC109" s="86"/>
      <c r="NMD109" s="86"/>
      <c r="NME109" s="86"/>
      <c r="NMF109" s="86"/>
      <c r="NMG109" s="86"/>
      <c r="NMH109" s="86"/>
      <c r="NMI109" s="86"/>
      <c r="NMJ109" s="86"/>
      <c r="NMK109" s="86"/>
      <c r="NML109" s="86"/>
      <c r="NMM109" s="86"/>
      <c r="NMN109" s="86"/>
      <c r="NMO109" s="86"/>
      <c r="NMP109" s="86"/>
      <c r="NMQ109" s="86"/>
      <c r="NMR109" s="86"/>
      <c r="NMS109" s="86"/>
      <c r="NMT109" s="86"/>
      <c r="NMU109" s="86"/>
      <c r="NMV109" s="86"/>
      <c r="NMW109" s="86"/>
      <c r="NMX109" s="86"/>
      <c r="NMY109" s="86"/>
      <c r="NMZ109" s="86"/>
      <c r="NNA109" s="86"/>
      <c r="NNB109" s="86"/>
      <c r="NNC109" s="86"/>
      <c r="NND109" s="86"/>
      <c r="NNE109" s="86"/>
      <c r="NNF109" s="86"/>
      <c r="NNG109" s="86"/>
      <c r="NNH109" s="86"/>
      <c r="NNI109" s="86"/>
      <c r="NNJ109" s="86"/>
      <c r="NNK109" s="86"/>
      <c r="NNL109" s="86"/>
      <c r="NNM109" s="86"/>
      <c r="NNN109" s="86"/>
      <c r="NNO109" s="86"/>
      <c r="NNP109" s="86"/>
      <c r="NNQ109" s="86"/>
      <c r="NNR109" s="86"/>
      <c r="NNS109" s="86"/>
      <c r="NNT109" s="86"/>
      <c r="NNU109" s="86"/>
      <c r="NNV109" s="86"/>
      <c r="NNW109" s="86"/>
      <c r="NNX109" s="86"/>
      <c r="NNY109" s="86"/>
      <c r="NNZ109" s="86"/>
      <c r="NOA109" s="86"/>
      <c r="NOB109" s="86"/>
      <c r="NOC109" s="86"/>
      <c r="NOD109" s="86"/>
      <c r="NOE109" s="86"/>
      <c r="NOF109" s="86"/>
      <c r="NOG109" s="86"/>
      <c r="NOH109" s="86"/>
      <c r="NOI109" s="86"/>
      <c r="NOJ109" s="86"/>
      <c r="NOK109" s="86"/>
      <c r="NOL109" s="86"/>
      <c r="NOM109" s="86"/>
      <c r="NON109" s="86"/>
      <c r="NOO109" s="86"/>
      <c r="NOP109" s="86"/>
      <c r="NOQ109" s="86"/>
      <c r="NOR109" s="86"/>
      <c r="NOS109" s="86"/>
      <c r="NOT109" s="86"/>
      <c r="NOU109" s="86"/>
      <c r="NOV109" s="86"/>
      <c r="NOW109" s="86"/>
      <c r="NOX109" s="86"/>
      <c r="NOY109" s="86"/>
      <c r="NOZ109" s="86"/>
      <c r="NPA109" s="86"/>
      <c r="NPB109" s="86"/>
      <c r="NPC109" s="86"/>
      <c r="NPD109" s="86"/>
      <c r="NPE109" s="86"/>
      <c r="NPF109" s="86"/>
      <c r="NPG109" s="86"/>
      <c r="NPH109" s="86"/>
      <c r="NPI109" s="86"/>
      <c r="NPJ109" s="86"/>
      <c r="NPK109" s="86"/>
      <c r="NPL109" s="86"/>
      <c r="NPM109" s="86"/>
      <c r="NPN109" s="86"/>
      <c r="NPO109" s="86"/>
      <c r="NPP109" s="86"/>
      <c r="NPQ109" s="86"/>
      <c r="NPR109" s="86"/>
      <c r="NPS109" s="86"/>
      <c r="NPT109" s="86"/>
      <c r="NPU109" s="86"/>
      <c r="NPV109" s="86"/>
      <c r="NPW109" s="86"/>
      <c r="NPX109" s="86"/>
      <c r="NPY109" s="86"/>
      <c r="NPZ109" s="86"/>
      <c r="NQA109" s="86"/>
      <c r="NQB109" s="86"/>
      <c r="NQC109" s="86"/>
      <c r="NQD109" s="86"/>
      <c r="NQE109" s="86"/>
      <c r="NQF109" s="86"/>
      <c r="NQG109" s="86"/>
      <c r="NQH109" s="86"/>
      <c r="NQI109" s="86"/>
      <c r="NQJ109" s="86"/>
      <c r="NQK109" s="86"/>
      <c r="NQL109" s="86"/>
      <c r="NQM109" s="86"/>
      <c r="NQN109" s="86"/>
      <c r="NQO109" s="86"/>
      <c r="NQP109" s="86"/>
      <c r="NQQ109" s="86"/>
      <c r="NQR109" s="86"/>
      <c r="NQS109" s="86"/>
      <c r="NQT109" s="86"/>
      <c r="NQU109" s="86"/>
      <c r="NQV109" s="86"/>
      <c r="NQW109" s="86"/>
      <c r="NQX109" s="86"/>
      <c r="NQY109" s="86"/>
      <c r="NQZ109" s="86"/>
      <c r="NRA109" s="86"/>
      <c r="NRB109" s="86"/>
      <c r="NRC109" s="86"/>
      <c r="NRD109" s="86"/>
      <c r="NRE109" s="86"/>
      <c r="NRF109" s="86"/>
      <c r="NRG109" s="86"/>
      <c r="NRH109" s="86"/>
      <c r="NRI109" s="86"/>
      <c r="NRJ109" s="86"/>
      <c r="NRK109" s="86"/>
      <c r="NRL109" s="86"/>
      <c r="NRM109" s="86"/>
      <c r="NRN109" s="86"/>
      <c r="NRO109" s="86"/>
      <c r="NRP109" s="86"/>
      <c r="NRQ109" s="86"/>
      <c r="NRR109" s="86"/>
      <c r="NRS109" s="86"/>
      <c r="NRT109" s="86"/>
      <c r="NRU109" s="86"/>
      <c r="NRV109" s="86"/>
      <c r="NRW109" s="86"/>
      <c r="NRX109" s="86"/>
      <c r="NRY109" s="86"/>
      <c r="NRZ109" s="86"/>
      <c r="NSA109" s="86"/>
      <c r="NSB109" s="86"/>
      <c r="NSC109" s="86"/>
      <c r="NSD109" s="86"/>
      <c r="NSE109" s="86"/>
      <c r="NSF109" s="86"/>
      <c r="NSG109" s="86"/>
      <c r="NSH109" s="86"/>
      <c r="NSI109" s="86"/>
      <c r="NSJ109" s="86"/>
      <c r="NSK109" s="86"/>
      <c r="NSL109" s="86"/>
      <c r="NSM109" s="86"/>
      <c r="NSN109" s="86"/>
      <c r="NSO109" s="86"/>
      <c r="NSP109" s="86"/>
      <c r="NSQ109" s="86"/>
      <c r="NSR109" s="86"/>
      <c r="NSS109" s="86"/>
      <c r="NST109" s="86"/>
      <c r="NSU109" s="86"/>
      <c r="NSV109" s="86"/>
      <c r="NSW109" s="86"/>
      <c r="NSX109" s="86"/>
      <c r="NSY109" s="86"/>
      <c r="NSZ109" s="86"/>
      <c r="NTA109" s="86"/>
      <c r="NTB109" s="86"/>
      <c r="NTC109" s="86"/>
      <c r="NTD109" s="86"/>
      <c r="NTE109" s="86"/>
      <c r="NTF109" s="86"/>
      <c r="NTG109" s="86"/>
      <c r="NTH109" s="86"/>
      <c r="NTI109" s="86"/>
      <c r="NTJ109" s="86"/>
      <c r="NTK109" s="86"/>
      <c r="NTL109" s="86"/>
      <c r="NTM109" s="86"/>
      <c r="NTN109" s="86"/>
      <c r="NTO109" s="86"/>
      <c r="NTP109" s="86"/>
      <c r="NTQ109" s="86"/>
      <c r="NTR109" s="86"/>
      <c r="NTS109" s="86"/>
      <c r="NTT109" s="86"/>
      <c r="NTU109" s="86"/>
      <c r="NTV109" s="86"/>
      <c r="NTW109" s="86"/>
      <c r="NTX109" s="86"/>
      <c r="NTY109" s="86"/>
      <c r="NTZ109" s="86"/>
      <c r="NUA109" s="86"/>
      <c r="NUB109" s="86"/>
      <c r="NUC109" s="86"/>
      <c r="NUD109" s="86"/>
      <c r="NUE109" s="86"/>
      <c r="NUF109" s="86"/>
      <c r="NUG109" s="86"/>
      <c r="NUH109" s="86"/>
      <c r="NUI109" s="86"/>
      <c r="NUJ109" s="86"/>
      <c r="NUK109" s="86"/>
      <c r="NUL109" s="86"/>
      <c r="NUM109" s="86"/>
      <c r="NUN109" s="86"/>
      <c r="NUO109" s="86"/>
      <c r="NUP109" s="86"/>
      <c r="NUQ109" s="86"/>
      <c r="NUR109" s="86"/>
      <c r="NUS109" s="86"/>
      <c r="NUT109" s="86"/>
      <c r="NUU109" s="86"/>
      <c r="NUV109" s="86"/>
      <c r="NUW109" s="86"/>
      <c r="NUX109" s="86"/>
      <c r="NUY109" s="86"/>
      <c r="NUZ109" s="86"/>
      <c r="NVA109" s="86"/>
      <c r="NVB109" s="86"/>
      <c r="NVC109" s="86"/>
      <c r="NVD109" s="86"/>
      <c r="NVE109" s="86"/>
      <c r="NVF109" s="86"/>
      <c r="NVG109" s="86"/>
      <c r="NVH109" s="86"/>
      <c r="NVI109" s="86"/>
      <c r="NVJ109" s="86"/>
      <c r="NVK109" s="86"/>
      <c r="NVL109" s="86"/>
      <c r="NVM109" s="86"/>
      <c r="NVN109" s="86"/>
      <c r="NVO109" s="86"/>
      <c r="NVP109" s="86"/>
      <c r="NVQ109" s="86"/>
      <c r="NVR109" s="86"/>
      <c r="NVS109" s="86"/>
      <c r="NVT109" s="86"/>
      <c r="NVU109" s="86"/>
      <c r="NVV109" s="86"/>
      <c r="NVW109" s="86"/>
      <c r="NVX109" s="86"/>
      <c r="NVY109" s="86"/>
      <c r="NVZ109" s="86"/>
      <c r="NWA109" s="86"/>
      <c r="NWB109" s="86"/>
      <c r="NWC109" s="86"/>
      <c r="NWD109" s="86"/>
      <c r="NWE109" s="86"/>
      <c r="NWF109" s="86"/>
      <c r="NWG109" s="86"/>
      <c r="NWH109" s="86"/>
      <c r="NWI109" s="86"/>
      <c r="NWJ109" s="86"/>
      <c r="NWK109" s="86"/>
      <c r="NWL109" s="86"/>
      <c r="NWM109" s="86"/>
      <c r="NWN109" s="86"/>
      <c r="NWO109" s="86"/>
      <c r="NWP109" s="86"/>
      <c r="NWQ109" s="86"/>
      <c r="NWR109" s="86"/>
      <c r="NWS109" s="86"/>
      <c r="NWT109" s="86"/>
      <c r="NWU109" s="86"/>
      <c r="NWV109" s="86"/>
      <c r="NWW109" s="86"/>
      <c r="NWX109" s="86"/>
      <c r="NWY109" s="86"/>
      <c r="NWZ109" s="86"/>
      <c r="NXA109" s="86"/>
      <c r="NXB109" s="86"/>
      <c r="NXC109" s="86"/>
      <c r="NXD109" s="86"/>
      <c r="NXE109" s="86"/>
      <c r="NXF109" s="86"/>
      <c r="NXG109" s="86"/>
      <c r="NXH109" s="86"/>
      <c r="NXI109" s="86"/>
      <c r="NXJ109" s="86"/>
      <c r="NXK109" s="86"/>
      <c r="NXL109" s="86"/>
      <c r="NXM109" s="86"/>
      <c r="NXN109" s="86"/>
      <c r="NXO109" s="86"/>
      <c r="NXP109" s="86"/>
      <c r="NXQ109" s="86"/>
      <c r="NXR109" s="86"/>
      <c r="NXS109" s="86"/>
      <c r="NXT109" s="86"/>
      <c r="NXU109" s="86"/>
      <c r="NXV109" s="86"/>
      <c r="NXW109" s="86"/>
      <c r="NXX109" s="86"/>
      <c r="NXY109" s="86"/>
      <c r="NXZ109" s="86"/>
      <c r="NYA109" s="86"/>
      <c r="NYB109" s="86"/>
      <c r="NYC109" s="86"/>
      <c r="NYD109" s="86"/>
      <c r="NYE109" s="86"/>
      <c r="NYF109" s="86"/>
      <c r="NYG109" s="86"/>
      <c r="NYH109" s="86"/>
      <c r="NYI109" s="86"/>
      <c r="NYJ109" s="86"/>
      <c r="NYK109" s="86"/>
      <c r="NYL109" s="86"/>
      <c r="NYM109" s="86"/>
      <c r="NYN109" s="86"/>
      <c r="NYO109" s="86"/>
      <c r="NYP109" s="86"/>
      <c r="NYQ109" s="86"/>
      <c r="NYR109" s="86"/>
      <c r="NYS109" s="86"/>
      <c r="NYT109" s="86"/>
      <c r="NYU109" s="86"/>
      <c r="NYV109" s="86"/>
      <c r="NYW109" s="86"/>
      <c r="NYX109" s="86"/>
      <c r="NYY109" s="86"/>
      <c r="NYZ109" s="86"/>
      <c r="NZA109" s="86"/>
      <c r="NZB109" s="86"/>
      <c r="NZC109" s="86"/>
      <c r="NZD109" s="86"/>
      <c r="NZE109" s="86"/>
      <c r="NZF109" s="86"/>
      <c r="NZG109" s="86"/>
      <c r="NZH109" s="86"/>
      <c r="NZI109" s="86"/>
      <c r="NZJ109" s="86"/>
      <c r="NZK109" s="86"/>
      <c r="NZL109" s="86"/>
      <c r="NZM109" s="86"/>
      <c r="NZN109" s="86"/>
      <c r="NZO109" s="86"/>
      <c r="NZP109" s="86"/>
      <c r="NZQ109" s="86"/>
      <c r="NZR109" s="86"/>
      <c r="NZS109" s="86"/>
      <c r="NZT109" s="86"/>
      <c r="NZU109" s="86"/>
      <c r="NZV109" s="86"/>
      <c r="NZW109" s="86"/>
      <c r="NZX109" s="86"/>
      <c r="NZY109" s="86"/>
      <c r="NZZ109" s="86"/>
      <c r="OAA109" s="86"/>
      <c r="OAB109" s="86"/>
      <c r="OAC109" s="86"/>
      <c r="OAD109" s="86"/>
      <c r="OAE109" s="86"/>
      <c r="OAF109" s="86"/>
      <c r="OAG109" s="86"/>
      <c r="OAH109" s="86"/>
      <c r="OAI109" s="86"/>
      <c r="OAJ109" s="86"/>
      <c r="OAK109" s="86"/>
      <c r="OAL109" s="86"/>
      <c r="OAM109" s="86"/>
      <c r="OAN109" s="86"/>
      <c r="OAO109" s="86"/>
      <c r="OAP109" s="86"/>
      <c r="OAQ109" s="86"/>
      <c r="OAR109" s="86"/>
      <c r="OAS109" s="86"/>
      <c r="OAT109" s="86"/>
      <c r="OAU109" s="86"/>
      <c r="OAV109" s="86"/>
      <c r="OAW109" s="86"/>
      <c r="OAX109" s="86"/>
      <c r="OAY109" s="86"/>
      <c r="OAZ109" s="86"/>
      <c r="OBA109" s="86"/>
      <c r="OBB109" s="86"/>
      <c r="OBC109" s="86"/>
      <c r="OBD109" s="86"/>
      <c r="OBE109" s="86"/>
      <c r="OBF109" s="86"/>
      <c r="OBG109" s="86"/>
      <c r="OBH109" s="86"/>
      <c r="OBI109" s="86"/>
      <c r="OBJ109" s="86"/>
      <c r="OBK109" s="86"/>
      <c r="OBL109" s="86"/>
      <c r="OBM109" s="86"/>
      <c r="OBN109" s="86"/>
      <c r="OBO109" s="86"/>
      <c r="OBP109" s="86"/>
      <c r="OBQ109" s="86"/>
      <c r="OBR109" s="86"/>
      <c r="OBS109" s="86"/>
      <c r="OBT109" s="86"/>
      <c r="OBU109" s="86"/>
      <c r="OBV109" s="86"/>
      <c r="OBW109" s="86"/>
      <c r="OBX109" s="86"/>
      <c r="OBY109" s="86"/>
      <c r="OBZ109" s="86"/>
      <c r="OCA109" s="86"/>
      <c r="OCB109" s="86"/>
      <c r="OCC109" s="86"/>
      <c r="OCD109" s="86"/>
      <c r="OCE109" s="86"/>
      <c r="OCF109" s="86"/>
      <c r="OCG109" s="86"/>
      <c r="OCH109" s="86"/>
      <c r="OCI109" s="86"/>
      <c r="OCJ109" s="86"/>
      <c r="OCK109" s="86"/>
      <c r="OCL109" s="86"/>
      <c r="OCM109" s="86"/>
      <c r="OCN109" s="86"/>
      <c r="OCO109" s="86"/>
      <c r="OCP109" s="86"/>
      <c r="OCQ109" s="86"/>
      <c r="OCR109" s="86"/>
      <c r="OCS109" s="86"/>
      <c r="OCT109" s="86"/>
      <c r="OCU109" s="86"/>
      <c r="OCV109" s="86"/>
      <c r="OCW109" s="86"/>
      <c r="OCX109" s="86"/>
      <c r="OCY109" s="86"/>
      <c r="OCZ109" s="86"/>
      <c r="ODA109" s="86"/>
      <c r="ODB109" s="86"/>
      <c r="ODC109" s="86"/>
      <c r="ODD109" s="86"/>
      <c r="ODE109" s="86"/>
      <c r="ODF109" s="86"/>
      <c r="ODG109" s="86"/>
      <c r="ODH109" s="86"/>
      <c r="ODI109" s="86"/>
      <c r="ODJ109" s="86"/>
      <c r="ODK109" s="86"/>
      <c r="ODL109" s="86"/>
      <c r="ODM109" s="86"/>
      <c r="ODN109" s="86"/>
      <c r="ODO109" s="86"/>
      <c r="ODP109" s="86"/>
      <c r="ODQ109" s="86"/>
      <c r="ODR109" s="86"/>
      <c r="ODS109" s="86"/>
      <c r="ODT109" s="86"/>
      <c r="ODU109" s="86"/>
      <c r="ODV109" s="86"/>
      <c r="ODW109" s="86"/>
      <c r="ODX109" s="86"/>
      <c r="ODY109" s="86"/>
      <c r="ODZ109" s="86"/>
      <c r="OEA109" s="86"/>
      <c r="OEB109" s="86"/>
      <c r="OEC109" s="86"/>
      <c r="OED109" s="86"/>
      <c r="OEE109" s="86"/>
      <c r="OEF109" s="86"/>
      <c r="OEG109" s="86"/>
      <c r="OEH109" s="86"/>
      <c r="OEI109" s="86"/>
      <c r="OEJ109" s="86"/>
      <c r="OEK109" s="86"/>
      <c r="OEL109" s="86"/>
      <c r="OEM109" s="86"/>
      <c r="OEN109" s="86"/>
      <c r="OEO109" s="86"/>
      <c r="OEP109" s="86"/>
      <c r="OEQ109" s="86"/>
      <c r="OER109" s="86"/>
      <c r="OES109" s="86"/>
      <c r="OET109" s="86"/>
      <c r="OEU109" s="86"/>
      <c r="OEV109" s="86"/>
      <c r="OEW109" s="86"/>
      <c r="OEX109" s="86"/>
      <c r="OEY109" s="86"/>
      <c r="OEZ109" s="86"/>
      <c r="OFA109" s="86"/>
      <c r="OFB109" s="86"/>
      <c r="OFC109" s="86"/>
      <c r="OFD109" s="86"/>
      <c r="OFE109" s="86"/>
      <c r="OFF109" s="86"/>
      <c r="OFG109" s="86"/>
      <c r="OFH109" s="86"/>
      <c r="OFI109" s="86"/>
      <c r="OFJ109" s="86"/>
      <c r="OFK109" s="86"/>
      <c r="OFL109" s="86"/>
      <c r="OFM109" s="86"/>
      <c r="OFN109" s="86"/>
      <c r="OFO109" s="86"/>
      <c r="OFP109" s="86"/>
      <c r="OFQ109" s="86"/>
      <c r="OFR109" s="86"/>
      <c r="OFS109" s="86"/>
      <c r="OFT109" s="86"/>
      <c r="OFU109" s="86"/>
      <c r="OFV109" s="86"/>
      <c r="OFW109" s="86"/>
      <c r="OFX109" s="86"/>
      <c r="OFY109" s="86"/>
      <c r="OFZ109" s="86"/>
      <c r="OGA109" s="86"/>
      <c r="OGB109" s="86"/>
      <c r="OGC109" s="86"/>
      <c r="OGD109" s="86"/>
      <c r="OGE109" s="86"/>
      <c r="OGF109" s="86"/>
      <c r="OGG109" s="86"/>
      <c r="OGH109" s="86"/>
      <c r="OGI109" s="86"/>
      <c r="OGJ109" s="86"/>
      <c r="OGK109" s="86"/>
      <c r="OGL109" s="86"/>
      <c r="OGM109" s="86"/>
      <c r="OGN109" s="86"/>
      <c r="OGO109" s="86"/>
      <c r="OGP109" s="86"/>
      <c r="OGQ109" s="86"/>
      <c r="OGR109" s="86"/>
      <c r="OGS109" s="86"/>
      <c r="OGT109" s="86"/>
      <c r="OGU109" s="86"/>
      <c r="OGV109" s="86"/>
      <c r="OGW109" s="86"/>
      <c r="OGX109" s="86"/>
      <c r="OGY109" s="86"/>
      <c r="OGZ109" s="86"/>
      <c r="OHA109" s="86"/>
      <c r="OHB109" s="86"/>
      <c r="OHC109" s="86"/>
      <c r="OHD109" s="86"/>
      <c r="OHE109" s="86"/>
      <c r="OHF109" s="86"/>
      <c r="OHG109" s="86"/>
      <c r="OHH109" s="86"/>
      <c r="OHI109" s="86"/>
      <c r="OHJ109" s="86"/>
      <c r="OHK109" s="86"/>
      <c r="OHL109" s="86"/>
      <c r="OHM109" s="86"/>
      <c r="OHN109" s="86"/>
      <c r="OHO109" s="86"/>
      <c r="OHP109" s="86"/>
      <c r="OHQ109" s="86"/>
      <c r="OHR109" s="86"/>
      <c r="OHS109" s="86"/>
      <c r="OHT109" s="86"/>
      <c r="OHU109" s="86"/>
      <c r="OHV109" s="86"/>
      <c r="OHW109" s="86"/>
      <c r="OHX109" s="86"/>
      <c r="OHY109" s="86"/>
      <c r="OHZ109" s="86"/>
      <c r="OIA109" s="86"/>
      <c r="OIB109" s="86"/>
      <c r="OIC109" s="86"/>
      <c r="OID109" s="86"/>
      <c r="OIE109" s="86"/>
      <c r="OIF109" s="86"/>
      <c r="OIG109" s="86"/>
      <c r="OIH109" s="86"/>
      <c r="OII109" s="86"/>
      <c r="OIJ109" s="86"/>
      <c r="OIK109" s="86"/>
      <c r="OIL109" s="86"/>
      <c r="OIM109" s="86"/>
      <c r="OIN109" s="86"/>
      <c r="OIO109" s="86"/>
      <c r="OIP109" s="86"/>
      <c r="OIQ109" s="86"/>
      <c r="OIR109" s="86"/>
      <c r="OIS109" s="86"/>
      <c r="OIT109" s="86"/>
      <c r="OIU109" s="86"/>
      <c r="OIV109" s="86"/>
      <c r="OIW109" s="86"/>
      <c r="OIX109" s="86"/>
      <c r="OIY109" s="86"/>
      <c r="OIZ109" s="86"/>
      <c r="OJA109" s="86"/>
      <c r="OJB109" s="86"/>
      <c r="OJC109" s="86"/>
      <c r="OJD109" s="86"/>
      <c r="OJE109" s="86"/>
      <c r="OJF109" s="86"/>
      <c r="OJG109" s="86"/>
      <c r="OJH109" s="86"/>
      <c r="OJI109" s="86"/>
      <c r="OJJ109" s="86"/>
      <c r="OJK109" s="86"/>
      <c r="OJL109" s="86"/>
      <c r="OJM109" s="86"/>
      <c r="OJN109" s="86"/>
      <c r="OJO109" s="86"/>
      <c r="OJP109" s="86"/>
      <c r="OJQ109" s="86"/>
      <c r="OJR109" s="86"/>
      <c r="OJS109" s="86"/>
      <c r="OJT109" s="86"/>
      <c r="OJU109" s="86"/>
      <c r="OJV109" s="86"/>
      <c r="OJW109" s="86"/>
      <c r="OJX109" s="86"/>
      <c r="OJY109" s="86"/>
      <c r="OJZ109" s="86"/>
      <c r="OKA109" s="86"/>
      <c r="OKB109" s="86"/>
      <c r="OKC109" s="86"/>
      <c r="OKD109" s="86"/>
      <c r="OKE109" s="86"/>
      <c r="OKF109" s="86"/>
      <c r="OKG109" s="86"/>
      <c r="OKH109" s="86"/>
      <c r="OKI109" s="86"/>
      <c r="OKJ109" s="86"/>
      <c r="OKK109" s="86"/>
      <c r="OKL109" s="86"/>
      <c r="OKM109" s="86"/>
      <c r="OKN109" s="86"/>
      <c r="OKO109" s="86"/>
      <c r="OKP109" s="86"/>
      <c r="OKQ109" s="86"/>
      <c r="OKR109" s="86"/>
      <c r="OKS109" s="86"/>
      <c r="OKT109" s="86"/>
      <c r="OKU109" s="86"/>
      <c r="OKV109" s="86"/>
      <c r="OKW109" s="86"/>
      <c r="OKX109" s="86"/>
      <c r="OKY109" s="86"/>
      <c r="OKZ109" s="86"/>
      <c r="OLA109" s="86"/>
      <c r="OLB109" s="86"/>
      <c r="OLC109" s="86"/>
      <c r="OLD109" s="86"/>
      <c r="OLE109" s="86"/>
      <c r="OLF109" s="86"/>
      <c r="OLG109" s="86"/>
      <c r="OLH109" s="86"/>
      <c r="OLI109" s="86"/>
      <c r="OLJ109" s="86"/>
      <c r="OLK109" s="86"/>
      <c r="OLL109" s="86"/>
      <c r="OLM109" s="86"/>
      <c r="OLN109" s="86"/>
      <c r="OLO109" s="86"/>
      <c r="OLP109" s="86"/>
      <c r="OLQ109" s="86"/>
      <c r="OLR109" s="86"/>
      <c r="OLS109" s="86"/>
      <c r="OLT109" s="86"/>
      <c r="OLU109" s="86"/>
      <c r="OLV109" s="86"/>
      <c r="OLW109" s="86"/>
      <c r="OLX109" s="86"/>
      <c r="OLY109" s="86"/>
      <c r="OLZ109" s="86"/>
      <c r="OMA109" s="86"/>
      <c r="OMB109" s="86"/>
      <c r="OMC109" s="86"/>
      <c r="OMD109" s="86"/>
      <c r="OME109" s="86"/>
      <c r="OMF109" s="86"/>
      <c r="OMG109" s="86"/>
      <c r="OMH109" s="86"/>
      <c r="OMI109" s="86"/>
      <c r="OMJ109" s="86"/>
      <c r="OMK109" s="86"/>
      <c r="OML109" s="86"/>
      <c r="OMM109" s="86"/>
      <c r="OMN109" s="86"/>
      <c r="OMO109" s="86"/>
      <c r="OMP109" s="86"/>
      <c r="OMQ109" s="86"/>
      <c r="OMR109" s="86"/>
      <c r="OMS109" s="86"/>
      <c r="OMT109" s="86"/>
      <c r="OMU109" s="86"/>
      <c r="OMV109" s="86"/>
      <c r="OMW109" s="86"/>
      <c r="OMX109" s="86"/>
      <c r="OMY109" s="86"/>
      <c r="OMZ109" s="86"/>
      <c r="ONA109" s="86"/>
      <c r="ONB109" s="86"/>
      <c r="ONC109" s="86"/>
      <c r="OND109" s="86"/>
      <c r="ONE109" s="86"/>
      <c r="ONF109" s="86"/>
      <c r="ONG109" s="86"/>
      <c r="ONH109" s="86"/>
      <c r="ONI109" s="86"/>
      <c r="ONJ109" s="86"/>
      <c r="ONK109" s="86"/>
      <c r="ONL109" s="86"/>
      <c r="ONM109" s="86"/>
      <c r="ONN109" s="86"/>
      <c r="ONO109" s="86"/>
      <c r="ONP109" s="86"/>
      <c r="ONQ109" s="86"/>
      <c r="ONR109" s="86"/>
      <c r="ONS109" s="86"/>
      <c r="ONT109" s="86"/>
      <c r="ONU109" s="86"/>
      <c r="ONV109" s="86"/>
      <c r="ONW109" s="86"/>
      <c r="ONX109" s="86"/>
      <c r="ONY109" s="86"/>
      <c r="ONZ109" s="86"/>
      <c r="OOA109" s="86"/>
      <c r="OOB109" s="86"/>
      <c r="OOC109" s="86"/>
      <c r="OOD109" s="86"/>
      <c r="OOE109" s="86"/>
      <c r="OOF109" s="86"/>
      <c r="OOG109" s="86"/>
      <c r="OOH109" s="86"/>
      <c r="OOI109" s="86"/>
      <c r="OOJ109" s="86"/>
      <c r="OOK109" s="86"/>
      <c r="OOL109" s="86"/>
      <c r="OOM109" s="86"/>
      <c r="OON109" s="86"/>
      <c r="OOO109" s="86"/>
      <c r="OOP109" s="86"/>
      <c r="OOQ109" s="86"/>
      <c r="OOR109" s="86"/>
      <c r="OOS109" s="86"/>
      <c r="OOT109" s="86"/>
      <c r="OOU109" s="86"/>
      <c r="OOV109" s="86"/>
      <c r="OOW109" s="86"/>
      <c r="OOX109" s="86"/>
      <c r="OOY109" s="86"/>
      <c r="OOZ109" s="86"/>
      <c r="OPA109" s="86"/>
      <c r="OPB109" s="86"/>
      <c r="OPC109" s="86"/>
      <c r="OPD109" s="86"/>
      <c r="OPE109" s="86"/>
      <c r="OPF109" s="86"/>
      <c r="OPG109" s="86"/>
      <c r="OPH109" s="86"/>
      <c r="OPI109" s="86"/>
      <c r="OPJ109" s="86"/>
      <c r="OPK109" s="86"/>
      <c r="OPL109" s="86"/>
      <c r="OPM109" s="86"/>
      <c r="OPN109" s="86"/>
      <c r="OPO109" s="86"/>
      <c r="OPP109" s="86"/>
      <c r="OPQ109" s="86"/>
      <c r="OPR109" s="86"/>
      <c r="OPS109" s="86"/>
      <c r="OPT109" s="86"/>
      <c r="OPU109" s="86"/>
      <c r="OPV109" s="86"/>
      <c r="OPW109" s="86"/>
      <c r="OPX109" s="86"/>
      <c r="OPY109" s="86"/>
      <c r="OPZ109" s="86"/>
      <c r="OQA109" s="86"/>
      <c r="OQB109" s="86"/>
      <c r="OQC109" s="86"/>
      <c r="OQD109" s="86"/>
      <c r="OQE109" s="86"/>
      <c r="OQF109" s="86"/>
      <c r="OQG109" s="86"/>
      <c r="OQH109" s="86"/>
      <c r="OQI109" s="86"/>
      <c r="OQJ109" s="86"/>
      <c r="OQK109" s="86"/>
      <c r="OQL109" s="86"/>
      <c r="OQM109" s="86"/>
      <c r="OQN109" s="86"/>
      <c r="OQO109" s="86"/>
      <c r="OQP109" s="86"/>
      <c r="OQQ109" s="86"/>
      <c r="OQR109" s="86"/>
      <c r="OQS109" s="86"/>
      <c r="OQT109" s="86"/>
      <c r="OQU109" s="86"/>
      <c r="OQV109" s="86"/>
      <c r="OQW109" s="86"/>
      <c r="OQX109" s="86"/>
      <c r="OQY109" s="86"/>
      <c r="OQZ109" s="86"/>
      <c r="ORA109" s="86"/>
      <c r="ORB109" s="86"/>
      <c r="ORC109" s="86"/>
      <c r="ORD109" s="86"/>
      <c r="ORE109" s="86"/>
      <c r="ORF109" s="86"/>
      <c r="ORG109" s="86"/>
      <c r="ORH109" s="86"/>
      <c r="ORI109" s="86"/>
      <c r="ORJ109" s="86"/>
      <c r="ORK109" s="86"/>
      <c r="ORL109" s="86"/>
      <c r="ORM109" s="86"/>
      <c r="ORN109" s="86"/>
      <c r="ORO109" s="86"/>
      <c r="ORP109" s="86"/>
      <c r="ORQ109" s="86"/>
      <c r="ORR109" s="86"/>
      <c r="ORS109" s="86"/>
      <c r="ORT109" s="86"/>
      <c r="ORU109" s="86"/>
      <c r="ORV109" s="86"/>
      <c r="ORW109" s="86"/>
      <c r="ORX109" s="86"/>
      <c r="ORY109" s="86"/>
      <c r="ORZ109" s="86"/>
      <c r="OSA109" s="86"/>
      <c r="OSB109" s="86"/>
      <c r="OSC109" s="86"/>
      <c r="OSD109" s="86"/>
      <c r="OSE109" s="86"/>
      <c r="OSF109" s="86"/>
      <c r="OSG109" s="86"/>
      <c r="OSH109" s="86"/>
      <c r="OSI109" s="86"/>
      <c r="OSJ109" s="86"/>
      <c r="OSK109" s="86"/>
      <c r="OSL109" s="86"/>
      <c r="OSM109" s="86"/>
      <c r="OSN109" s="86"/>
      <c r="OSO109" s="86"/>
      <c r="OSP109" s="86"/>
      <c r="OSQ109" s="86"/>
      <c r="OSR109" s="86"/>
      <c r="OSS109" s="86"/>
      <c r="OST109" s="86"/>
      <c r="OSU109" s="86"/>
      <c r="OSV109" s="86"/>
      <c r="OSW109" s="86"/>
      <c r="OSX109" s="86"/>
      <c r="OSY109" s="86"/>
      <c r="OSZ109" s="86"/>
      <c r="OTA109" s="86"/>
      <c r="OTB109" s="86"/>
      <c r="OTC109" s="86"/>
      <c r="OTD109" s="86"/>
      <c r="OTE109" s="86"/>
      <c r="OTF109" s="86"/>
      <c r="OTG109" s="86"/>
      <c r="OTH109" s="86"/>
      <c r="OTI109" s="86"/>
      <c r="OTJ109" s="86"/>
      <c r="OTK109" s="86"/>
      <c r="OTL109" s="86"/>
      <c r="OTM109" s="86"/>
      <c r="OTN109" s="86"/>
      <c r="OTO109" s="86"/>
      <c r="OTP109" s="86"/>
      <c r="OTQ109" s="86"/>
      <c r="OTR109" s="86"/>
      <c r="OTS109" s="86"/>
      <c r="OTT109" s="86"/>
      <c r="OTU109" s="86"/>
      <c r="OTV109" s="86"/>
      <c r="OTW109" s="86"/>
      <c r="OTX109" s="86"/>
      <c r="OTY109" s="86"/>
      <c r="OTZ109" s="86"/>
      <c r="OUA109" s="86"/>
      <c r="OUB109" s="86"/>
      <c r="OUC109" s="86"/>
      <c r="OUD109" s="86"/>
      <c r="OUE109" s="86"/>
      <c r="OUF109" s="86"/>
      <c r="OUG109" s="86"/>
      <c r="OUH109" s="86"/>
      <c r="OUI109" s="86"/>
      <c r="OUJ109" s="86"/>
      <c r="OUK109" s="86"/>
      <c r="OUL109" s="86"/>
      <c r="OUM109" s="86"/>
      <c r="OUN109" s="86"/>
      <c r="OUO109" s="86"/>
      <c r="OUP109" s="86"/>
      <c r="OUQ109" s="86"/>
      <c r="OUR109" s="86"/>
      <c r="OUS109" s="86"/>
      <c r="OUT109" s="86"/>
      <c r="OUU109" s="86"/>
      <c r="OUV109" s="86"/>
      <c r="OUW109" s="86"/>
      <c r="OUX109" s="86"/>
      <c r="OUY109" s="86"/>
      <c r="OUZ109" s="86"/>
      <c r="OVA109" s="86"/>
      <c r="OVB109" s="86"/>
      <c r="OVC109" s="86"/>
      <c r="OVD109" s="86"/>
      <c r="OVE109" s="86"/>
      <c r="OVF109" s="86"/>
      <c r="OVG109" s="86"/>
      <c r="OVH109" s="86"/>
      <c r="OVI109" s="86"/>
      <c r="OVJ109" s="86"/>
      <c r="OVK109" s="86"/>
      <c r="OVL109" s="86"/>
      <c r="OVM109" s="86"/>
      <c r="OVN109" s="86"/>
      <c r="OVO109" s="86"/>
      <c r="OVP109" s="86"/>
      <c r="OVQ109" s="86"/>
      <c r="OVR109" s="86"/>
      <c r="OVS109" s="86"/>
      <c r="OVT109" s="86"/>
      <c r="OVU109" s="86"/>
      <c r="OVV109" s="86"/>
      <c r="OVW109" s="86"/>
      <c r="OVX109" s="86"/>
      <c r="OVY109" s="86"/>
      <c r="OVZ109" s="86"/>
      <c r="OWA109" s="86"/>
      <c r="OWB109" s="86"/>
      <c r="OWC109" s="86"/>
      <c r="OWD109" s="86"/>
      <c r="OWE109" s="86"/>
      <c r="OWF109" s="86"/>
      <c r="OWG109" s="86"/>
      <c r="OWH109" s="86"/>
      <c r="OWI109" s="86"/>
      <c r="OWJ109" s="86"/>
      <c r="OWK109" s="86"/>
      <c r="OWL109" s="86"/>
      <c r="OWM109" s="86"/>
      <c r="OWN109" s="86"/>
      <c r="OWO109" s="86"/>
      <c r="OWP109" s="86"/>
      <c r="OWQ109" s="86"/>
      <c r="OWR109" s="86"/>
      <c r="OWS109" s="86"/>
      <c r="OWT109" s="86"/>
      <c r="OWU109" s="86"/>
      <c r="OWV109" s="86"/>
      <c r="OWW109" s="86"/>
      <c r="OWX109" s="86"/>
      <c r="OWY109" s="86"/>
      <c r="OWZ109" s="86"/>
      <c r="OXA109" s="86"/>
      <c r="OXB109" s="86"/>
      <c r="OXC109" s="86"/>
      <c r="OXD109" s="86"/>
      <c r="OXE109" s="86"/>
      <c r="OXF109" s="86"/>
      <c r="OXG109" s="86"/>
      <c r="OXH109" s="86"/>
      <c r="OXI109" s="86"/>
      <c r="OXJ109" s="86"/>
      <c r="OXK109" s="86"/>
      <c r="OXL109" s="86"/>
      <c r="OXM109" s="86"/>
      <c r="OXN109" s="86"/>
      <c r="OXO109" s="86"/>
      <c r="OXP109" s="86"/>
      <c r="OXQ109" s="86"/>
      <c r="OXR109" s="86"/>
      <c r="OXS109" s="86"/>
      <c r="OXT109" s="86"/>
      <c r="OXU109" s="86"/>
      <c r="OXV109" s="86"/>
      <c r="OXW109" s="86"/>
      <c r="OXX109" s="86"/>
      <c r="OXY109" s="86"/>
      <c r="OXZ109" s="86"/>
      <c r="OYA109" s="86"/>
      <c r="OYB109" s="86"/>
      <c r="OYC109" s="86"/>
      <c r="OYD109" s="86"/>
      <c r="OYE109" s="86"/>
      <c r="OYF109" s="86"/>
      <c r="OYG109" s="86"/>
      <c r="OYH109" s="86"/>
      <c r="OYI109" s="86"/>
      <c r="OYJ109" s="86"/>
      <c r="OYK109" s="86"/>
      <c r="OYL109" s="86"/>
      <c r="OYM109" s="86"/>
      <c r="OYN109" s="86"/>
      <c r="OYO109" s="86"/>
      <c r="OYP109" s="86"/>
      <c r="OYQ109" s="86"/>
      <c r="OYR109" s="86"/>
      <c r="OYS109" s="86"/>
      <c r="OYT109" s="86"/>
      <c r="OYU109" s="86"/>
      <c r="OYV109" s="86"/>
      <c r="OYW109" s="86"/>
      <c r="OYX109" s="86"/>
      <c r="OYY109" s="86"/>
      <c r="OYZ109" s="86"/>
      <c r="OZA109" s="86"/>
      <c r="OZB109" s="86"/>
      <c r="OZC109" s="86"/>
      <c r="OZD109" s="86"/>
      <c r="OZE109" s="86"/>
      <c r="OZF109" s="86"/>
      <c r="OZG109" s="86"/>
      <c r="OZH109" s="86"/>
      <c r="OZI109" s="86"/>
      <c r="OZJ109" s="86"/>
      <c r="OZK109" s="86"/>
      <c r="OZL109" s="86"/>
      <c r="OZM109" s="86"/>
      <c r="OZN109" s="86"/>
      <c r="OZO109" s="86"/>
      <c r="OZP109" s="86"/>
      <c r="OZQ109" s="86"/>
      <c r="OZR109" s="86"/>
      <c r="OZS109" s="86"/>
      <c r="OZT109" s="86"/>
      <c r="OZU109" s="86"/>
      <c r="OZV109" s="86"/>
      <c r="OZW109" s="86"/>
      <c r="OZX109" s="86"/>
      <c r="OZY109" s="86"/>
      <c r="OZZ109" s="86"/>
      <c r="PAA109" s="86"/>
      <c r="PAB109" s="86"/>
      <c r="PAC109" s="86"/>
      <c r="PAD109" s="86"/>
      <c r="PAE109" s="86"/>
      <c r="PAF109" s="86"/>
      <c r="PAG109" s="86"/>
      <c r="PAH109" s="86"/>
      <c r="PAI109" s="86"/>
      <c r="PAJ109" s="86"/>
      <c r="PAK109" s="86"/>
      <c r="PAL109" s="86"/>
      <c r="PAM109" s="86"/>
      <c r="PAN109" s="86"/>
      <c r="PAO109" s="86"/>
      <c r="PAP109" s="86"/>
      <c r="PAQ109" s="86"/>
      <c r="PAR109" s="86"/>
      <c r="PAS109" s="86"/>
      <c r="PAT109" s="86"/>
      <c r="PAU109" s="86"/>
      <c r="PAV109" s="86"/>
      <c r="PAW109" s="86"/>
      <c r="PAX109" s="86"/>
      <c r="PAY109" s="86"/>
      <c r="PAZ109" s="86"/>
      <c r="PBA109" s="86"/>
      <c r="PBB109" s="86"/>
      <c r="PBC109" s="86"/>
      <c r="PBD109" s="86"/>
      <c r="PBE109" s="86"/>
      <c r="PBF109" s="86"/>
      <c r="PBG109" s="86"/>
      <c r="PBH109" s="86"/>
      <c r="PBI109" s="86"/>
      <c r="PBJ109" s="86"/>
      <c r="PBK109" s="86"/>
      <c r="PBL109" s="86"/>
      <c r="PBM109" s="86"/>
      <c r="PBN109" s="86"/>
      <c r="PBO109" s="86"/>
      <c r="PBP109" s="86"/>
      <c r="PBQ109" s="86"/>
      <c r="PBR109" s="86"/>
      <c r="PBS109" s="86"/>
      <c r="PBT109" s="86"/>
      <c r="PBU109" s="86"/>
      <c r="PBV109" s="86"/>
      <c r="PBW109" s="86"/>
      <c r="PBX109" s="86"/>
      <c r="PBY109" s="86"/>
      <c r="PBZ109" s="86"/>
      <c r="PCA109" s="86"/>
      <c r="PCB109" s="86"/>
      <c r="PCC109" s="86"/>
      <c r="PCD109" s="86"/>
      <c r="PCE109" s="86"/>
      <c r="PCF109" s="86"/>
      <c r="PCG109" s="86"/>
      <c r="PCH109" s="86"/>
      <c r="PCI109" s="86"/>
      <c r="PCJ109" s="86"/>
      <c r="PCK109" s="86"/>
      <c r="PCL109" s="86"/>
      <c r="PCM109" s="86"/>
      <c r="PCN109" s="86"/>
      <c r="PCO109" s="86"/>
      <c r="PCP109" s="86"/>
      <c r="PCQ109" s="86"/>
      <c r="PCR109" s="86"/>
      <c r="PCS109" s="86"/>
      <c r="PCT109" s="86"/>
      <c r="PCU109" s="86"/>
      <c r="PCV109" s="86"/>
      <c r="PCW109" s="86"/>
      <c r="PCX109" s="86"/>
      <c r="PCY109" s="86"/>
      <c r="PCZ109" s="86"/>
      <c r="PDA109" s="86"/>
      <c r="PDB109" s="86"/>
      <c r="PDC109" s="86"/>
      <c r="PDD109" s="86"/>
      <c r="PDE109" s="86"/>
      <c r="PDF109" s="86"/>
      <c r="PDG109" s="86"/>
      <c r="PDH109" s="86"/>
      <c r="PDI109" s="86"/>
      <c r="PDJ109" s="86"/>
      <c r="PDK109" s="86"/>
      <c r="PDL109" s="86"/>
      <c r="PDM109" s="86"/>
      <c r="PDN109" s="86"/>
      <c r="PDO109" s="86"/>
      <c r="PDP109" s="86"/>
      <c r="PDQ109" s="86"/>
      <c r="PDR109" s="86"/>
      <c r="PDS109" s="86"/>
      <c r="PDT109" s="86"/>
      <c r="PDU109" s="86"/>
      <c r="PDV109" s="86"/>
      <c r="PDW109" s="86"/>
      <c r="PDX109" s="86"/>
      <c r="PDY109" s="86"/>
      <c r="PDZ109" s="86"/>
      <c r="PEA109" s="86"/>
      <c r="PEB109" s="86"/>
      <c r="PEC109" s="86"/>
      <c r="PED109" s="86"/>
      <c r="PEE109" s="86"/>
      <c r="PEF109" s="86"/>
      <c r="PEG109" s="86"/>
      <c r="PEH109" s="86"/>
      <c r="PEI109" s="86"/>
      <c r="PEJ109" s="86"/>
      <c r="PEK109" s="86"/>
      <c r="PEL109" s="86"/>
      <c r="PEM109" s="86"/>
      <c r="PEN109" s="86"/>
      <c r="PEO109" s="86"/>
      <c r="PEP109" s="86"/>
      <c r="PEQ109" s="86"/>
      <c r="PER109" s="86"/>
      <c r="PES109" s="86"/>
      <c r="PET109" s="86"/>
      <c r="PEU109" s="86"/>
      <c r="PEV109" s="86"/>
      <c r="PEW109" s="86"/>
      <c r="PEX109" s="86"/>
      <c r="PEY109" s="86"/>
      <c r="PEZ109" s="86"/>
      <c r="PFA109" s="86"/>
      <c r="PFB109" s="86"/>
      <c r="PFC109" s="86"/>
      <c r="PFD109" s="86"/>
      <c r="PFE109" s="86"/>
      <c r="PFF109" s="86"/>
      <c r="PFG109" s="86"/>
      <c r="PFH109" s="86"/>
      <c r="PFI109" s="86"/>
      <c r="PFJ109" s="86"/>
      <c r="PFK109" s="86"/>
      <c r="PFL109" s="86"/>
      <c r="PFM109" s="86"/>
      <c r="PFN109" s="86"/>
      <c r="PFO109" s="86"/>
      <c r="PFP109" s="86"/>
      <c r="PFQ109" s="86"/>
      <c r="PFR109" s="86"/>
      <c r="PFS109" s="86"/>
      <c r="PFT109" s="86"/>
      <c r="PFU109" s="86"/>
      <c r="PFV109" s="86"/>
      <c r="PFW109" s="86"/>
      <c r="PFX109" s="86"/>
      <c r="PFY109" s="86"/>
      <c r="PFZ109" s="86"/>
      <c r="PGA109" s="86"/>
      <c r="PGB109" s="86"/>
      <c r="PGC109" s="86"/>
      <c r="PGD109" s="86"/>
      <c r="PGE109" s="86"/>
      <c r="PGF109" s="86"/>
      <c r="PGG109" s="86"/>
      <c r="PGH109" s="86"/>
      <c r="PGI109" s="86"/>
      <c r="PGJ109" s="86"/>
      <c r="PGK109" s="86"/>
      <c r="PGL109" s="86"/>
      <c r="PGM109" s="86"/>
      <c r="PGN109" s="86"/>
      <c r="PGO109" s="86"/>
      <c r="PGP109" s="86"/>
      <c r="PGQ109" s="86"/>
      <c r="PGR109" s="86"/>
      <c r="PGS109" s="86"/>
      <c r="PGT109" s="86"/>
      <c r="PGU109" s="86"/>
      <c r="PGV109" s="86"/>
      <c r="PGW109" s="86"/>
      <c r="PGX109" s="86"/>
      <c r="PGY109" s="86"/>
      <c r="PGZ109" s="86"/>
      <c r="PHA109" s="86"/>
      <c r="PHB109" s="86"/>
      <c r="PHC109" s="86"/>
      <c r="PHD109" s="86"/>
      <c r="PHE109" s="86"/>
      <c r="PHF109" s="86"/>
      <c r="PHG109" s="86"/>
      <c r="PHH109" s="86"/>
      <c r="PHI109" s="86"/>
      <c r="PHJ109" s="86"/>
      <c r="PHK109" s="86"/>
      <c r="PHL109" s="86"/>
      <c r="PHM109" s="86"/>
      <c r="PHN109" s="86"/>
      <c r="PHO109" s="86"/>
      <c r="PHP109" s="86"/>
      <c r="PHQ109" s="86"/>
      <c r="PHR109" s="86"/>
      <c r="PHS109" s="86"/>
      <c r="PHT109" s="86"/>
      <c r="PHU109" s="86"/>
      <c r="PHV109" s="86"/>
      <c r="PHW109" s="86"/>
      <c r="PHX109" s="86"/>
      <c r="PHY109" s="86"/>
      <c r="PHZ109" s="86"/>
      <c r="PIA109" s="86"/>
      <c r="PIB109" s="86"/>
      <c r="PIC109" s="86"/>
      <c r="PID109" s="86"/>
      <c r="PIE109" s="86"/>
      <c r="PIF109" s="86"/>
      <c r="PIG109" s="86"/>
      <c r="PIH109" s="86"/>
      <c r="PII109" s="86"/>
      <c r="PIJ109" s="86"/>
      <c r="PIK109" s="86"/>
      <c r="PIL109" s="86"/>
      <c r="PIM109" s="86"/>
      <c r="PIN109" s="86"/>
      <c r="PIO109" s="86"/>
      <c r="PIP109" s="86"/>
      <c r="PIQ109" s="86"/>
      <c r="PIR109" s="86"/>
      <c r="PIS109" s="86"/>
      <c r="PIT109" s="86"/>
      <c r="PIU109" s="86"/>
      <c r="PIV109" s="86"/>
      <c r="PIW109" s="86"/>
      <c r="PIX109" s="86"/>
      <c r="PIY109" s="86"/>
      <c r="PIZ109" s="86"/>
      <c r="PJA109" s="86"/>
      <c r="PJB109" s="86"/>
      <c r="PJC109" s="86"/>
      <c r="PJD109" s="86"/>
      <c r="PJE109" s="86"/>
      <c r="PJF109" s="86"/>
      <c r="PJG109" s="86"/>
      <c r="PJH109" s="86"/>
      <c r="PJI109" s="86"/>
      <c r="PJJ109" s="86"/>
      <c r="PJK109" s="86"/>
      <c r="PJL109" s="86"/>
      <c r="PJM109" s="86"/>
      <c r="PJN109" s="86"/>
      <c r="PJO109" s="86"/>
      <c r="PJP109" s="86"/>
      <c r="PJQ109" s="86"/>
      <c r="PJR109" s="86"/>
      <c r="PJS109" s="86"/>
      <c r="PJT109" s="86"/>
      <c r="PJU109" s="86"/>
      <c r="PJV109" s="86"/>
      <c r="PJW109" s="86"/>
      <c r="PJX109" s="86"/>
      <c r="PJY109" s="86"/>
      <c r="PJZ109" s="86"/>
      <c r="PKA109" s="86"/>
      <c r="PKB109" s="86"/>
      <c r="PKC109" s="86"/>
      <c r="PKD109" s="86"/>
      <c r="PKE109" s="86"/>
      <c r="PKF109" s="86"/>
      <c r="PKG109" s="86"/>
      <c r="PKH109" s="86"/>
      <c r="PKI109" s="86"/>
      <c r="PKJ109" s="86"/>
      <c r="PKK109" s="86"/>
      <c r="PKL109" s="86"/>
      <c r="PKM109" s="86"/>
      <c r="PKN109" s="86"/>
      <c r="PKO109" s="86"/>
      <c r="PKP109" s="86"/>
      <c r="PKQ109" s="86"/>
      <c r="PKR109" s="86"/>
      <c r="PKS109" s="86"/>
      <c r="PKT109" s="86"/>
      <c r="PKU109" s="86"/>
      <c r="PKV109" s="86"/>
      <c r="PKW109" s="86"/>
      <c r="PKX109" s="86"/>
      <c r="PKY109" s="86"/>
      <c r="PKZ109" s="86"/>
      <c r="PLA109" s="86"/>
      <c r="PLB109" s="86"/>
      <c r="PLC109" s="86"/>
      <c r="PLD109" s="86"/>
      <c r="PLE109" s="86"/>
      <c r="PLF109" s="86"/>
      <c r="PLG109" s="86"/>
      <c r="PLH109" s="86"/>
      <c r="PLI109" s="86"/>
      <c r="PLJ109" s="86"/>
      <c r="PLK109" s="86"/>
      <c r="PLL109" s="86"/>
      <c r="PLM109" s="86"/>
      <c r="PLN109" s="86"/>
      <c r="PLO109" s="86"/>
      <c r="PLP109" s="86"/>
      <c r="PLQ109" s="86"/>
      <c r="PLR109" s="86"/>
      <c r="PLS109" s="86"/>
      <c r="PLT109" s="86"/>
      <c r="PLU109" s="86"/>
      <c r="PLV109" s="86"/>
      <c r="PLW109" s="86"/>
      <c r="PLX109" s="86"/>
      <c r="PLY109" s="86"/>
      <c r="PLZ109" s="86"/>
      <c r="PMA109" s="86"/>
      <c r="PMB109" s="86"/>
      <c r="PMC109" s="86"/>
      <c r="PMD109" s="86"/>
      <c r="PME109" s="86"/>
      <c r="PMF109" s="86"/>
      <c r="PMG109" s="86"/>
      <c r="PMH109" s="86"/>
      <c r="PMI109" s="86"/>
      <c r="PMJ109" s="86"/>
      <c r="PMK109" s="86"/>
      <c r="PML109" s="86"/>
      <c r="PMM109" s="86"/>
      <c r="PMN109" s="86"/>
      <c r="PMO109" s="86"/>
      <c r="PMP109" s="86"/>
      <c r="PMQ109" s="86"/>
      <c r="PMR109" s="86"/>
      <c r="PMS109" s="86"/>
      <c r="PMT109" s="86"/>
      <c r="PMU109" s="86"/>
      <c r="PMV109" s="86"/>
      <c r="PMW109" s="86"/>
      <c r="PMX109" s="86"/>
      <c r="PMY109" s="86"/>
      <c r="PMZ109" s="86"/>
      <c r="PNA109" s="86"/>
      <c r="PNB109" s="86"/>
      <c r="PNC109" s="86"/>
      <c r="PND109" s="86"/>
      <c r="PNE109" s="86"/>
      <c r="PNF109" s="86"/>
      <c r="PNG109" s="86"/>
      <c r="PNH109" s="86"/>
      <c r="PNI109" s="86"/>
      <c r="PNJ109" s="86"/>
      <c r="PNK109" s="86"/>
      <c r="PNL109" s="86"/>
      <c r="PNM109" s="86"/>
      <c r="PNN109" s="86"/>
      <c r="PNO109" s="86"/>
      <c r="PNP109" s="86"/>
      <c r="PNQ109" s="86"/>
      <c r="PNR109" s="86"/>
      <c r="PNS109" s="86"/>
      <c r="PNT109" s="86"/>
      <c r="PNU109" s="86"/>
      <c r="PNV109" s="86"/>
      <c r="PNW109" s="86"/>
      <c r="PNX109" s="86"/>
      <c r="PNY109" s="86"/>
      <c r="PNZ109" s="86"/>
      <c r="POA109" s="86"/>
      <c r="POB109" s="86"/>
      <c r="POC109" s="86"/>
      <c r="POD109" s="86"/>
      <c r="POE109" s="86"/>
      <c r="POF109" s="86"/>
      <c r="POG109" s="86"/>
      <c r="POH109" s="86"/>
      <c r="POI109" s="86"/>
      <c r="POJ109" s="86"/>
      <c r="POK109" s="86"/>
      <c r="POL109" s="86"/>
      <c r="POM109" s="86"/>
      <c r="PON109" s="86"/>
      <c r="POO109" s="86"/>
      <c r="POP109" s="86"/>
      <c r="POQ109" s="86"/>
      <c r="POR109" s="86"/>
      <c r="POS109" s="86"/>
      <c r="POT109" s="86"/>
      <c r="POU109" s="86"/>
      <c r="POV109" s="86"/>
      <c r="POW109" s="86"/>
      <c r="POX109" s="86"/>
      <c r="POY109" s="86"/>
      <c r="POZ109" s="86"/>
      <c r="PPA109" s="86"/>
      <c r="PPB109" s="86"/>
      <c r="PPC109" s="86"/>
      <c r="PPD109" s="86"/>
      <c r="PPE109" s="86"/>
      <c r="PPF109" s="86"/>
      <c r="PPG109" s="86"/>
      <c r="PPH109" s="86"/>
      <c r="PPI109" s="86"/>
      <c r="PPJ109" s="86"/>
      <c r="PPK109" s="86"/>
      <c r="PPL109" s="86"/>
      <c r="PPM109" s="86"/>
      <c r="PPN109" s="86"/>
      <c r="PPO109" s="86"/>
      <c r="PPP109" s="86"/>
      <c r="PPQ109" s="86"/>
      <c r="PPR109" s="86"/>
      <c r="PPS109" s="86"/>
      <c r="PPT109" s="86"/>
      <c r="PPU109" s="86"/>
      <c r="PPV109" s="86"/>
      <c r="PPW109" s="86"/>
      <c r="PPX109" s="86"/>
      <c r="PPY109" s="86"/>
      <c r="PPZ109" s="86"/>
      <c r="PQA109" s="86"/>
      <c r="PQB109" s="86"/>
      <c r="PQC109" s="86"/>
      <c r="PQD109" s="86"/>
      <c r="PQE109" s="86"/>
      <c r="PQF109" s="86"/>
      <c r="PQG109" s="86"/>
      <c r="PQH109" s="86"/>
      <c r="PQI109" s="86"/>
      <c r="PQJ109" s="86"/>
      <c r="PQK109" s="86"/>
      <c r="PQL109" s="86"/>
      <c r="PQM109" s="86"/>
      <c r="PQN109" s="86"/>
      <c r="PQO109" s="86"/>
      <c r="PQP109" s="86"/>
      <c r="PQQ109" s="86"/>
      <c r="PQR109" s="86"/>
      <c r="PQS109" s="86"/>
      <c r="PQT109" s="86"/>
      <c r="PQU109" s="86"/>
      <c r="PQV109" s="86"/>
      <c r="PQW109" s="86"/>
      <c r="PQX109" s="86"/>
      <c r="PQY109" s="86"/>
      <c r="PQZ109" s="86"/>
      <c r="PRA109" s="86"/>
      <c r="PRB109" s="86"/>
      <c r="PRC109" s="86"/>
      <c r="PRD109" s="86"/>
      <c r="PRE109" s="86"/>
      <c r="PRF109" s="86"/>
      <c r="PRG109" s="86"/>
      <c r="PRH109" s="86"/>
      <c r="PRI109" s="86"/>
      <c r="PRJ109" s="86"/>
      <c r="PRK109" s="86"/>
      <c r="PRL109" s="86"/>
      <c r="PRM109" s="86"/>
      <c r="PRN109" s="86"/>
      <c r="PRO109" s="86"/>
      <c r="PRP109" s="86"/>
      <c r="PRQ109" s="86"/>
      <c r="PRR109" s="86"/>
      <c r="PRS109" s="86"/>
      <c r="PRT109" s="86"/>
      <c r="PRU109" s="86"/>
      <c r="PRV109" s="86"/>
      <c r="PRW109" s="86"/>
      <c r="PRX109" s="86"/>
      <c r="PRY109" s="86"/>
      <c r="PRZ109" s="86"/>
      <c r="PSA109" s="86"/>
      <c r="PSB109" s="86"/>
      <c r="PSC109" s="86"/>
      <c r="PSD109" s="86"/>
      <c r="PSE109" s="86"/>
      <c r="PSF109" s="86"/>
      <c r="PSG109" s="86"/>
      <c r="PSH109" s="86"/>
      <c r="PSI109" s="86"/>
      <c r="PSJ109" s="86"/>
      <c r="PSK109" s="86"/>
      <c r="PSL109" s="86"/>
      <c r="PSM109" s="86"/>
      <c r="PSN109" s="86"/>
      <c r="PSO109" s="86"/>
      <c r="PSP109" s="86"/>
      <c r="PSQ109" s="86"/>
      <c r="PSR109" s="86"/>
      <c r="PSS109" s="86"/>
      <c r="PST109" s="86"/>
      <c r="PSU109" s="86"/>
      <c r="PSV109" s="86"/>
      <c r="PSW109" s="86"/>
      <c r="PSX109" s="86"/>
      <c r="PSY109" s="86"/>
      <c r="PSZ109" s="86"/>
      <c r="PTA109" s="86"/>
      <c r="PTB109" s="86"/>
      <c r="PTC109" s="86"/>
      <c r="PTD109" s="86"/>
      <c r="PTE109" s="86"/>
      <c r="PTF109" s="86"/>
      <c r="PTG109" s="86"/>
      <c r="PTH109" s="86"/>
      <c r="PTI109" s="86"/>
      <c r="PTJ109" s="86"/>
      <c r="PTK109" s="86"/>
      <c r="PTL109" s="86"/>
      <c r="PTM109" s="86"/>
      <c r="PTN109" s="86"/>
      <c r="PTO109" s="86"/>
      <c r="PTP109" s="86"/>
      <c r="PTQ109" s="86"/>
      <c r="PTR109" s="86"/>
      <c r="PTS109" s="86"/>
      <c r="PTT109" s="86"/>
      <c r="PTU109" s="86"/>
      <c r="PTV109" s="86"/>
      <c r="PTW109" s="86"/>
      <c r="PTX109" s="86"/>
      <c r="PTY109" s="86"/>
      <c r="PTZ109" s="86"/>
      <c r="PUA109" s="86"/>
      <c r="PUB109" s="86"/>
      <c r="PUC109" s="86"/>
      <c r="PUD109" s="86"/>
      <c r="PUE109" s="86"/>
      <c r="PUF109" s="86"/>
      <c r="PUG109" s="86"/>
      <c r="PUH109" s="86"/>
      <c r="PUI109" s="86"/>
      <c r="PUJ109" s="86"/>
      <c r="PUK109" s="86"/>
      <c r="PUL109" s="86"/>
      <c r="PUM109" s="86"/>
      <c r="PUN109" s="86"/>
      <c r="PUO109" s="86"/>
      <c r="PUP109" s="86"/>
      <c r="PUQ109" s="86"/>
      <c r="PUR109" s="86"/>
      <c r="PUS109" s="86"/>
      <c r="PUT109" s="86"/>
      <c r="PUU109" s="86"/>
      <c r="PUV109" s="86"/>
      <c r="PUW109" s="86"/>
      <c r="PUX109" s="86"/>
      <c r="PUY109" s="86"/>
      <c r="PUZ109" s="86"/>
      <c r="PVA109" s="86"/>
      <c r="PVB109" s="86"/>
      <c r="PVC109" s="86"/>
      <c r="PVD109" s="86"/>
      <c r="PVE109" s="86"/>
      <c r="PVF109" s="86"/>
      <c r="PVG109" s="86"/>
      <c r="PVH109" s="86"/>
      <c r="PVI109" s="86"/>
      <c r="PVJ109" s="86"/>
      <c r="PVK109" s="86"/>
      <c r="PVL109" s="86"/>
      <c r="PVM109" s="86"/>
      <c r="PVN109" s="86"/>
      <c r="PVO109" s="86"/>
      <c r="PVP109" s="86"/>
      <c r="PVQ109" s="86"/>
      <c r="PVR109" s="86"/>
      <c r="PVS109" s="86"/>
      <c r="PVT109" s="86"/>
      <c r="PVU109" s="86"/>
      <c r="PVV109" s="86"/>
      <c r="PVW109" s="86"/>
      <c r="PVX109" s="86"/>
      <c r="PVY109" s="86"/>
      <c r="PVZ109" s="86"/>
      <c r="PWA109" s="86"/>
      <c r="PWB109" s="86"/>
      <c r="PWC109" s="86"/>
      <c r="PWD109" s="86"/>
      <c r="PWE109" s="86"/>
      <c r="PWF109" s="86"/>
      <c r="PWG109" s="86"/>
      <c r="PWH109" s="86"/>
      <c r="PWI109" s="86"/>
      <c r="PWJ109" s="86"/>
      <c r="PWK109" s="86"/>
      <c r="PWL109" s="86"/>
      <c r="PWM109" s="86"/>
      <c r="PWN109" s="86"/>
      <c r="PWO109" s="86"/>
      <c r="PWP109" s="86"/>
      <c r="PWQ109" s="86"/>
      <c r="PWR109" s="86"/>
      <c r="PWS109" s="86"/>
      <c r="PWT109" s="86"/>
      <c r="PWU109" s="86"/>
      <c r="PWV109" s="86"/>
      <c r="PWW109" s="86"/>
      <c r="PWX109" s="86"/>
      <c r="PWY109" s="86"/>
      <c r="PWZ109" s="86"/>
      <c r="PXA109" s="86"/>
      <c r="PXB109" s="86"/>
      <c r="PXC109" s="86"/>
      <c r="PXD109" s="86"/>
      <c r="PXE109" s="86"/>
      <c r="PXF109" s="86"/>
      <c r="PXG109" s="86"/>
      <c r="PXH109" s="86"/>
      <c r="PXI109" s="86"/>
      <c r="PXJ109" s="86"/>
      <c r="PXK109" s="86"/>
      <c r="PXL109" s="86"/>
      <c r="PXM109" s="86"/>
      <c r="PXN109" s="86"/>
      <c r="PXO109" s="86"/>
      <c r="PXP109" s="86"/>
      <c r="PXQ109" s="86"/>
      <c r="PXR109" s="86"/>
      <c r="PXS109" s="86"/>
      <c r="PXT109" s="86"/>
      <c r="PXU109" s="86"/>
      <c r="PXV109" s="86"/>
      <c r="PXW109" s="86"/>
      <c r="PXX109" s="86"/>
      <c r="PXY109" s="86"/>
      <c r="PXZ109" s="86"/>
      <c r="PYA109" s="86"/>
      <c r="PYB109" s="86"/>
      <c r="PYC109" s="86"/>
      <c r="PYD109" s="86"/>
      <c r="PYE109" s="86"/>
      <c r="PYF109" s="86"/>
      <c r="PYG109" s="86"/>
      <c r="PYH109" s="86"/>
      <c r="PYI109" s="86"/>
      <c r="PYJ109" s="86"/>
      <c r="PYK109" s="86"/>
      <c r="PYL109" s="86"/>
      <c r="PYM109" s="86"/>
      <c r="PYN109" s="86"/>
      <c r="PYO109" s="86"/>
      <c r="PYP109" s="86"/>
      <c r="PYQ109" s="86"/>
      <c r="PYR109" s="86"/>
      <c r="PYS109" s="86"/>
      <c r="PYT109" s="86"/>
      <c r="PYU109" s="86"/>
      <c r="PYV109" s="86"/>
      <c r="PYW109" s="86"/>
      <c r="PYX109" s="86"/>
      <c r="PYY109" s="86"/>
      <c r="PYZ109" s="86"/>
      <c r="PZA109" s="86"/>
      <c r="PZB109" s="86"/>
      <c r="PZC109" s="86"/>
      <c r="PZD109" s="86"/>
      <c r="PZE109" s="86"/>
      <c r="PZF109" s="86"/>
      <c r="PZG109" s="86"/>
      <c r="PZH109" s="86"/>
      <c r="PZI109" s="86"/>
      <c r="PZJ109" s="86"/>
      <c r="PZK109" s="86"/>
      <c r="PZL109" s="86"/>
      <c r="PZM109" s="86"/>
      <c r="PZN109" s="86"/>
      <c r="PZO109" s="86"/>
      <c r="PZP109" s="86"/>
      <c r="PZQ109" s="86"/>
      <c r="PZR109" s="86"/>
      <c r="PZS109" s="86"/>
      <c r="PZT109" s="86"/>
      <c r="PZU109" s="86"/>
      <c r="PZV109" s="86"/>
      <c r="PZW109" s="86"/>
      <c r="PZX109" s="86"/>
      <c r="PZY109" s="86"/>
      <c r="PZZ109" s="86"/>
      <c r="QAA109" s="86"/>
      <c r="QAB109" s="86"/>
      <c r="QAC109" s="86"/>
      <c r="QAD109" s="86"/>
      <c r="QAE109" s="86"/>
      <c r="QAF109" s="86"/>
      <c r="QAG109" s="86"/>
      <c r="QAH109" s="86"/>
      <c r="QAI109" s="86"/>
      <c r="QAJ109" s="86"/>
      <c r="QAK109" s="86"/>
      <c r="QAL109" s="86"/>
      <c r="QAM109" s="86"/>
      <c r="QAN109" s="86"/>
      <c r="QAO109" s="86"/>
      <c r="QAP109" s="86"/>
      <c r="QAQ109" s="86"/>
      <c r="QAR109" s="86"/>
      <c r="QAS109" s="86"/>
      <c r="QAT109" s="86"/>
      <c r="QAU109" s="86"/>
      <c r="QAV109" s="86"/>
      <c r="QAW109" s="86"/>
      <c r="QAX109" s="86"/>
      <c r="QAY109" s="86"/>
      <c r="QAZ109" s="86"/>
      <c r="QBA109" s="86"/>
      <c r="QBB109" s="86"/>
      <c r="QBC109" s="86"/>
      <c r="QBD109" s="86"/>
      <c r="QBE109" s="86"/>
      <c r="QBF109" s="86"/>
      <c r="QBG109" s="86"/>
      <c r="QBH109" s="86"/>
      <c r="QBI109" s="86"/>
      <c r="QBJ109" s="86"/>
      <c r="QBK109" s="86"/>
      <c r="QBL109" s="86"/>
      <c r="QBM109" s="86"/>
      <c r="QBN109" s="86"/>
      <c r="QBO109" s="86"/>
      <c r="QBP109" s="86"/>
      <c r="QBQ109" s="86"/>
      <c r="QBR109" s="86"/>
      <c r="QBS109" s="86"/>
      <c r="QBT109" s="86"/>
      <c r="QBU109" s="86"/>
      <c r="QBV109" s="86"/>
      <c r="QBW109" s="86"/>
      <c r="QBX109" s="86"/>
      <c r="QBY109" s="86"/>
      <c r="QBZ109" s="86"/>
      <c r="QCA109" s="86"/>
      <c r="QCB109" s="86"/>
      <c r="QCC109" s="86"/>
      <c r="QCD109" s="86"/>
      <c r="QCE109" s="86"/>
      <c r="QCF109" s="86"/>
      <c r="QCG109" s="86"/>
      <c r="QCH109" s="86"/>
      <c r="QCI109" s="86"/>
      <c r="QCJ109" s="86"/>
      <c r="QCK109" s="86"/>
      <c r="QCL109" s="86"/>
      <c r="QCM109" s="86"/>
      <c r="QCN109" s="86"/>
      <c r="QCO109" s="86"/>
      <c r="QCP109" s="86"/>
      <c r="QCQ109" s="86"/>
      <c r="QCR109" s="86"/>
      <c r="QCS109" s="86"/>
      <c r="QCT109" s="86"/>
      <c r="QCU109" s="86"/>
      <c r="QCV109" s="86"/>
      <c r="QCW109" s="86"/>
      <c r="QCX109" s="86"/>
      <c r="QCY109" s="86"/>
      <c r="QCZ109" s="86"/>
      <c r="QDA109" s="86"/>
      <c r="QDB109" s="86"/>
      <c r="QDC109" s="86"/>
      <c r="QDD109" s="86"/>
      <c r="QDE109" s="86"/>
      <c r="QDF109" s="86"/>
      <c r="QDG109" s="86"/>
      <c r="QDH109" s="86"/>
      <c r="QDI109" s="86"/>
      <c r="QDJ109" s="86"/>
      <c r="QDK109" s="86"/>
      <c r="QDL109" s="86"/>
      <c r="QDM109" s="86"/>
      <c r="QDN109" s="86"/>
      <c r="QDO109" s="86"/>
      <c r="QDP109" s="86"/>
      <c r="QDQ109" s="86"/>
      <c r="QDR109" s="86"/>
      <c r="QDS109" s="86"/>
      <c r="QDT109" s="86"/>
      <c r="QDU109" s="86"/>
      <c r="QDV109" s="86"/>
      <c r="QDW109" s="86"/>
      <c r="QDX109" s="86"/>
      <c r="QDY109" s="86"/>
      <c r="QDZ109" s="86"/>
      <c r="QEA109" s="86"/>
      <c r="QEB109" s="86"/>
      <c r="QEC109" s="86"/>
      <c r="QED109" s="86"/>
      <c r="QEE109" s="86"/>
      <c r="QEF109" s="86"/>
      <c r="QEG109" s="86"/>
      <c r="QEH109" s="86"/>
      <c r="QEI109" s="86"/>
      <c r="QEJ109" s="86"/>
      <c r="QEK109" s="86"/>
      <c r="QEL109" s="86"/>
      <c r="QEM109" s="86"/>
      <c r="QEN109" s="86"/>
      <c r="QEO109" s="86"/>
      <c r="QEP109" s="86"/>
      <c r="QEQ109" s="86"/>
      <c r="QER109" s="86"/>
      <c r="QES109" s="86"/>
      <c r="QET109" s="86"/>
      <c r="QEU109" s="86"/>
      <c r="QEV109" s="86"/>
      <c r="QEW109" s="86"/>
      <c r="QEX109" s="86"/>
      <c r="QEY109" s="86"/>
      <c r="QEZ109" s="86"/>
      <c r="QFA109" s="86"/>
      <c r="QFB109" s="86"/>
      <c r="QFC109" s="86"/>
      <c r="QFD109" s="86"/>
      <c r="QFE109" s="86"/>
      <c r="QFF109" s="86"/>
      <c r="QFG109" s="86"/>
      <c r="QFH109" s="86"/>
      <c r="QFI109" s="86"/>
      <c r="QFJ109" s="86"/>
      <c r="QFK109" s="86"/>
      <c r="QFL109" s="86"/>
      <c r="QFM109" s="86"/>
      <c r="QFN109" s="86"/>
      <c r="QFO109" s="86"/>
      <c r="QFP109" s="86"/>
      <c r="QFQ109" s="86"/>
      <c r="QFR109" s="86"/>
      <c r="QFS109" s="86"/>
      <c r="QFT109" s="86"/>
      <c r="QFU109" s="86"/>
      <c r="QFV109" s="86"/>
      <c r="QFW109" s="86"/>
      <c r="QFX109" s="86"/>
      <c r="QFY109" s="86"/>
      <c r="QFZ109" s="86"/>
      <c r="QGA109" s="86"/>
      <c r="QGB109" s="86"/>
      <c r="QGC109" s="86"/>
      <c r="QGD109" s="86"/>
      <c r="QGE109" s="86"/>
      <c r="QGF109" s="86"/>
      <c r="QGG109" s="86"/>
      <c r="QGH109" s="86"/>
      <c r="QGI109" s="86"/>
      <c r="QGJ109" s="86"/>
      <c r="QGK109" s="86"/>
      <c r="QGL109" s="86"/>
      <c r="QGM109" s="86"/>
      <c r="QGN109" s="86"/>
      <c r="QGO109" s="86"/>
      <c r="QGP109" s="86"/>
      <c r="QGQ109" s="86"/>
      <c r="QGR109" s="86"/>
      <c r="QGS109" s="86"/>
      <c r="QGT109" s="86"/>
      <c r="QGU109" s="86"/>
      <c r="QGV109" s="86"/>
      <c r="QGW109" s="86"/>
      <c r="QGX109" s="86"/>
      <c r="QGY109" s="86"/>
      <c r="QGZ109" s="86"/>
      <c r="QHA109" s="86"/>
      <c r="QHB109" s="86"/>
      <c r="QHC109" s="86"/>
      <c r="QHD109" s="86"/>
      <c r="QHE109" s="86"/>
      <c r="QHF109" s="86"/>
      <c r="QHG109" s="86"/>
      <c r="QHH109" s="86"/>
      <c r="QHI109" s="86"/>
      <c r="QHJ109" s="86"/>
      <c r="QHK109" s="86"/>
      <c r="QHL109" s="86"/>
      <c r="QHM109" s="86"/>
      <c r="QHN109" s="86"/>
      <c r="QHO109" s="86"/>
      <c r="QHP109" s="86"/>
      <c r="QHQ109" s="86"/>
      <c r="QHR109" s="86"/>
      <c r="QHS109" s="86"/>
      <c r="QHT109" s="86"/>
      <c r="QHU109" s="86"/>
      <c r="QHV109" s="86"/>
      <c r="QHW109" s="86"/>
      <c r="QHX109" s="86"/>
      <c r="QHY109" s="86"/>
      <c r="QHZ109" s="86"/>
      <c r="QIA109" s="86"/>
      <c r="QIB109" s="86"/>
      <c r="QIC109" s="86"/>
      <c r="QID109" s="86"/>
      <c r="QIE109" s="86"/>
      <c r="QIF109" s="86"/>
      <c r="QIG109" s="86"/>
      <c r="QIH109" s="86"/>
      <c r="QII109" s="86"/>
      <c r="QIJ109" s="86"/>
      <c r="QIK109" s="86"/>
      <c r="QIL109" s="86"/>
      <c r="QIM109" s="86"/>
      <c r="QIN109" s="86"/>
      <c r="QIO109" s="86"/>
      <c r="QIP109" s="86"/>
      <c r="QIQ109" s="86"/>
      <c r="QIR109" s="86"/>
      <c r="QIS109" s="86"/>
      <c r="QIT109" s="86"/>
      <c r="QIU109" s="86"/>
      <c r="QIV109" s="86"/>
      <c r="QIW109" s="86"/>
      <c r="QIX109" s="86"/>
      <c r="QIY109" s="86"/>
      <c r="QIZ109" s="86"/>
      <c r="QJA109" s="86"/>
      <c r="QJB109" s="86"/>
      <c r="QJC109" s="86"/>
      <c r="QJD109" s="86"/>
      <c r="QJE109" s="86"/>
      <c r="QJF109" s="86"/>
      <c r="QJG109" s="86"/>
      <c r="QJH109" s="86"/>
      <c r="QJI109" s="86"/>
      <c r="QJJ109" s="86"/>
      <c r="QJK109" s="86"/>
      <c r="QJL109" s="86"/>
      <c r="QJM109" s="86"/>
      <c r="QJN109" s="86"/>
      <c r="QJO109" s="86"/>
      <c r="QJP109" s="86"/>
      <c r="QJQ109" s="86"/>
      <c r="QJR109" s="86"/>
      <c r="QJS109" s="86"/>
      <c r="QJT109" s="86"/>
      <c r="QJU109" s="86"/>
      <c r="QJV109" s="86"/>
      <c r="QJW109" s="86"/>
      <c r="QJX109" s="86"/>
      <c r="QJY109" s="86"/>
      <c r="QJZ109" s="86"/>
      <c r="QKA109" s="86"/>
      <c r="QKB109" s="86"/>
      <c r="QKC109" s="86"/>
      <c r="QKD109" s="86"/>
      <c r="QKE109" s="86"/>
      <c r="QKF109" s="86"/>
      <c r="QKG109" s="86"/>
      <c r="QKH109" s="86"/>
      <c r="QKI109" s="86"/>
      <c r="QKJ109" s="86"/>
      <c r="QKK109" s="86"/>
      <c r="QKL109" s="86"/>
      <c r="QKM109" s="86"/>
      <c r="QKN109" s="86"/>
      <c r="QKO109" s="86"/>
      <c r="QKP109" s="86"/>
      <c r="QKQ109" s="86"/>
      <c r="QKR109" s="86"/>
      <c r="QKS109" s="86"/>
      <c r="QKT109" s="86"/>
      <c r="QKU109" s="86"/>
      <c r="QKV109" s="86"/>
      <c r="QKW109" s="86"/>
      <c r="QKX109" s="86"/>
      <c r="QKY109" s="86"/>
      <c r="QKZ109" s="86"/>
      <c r="QLA109" s="86"/>
      <c r="QLB109" s="86"/>
      <c r="QLC109" s="86"/>
      <c r="QLD109" s="86"/>
      <c r="QLE109" s="86"/>
      <c r="QLF109" s="86"/>
      <c r="QLG109" s="86"/>
      <c r="QLH109" s="86"/>
      <c r="QLI109" s="86"/>
      <c r="QLJ109" s="86"/>
      <c r="QLK109" s="86"/>
      <c r="QLL109" s="86"/>
      <c r="QLM109" s="86"/>
      <c r="QLN109" s="86"/>
      <c r="QLO109" s="86"/>
      <c r="QLP109" s="86"/>
      <c r="QLQ109" s="86"/>
      <c r="QLR109" s="86"/>
      <c r="QLS109" s="86"/>
      <c r="QLT109" s="86"/>
      <c r="QLU109" s="86"/>
      <c r="QLV109" s="86"/>
      <c r="QLW109" s="86"/>
      <c r="QLX109" s="86"/>
      <c r="QLY109" s="86"/>
      <c r="QLZ109" s="86"/>
      <c r="QMA109" s="86"/>
      <c r="QMB109" s="86"/>
      <c r="QMC109" s="86"/>
      <c r="QMD109" s="86"/>
      <c r="QME109" s="86"/>
      <c r="QMF109" s="86"/>
      <c r="QMG109" s="86"/>
      <c r="QMH109" s="86"/>
      <c r="QMI109" s="86"/>
      <c r="QMJ109" s="86"/>
      <c r="QMK109" s="86"/>
      <c r="QML109" s="86"/>
      <c r="QMM109" s="86"/>
      <c r="QMN109" s="86"/>
      <c r="QMO109" s="86"/>
      <c r="QMP109" s="86"/>
      <c r="QMQ109" s="86"/>
      <c r="QMR109" s="86"/>
      <c r="QMS109" s="86"/>
      <c r="QMT109" s="86"/>
      <c r="QMU109" s="86"/>
      <c r="QMV109" s="86"/>
      <c r="QMW109" s="86"/>
      <c r="QMX109" s="86"/>
      <c r="QMY109" s="86"/>
      <c r="QMZ109" s="86"/>
      <c r="QNA109" s="86"/>
      <c r="QNB109" s="86"/>
      <c r="QNC109" s="86"/>
      <c r="QND109" s="86"/>
      <c r="QNE109" s="86"/>
      <c r="QNF109" s="86"/>
      <c r="QNG109" s="86"/>
      <c r="QNH109" s="86"/>
      <c r="QNI109" s="86"/>
      <c r="QNJ109" s="86"/>
      <c r="QNK109" s="86"/>
      <c r="QNL109" s="86"/>
      <c r="QNM109" s="86"/>
      <c r="QNN109" s="86"/>
      <c r="QNO109" s="86"/>
      <c r="QNP109" s="86"/>
      <c r="QNQ109" s="86"/>
      <c r="QNR109" s="86"/>
      <c r="QNS109" s="86"/>
      <c r="QNT109" s="86"/>
      <c r="QNU109" s="86"/>
      <c r="QNV109" s="86"/>
      <c r="QNW109" s="86"/>
      <c r="QNX109" s="86"/>
      <c r="QNY109" s="86"/>
      <c r="QNZ109" s="86"/>
      <c r="QOA109" s="86"/>
      <c r="QOB109" s="86"/>
      <c r="QOC109" s="86"/>
      <c r="QOD109" s="86"/>
      <c r="QOE109" s="86"/>
      <c r="QOF109" s="86"/>
      <c r="QOG109" s="86"/>
      <c r="QOH109" s="86"/>
      <c r="QOI109" s="86"/>
      <c r="QOJ109" s="86"/>
      <c r="QOK109" s="86"/>
      <c r="QOL109" s="86"/>
      <c r="QOM109" s="86"/>
      <c r="QON109" s="86"/>
      <c r="QOO109" s="86"/>
      <c r="QOP109" s="86"/>
      <c r="QOQ109" s="86"/>
      <c r="QOR109" s="86"/>
      <c r="QOS109" s="86"/>
      <c r="QOT109" s="86"/>
      <c r="QOU109" s="86"/>
      <c r="QOV109" s="86"/>
      <c r="QOW109" s="86"/>
      <c r="QOX109" s="86"/>
      <c r="QOY109" s="86"/>
      <c r="QOZ109" s="86"/>
      <c r="QPA109" s="86"/>
      <c r="QPB109" s="86"/>
      <c r="QPC109" s="86"/>
      <c r="QPD109" s="86"/>
      <c r="QPE109" s="86"/>
      <c r="QPF109" s="86"/>
      <c r="QPG109" s="86"/>
      <c r="QPH109" s="86"/>
      <c r="QPI109" s="86"/>
      <c r="QPJ109" s="86"/>
      <c r="QPK109" s="86"/>
      <c r="QPL109" s="86"/>
      <c r="QPM109" s="86"/>
      <c r="QPN109" s="86"/>
      <c r="QPO109" s="86"/>
      <c r="QPP109" s="86"/>
      <c r="QPQ109" s="86"/>
      <c r="QPR109" s="86"/>
      <c r="QPS109" s="86"/>
      <c r="QPT109" s="86"/>
      <c r="QPU109" s="86"/>
      <c r="QPV109" s="86"/>
      <c r="QPW109" s="86"/>
      <c r="QPX109" s="86"/>
      <c r="QPY109" s="86"/>
      <c r="QPZ109" s="86"/>
      <c r="QQA109" s="86"/>
      <c r="QQB109" s="86"/>
      <c r="QQC109" s="86"/>
      <c r="QQD109" s="86"/>
      <c r="QQE109" s="86"/>
      <c r="QQF109" s="86"/>
      <c r="QQG109" s="86"/>
      <c r="QQH109" s="86"/>
      <c r="QQI109" s="86"/>
      <c r="QQJ109" s="86"/>
      <c r="QQK109" s="86"/>
      <c r="QQL109" s="86"/>
      <c r="QQM109" s="86"/>
      <c r="QQN109" s="86"/>
      <c r="QQO109" s="86"/>
      <c r="QQP109" s="86"/>
      <c r="QQQ109" s="86"/>
      <c r="QQR109" s="86"/>
      <c r="QQS109" s="86"/>
      <c r="QQT109" s="86"/>
      <c r="QQU109" s="86"/>
      <c r="QQV109" s="86"/>
      <c r="QQW109" s="86"/>
      <c r="QQX109" s="86"/>
      <c r="QQY109" s="86"/>
      <c r="QQZ109" s="86"/>
      <c r="QRA109" s="86"/>
      <c r="QRB109" s="86"/>
      <c r="QRC109" s="86"/>
      <c r="QRD109" s="86"/>
      <c r="QRE109" s="86"/>
      <c r="QRF109" s="86"/>
      <c r="QRG109" s="86"/>
      <c r="QRH109" s="86"/>
      <c r="QRI109" s="86"/>
      <c r="QRJ109" s="86"/>
      <c r="QRK109" s="86"/>
      <c r="QRL109" s="86"/>
      <c r="QRM109" s="86"/>
      <c r="QRN109" s="86"/>
      <c r="QRO109" s="86"/>
      <c r="QRP109" s="86"/>
      <c r="QRQ109" s="86"/>
      <c r="QRR109" s="86"/>
      <c r="QRS109" s="86"/>
      <c r="QRT109" s="86"/>
      <c r="QRU109" s="86"/>
      <c r="QRV109" s="86"/>
      <c r="QRW109" s="86"/>
      <c r="QRX109" s="86"/>
      <c r="QRY109" s="86"/>
      <c r="QRZ109" s="86"/>
      <c r="QSA109" s="86"/>
      <c r="QSB109" s="86"/>
      <c r="QSC109" s="86"/>
      <c r="QSD109" s="86"/>
      <c r="QSE109" s="86"/>
      <c r="QSF109" s="86"/>
      <c r="QSG109" s="86"/>
      <c r="QSH109" s="86"/>
      <c r="QSI109" s="86"/>
      <c r="QSJ109" s="86"/>
      <c r="QSK109" s="86"/>
      <c r="QSL109" s="86"/>
      <c r="QSM109" s="86"/>
      <c r="QSN109" s="86"/>
      <c r="QSO109" s="86"/>
      <c r="QSP109" s="86"/>
      <c r="QSQ109" s="86"/>
      <c r="QSR109" s="86"/>
      <c r="QSS109" s="86"/>
      <c r="QST109" s="86"/>
      <c r="QSU109" s="86"/>
      <c r="QSV109" s="86"/>
      <c r="QSW109" s="86"/>
      <c r="QSX109" s="86"/>
      <c r="QSY109" s="86"/>
      <c r="QSZ109" s="86"/>
      <c r="QTA109" s="86"/>
      <c r="QTB109" s="86"/>
      <c r="QTC109" s="86"/>
      <c r="QTD109" s="86"/>
      <c r="QTE109" s="86"/>
      <c r="QTF109" s="86"/>
      <c r="QTG109" s="86"/>
      <c r="QTH109" s="86"/>
      <c r="QTI109" s="86"/>
      <c r="QTJ109" s="86"/>
      <c r="QTK109" s="86"/>
      <c r="QTL109" s="86"/>
      <c r="QTM109" s="86"/>
      <c r="QTN109" s="86"/>
      <c r="QTO109" s="86"/>
      <c r="QTP109" s="86"/>
      <c r="QTQ109" s="86"/>
      <c r="QTR109" s="86"/>
      <c r="QTS109" s="86"/>
      <c r="QTT109" s="86"/>
      <c r="QTU109" s="86"/>
      <c r="QTV109" s="86"/>
      <c r="QTW109" s="86"/>
      <c r="QTX109" s="86"/>
      <c r="QTY109" s="86"/>
      <c r="QTZ109" s="86"/>
      <c r="QUA109" s="86"/>
      <c r="QUB109" s="86"/>
      <c r="QUC109" s="86"/>
      <c r="QUD109" s="86"/>
      <c r="QUE109" s="86"/>
      <c r="QUF109" s="86"/>
      <c r="QUG109" s="86"/>
      <c r="QUH109" s="86"/>
      <c r="QUI109" s="86"/>
      <c r="QUJ109" s="86"/>
      <c r="QUK109" s="86"/>
      <c r="QUL109" s="86"/>
      <c r="QUM109" s="86"/>
      <c r="QUN109" s="86"/>
      <c r="QUO109" s="86"/>
      <c r="QUP109" s="86"/>
      <c r="QUQ109" s="86"/>
      <c r="QUR109" s="86"/>
      <c r="QUS109" s="86"/>
      <c r="QUT109" s="86"/>
      <c r="QUU109" s="86"/>
      <c r="QUV109" s="86"/>
      <c r="QUW109" s="86"/>
      <c r="QUX109" s="86"/>
      <c r="QUY109" s="86"/>
      <c r="QUZ109" s="86"/>
      <c r="QVA109" s="86"/>
      <c r="QVB109" s="86"/>
      <c r="QVC109" s="86"/>
      <c r="QVD109" s="86"/>
      <c r="QVE109" s="86"/>
      <c r="QVF109" s="86"/>
      <c r="QVG109" s="86"/>
      <c r="QVH109" s="86"/>
      <c r="QVI109" s="86"/>
      <c r="QVJ109" s="86"/>
      <c r="QVK109" s="86"/>
      <c r="QVL109" s="86"/>
      <c r="QVM109" s="86"/>
      <c r="QVN109" s="86"/>
      <c r="QVO109" s="86"/>
      <c r="QVP109" s="86"/>
      <c r="QVQ109" s="86"/>
      <c r="QVR109" s="86"/>
      <c r="QVS109" s="86"/>
      <c r="QVT109" s="86"/>
      <c r="QVU109" s="86"/>
      <c r="QVV109" s="86"/>
      <c r="QVW109" s="86"/>
      <c r="QVX109" s="86"/>
      <c r="QVY109" s="86"/>
      <c r="QVZ109" s="86"/>
      <c r="QWA109" s="86"/>
      <c r="QWB109" s="86"/>
      <c r="QWC109" s="86"/>
      <c r="QWD109" s="86"/>
      <c r="QWE109" s="86"/>
      <c r="QWF109" s="86"/>
      <c r="QWG109" s="86"/>
      <c r="QWH109" s="86"/>
      <c r="QWI109" s="86"/>
      <c r="QWJ109" s="86"/>
      <c r="QWK109" s="86"/>
      <c r="QWL109" s="86"/>
      <c r="QWM109" s="86"/>
      <c r="QWN109" s="86"/>
      <c r="QWO109" s="86"/>
      <c r="QWP109" s="86"/>
      <c r="QWQ109" s="86"/>
      <c r="QWR109" s="86"/>
      <c r="QWS109" s="86"/>
      <c r="QWT109" s="86"/>
      <c r="QWU109" s="86"/>
      <c r="QWV109" s="86"/>
      <c r="QWW109" s="86"/>
      <c r="QWX109" s="86"/>
      <c r="QWY109" s="86"/>
      <c r="QWZ109" s="86"/>
      <c r="QXA109" s="86"/>
      <c r="QXB109" s="86"/>
      <c r="QXC109" s="86"/>
      <c r="QXD109" s="86"/>
      <c r="QXE109" s="86"/>
      <c r="QXF109" s="86"/>
      <c r="QXG109" s="86"/>
      <c r="QXH109" s="86"/>
      <c r="QXI109" s="86"/>
      <c r="QXJ109" s="86"/>
      <c r="QXK109" s="86"/>
      <c r="QXL109" s="86"/>
      <c r="QXM109" s="86"/>
      <c r="QXN109" s="86"/>
      <c r="QXO109" s="86"/>
      <c r="QXP109" s="86"/>
      <c r="QXQ109" s="86"/>
      <c r="QXR109" s="86"/>
      <c r="QXS109" s="86"/>
      <c r="QXT109" s="86"/>
      <c r="QXU109" s="86"/>
      <c r="QXV109" s="86"/>
      <c r="QXW109" s="86"/>
      <c r="QXX109" s="86"/>
      <c r="QXY109" s="86"/>
      <c r="QXZ109" s="86"/>
      <c r="QYA109" s="86"/>
      <c r="QYB109" s="86"/>
      <c r="QYC109" s="86"/>
      <c r="QYD109" s="86"/>
      <c r="QYE109" s="86"/>
      <c r="QYF109" s="86"/>
      <c r="QYG109" s="86"/>
      <c r="QYH109" s="86"/>
      <c r="QYI109" s="86"/>
      <c r="QYJ109" s="86"/>
      <c r="QYK109" s="86"/>
      <c r="QYL109" s="86"/>
      <c r="QYM109" s="86"/>
      <c r="QYN109" s="86"/>
      <c r="QYO109" s="86"/>
      <c r="QYP109" s="86"/>
      <c r="QYQ109" s="86"/>
      <c r="QYR109" s="86"/>
      <c r="QYS109" s="86"/>
      <c r="QYT109" s="86"/>
      <c r="QYU109" s="86"/>
      <c r="QYV109" s="86"/>
      <c r="QYW109" s="86"/>
      <c r="QYX109" s="86"/>
      <c r="QYY109" s="86"/>
      <c r="QYZ109" s="86"/>
      <c r="QZA109" s="86"/>
      <c r="QZB109" s="86"/>
      <c r="QZC109" s="86"/>
      <c r="QZD109" s="86"/>
      <c r="QZE109" s="86"/>
      <c r="QZF109" s="86"/>
      <c r="QZG109" s="86"/>
      <c r="QZH109" s="86"/>
      <c r="QZI109" s="86"/>
      <c r="QZJ109" s="86"/>
      <c r="QZK109" s="86"/>
      <c r="QZL109" s="86"/>
      <c r="QZM109" s="86"/>
      <c r="QZN109" s="86"/>
      <c r="QZO109" s="86"/>
      <c r="QZP109" s="86"/>
      <c r="QZQ109" s="86"/>
      <c r="QZR109" s="86"/>
      <c r="QZS109" s="86"/>
      <c r="QZT109" s="86"/>
      <c r="QZU109" s="86"/>
      <c r="QZV109" s="86"/>
      <c r="QZW109" s="86"/>
      <c r="QZX109" s="86"/>
      <c r="QZY109" s="86"/>
      <c r="QZZ109" s="86"/>
      <c r="RAA109" s="86"/>
      <c r="RAB109" s="86"/>
      <c r="RAC109" s="86"/>
      <c r="RAD109" s="86"/>
      <c r="RAE109" s="86"/>
      <c r="RAF109" s="86"/>
      <c r="RAG109" s="86"/>
      <c r="RAH109" s="86"/>
      <c r="RAI109" s="86"/>
      <c r="RAJ109" s="86"/>
      <c r="RAK109" s="86"/>
      <c r="RAL109" s="86"/>
      <c r="RAM109" s="86"/>
      <c r="RAN109" s="86"/>
      <c r="RAO109" s="86"/>
      <c r="RAP109" s="86"/>
      <c r="RAQ109" s="86"/>
      <c r="RAR109" s="86"/>
      <c r="RAS109" s="86"/>
      <c r="RAT109" s="86"/>
      <c r="RAU109" s="86"/>
      <c r="RAV109" s="86"/>
      <c r="RAW109" s="86"/>
      <c r="RAX109" s="86"/>
      <c r="RAY109" s="86"/>
      <c r="RAZ109" s="86"/>
      <c r="RBA109" s="86"/>
      <c r="RBB109" s="86"/>
      <c r="RBC109" s="86"/>
      <c r="RBD109" s="86"/>
      <c r="RBE109" s="86"/>
      <c r="RBF109" s="86"/>
      <c r="RBG109" s="86"/>
      <c r="RBH109" s="86"/>
      <c r="RBI109" s="86"/>
      <c r="RBJ109" s="86"/>
      <c r="RBK109" s="86"/>
      <c r="RBL109" s="86"/>
      <c r="RBM109" s="86"/>
      <c r="RBN109" s="86"/>
      <c r="RBO109" s="86"/>
      <c r="RBP109" s="86"/>
      <c r="RBQ109" s="86"/>
      <c r="RBR109" s="86"/>
      <c r="RBS109" s="86"/>
      <c r="RBT109" s="86"/>
      <c r="RBU109" s="86"/>
      <c r="RBV109" s="86"/>
      <c r="RBW109" s="86"/>
      <c r="RBX109" s="86"/>
      <c r="RBY109" s="86"/>
      <c r="RBZ109" s="86"/>
      <c r="RCA109" s="86"/>
      <c r="RCB109" s="86"/>
      <c r="RCC109" s="86"/>
      <c r="RCD109" s="86"/>
      <c r="RCE109" s="86"/>
      <c r="RCF109" s="86"/>
      <c r="RCG109" s="86"/>
      <c r="RCH109" s="86"/>
      <c r="RCI109" s="86"/>
      <c r="RCJ109" s="86"/>
      <c r="RCK109" s="86"/>
      <c r="RCL109" s="86"/>
      <c r="RCM109" s="86"/>
      <c r="RCN109" s="86"/>
      <c r="RCO109" s="86"/>
      <c r="RCP109" s="86"/>
      <c r="RCQ109" s="86"/>
      <c r="RCR109" s="86"/>
      <c r="RCS109" s="86"/>
      <c r="RCT109" s="86"/>
      <c r="RCU109" s="86"/>
      <c r="RCV109" s="86"/>
      <c r="RCW109" s="86"/>
      <c r="RCX109" s="86"/>
      <c r="RCY109" s="86"/>
      <c r="RCZ109" s="86"/>
      <c r="RDA109" s="86"/>
      <c r="RDB109" s="86"/>
      <c r="RDC109" s="86"/>
      <c r="RDD109" s="86"/>
      <c r="RDE109" s="86"/>
      <c r="RDF109" s="86"/>
      <c r="RDG109" s="86"/>
      <c r="RDH109" s="86"/>
      <c r="RDI109" s="86"/>
      <c r="RDJ109" s="86"/>
      <c r="RDK109" s="86"/>
      <c r="RDL109" s="86"/>
      <c r="RDM109" s="86"/>
      <c r="RDN109" s="86"/>
      <c r="RDO109" s="86"/>
      <c r="RDP109" s="86"/>
      <c r="RDQ109" s="86"/>
      <c r="RDR109" s="86"/>
      <c r="RDS109" s="86"/>
      <c r="RDT109" s="86"/>
      <c r="RDU109" s="86"/>
      <c r="RDV109" s="86"/>
      <c r="RDW109" s="86"/>
      <c r="RDX109" s="86"/>
      <c r="RDY109" s="86"/>
      <c r="RDZ109" s="86"/>
      <c r="REA109" s="86"/>
      <c r="REB109" s="86"/>
      <c r="REC109" s="86"/>
      <c r="RED109" s="86"/>
      <c r="REE109" s="86"/>
      <c r="REF109" s="86"/>
      <c r="REG109" s="86"/>
      <c r="REH109" s="86"/>
      <c r="REI109" s="86"/>
      <c r="REJ109" s="86"/>
      <c r="REK109" s="86"/>
      <c r="REL109" s="86"/>
      <c r="REM109" s="86"/>
      <c r="REN109" s="86"/>
      <c r="REO109" s="86"/>
      <c r="REP109" s="86"/>
      <c r="REQ109" s="86"/>
      <c r="RER109" s="86"/>
      <c r="RES109" s="86"/>
      <c r="RET109" s="86"/>
      <c r="REU109" s="86"/>
      <c r="REV109" s="86"/>
      <c r="REW109" s="86"/>
      <c r="REX109" s="86"/>
      <c r="REY109" s="86"/>
      <c r="REZ109" s="86"/>
      <c r="RFA109" s="86"/>
      <c r="RFB109" s="86"/>
      <c r="RFC109" s="86"/>
      <c r="RFD109" s="86"/>
      <c r="RFE109" s="86"/>
      <c r="RFF109" s="86"/>
      <c r="RFG109" s="86"/>
      <c r="RFH109" s="86"/>
      <c r="RFI109" s="86"/>
      <c r="RFJ109" s="86"/>
      <c r="RFK109" s="86"/>
      <c r="RFL109" s="86"/>
      <c r="RFM109" s="86"/>
      <c r="RFN109" s="86"/>
      <c r="RFO109" s="86"/>
      <c r="RFP109" s="86"/>
      <c r="RFQ109" s="86"/>
      <c r="RFR109" s="86"/>
      <c r="RFS109" s="86"/>
      <c r="RFT109" s="86"/>
      <c r="RFU109" s="86"/>
      <c r="RFV109" s="86"/>
      <c r="RFW109" s="86"/>
      <c r="RFX109" s="86"/>
      <c r="RFY109" s="86"/>
      <c r="RFZ109" s="86"/>
      <c r="RGA109" s="86"/>
      <c r="RGB109" s="86"/>
      <c r="RGC109" s="86"/>
      <c r="RGD109" s="86"/>
      <c r="RGE109" s="86"/>
      <c r="RGF109" s="86"/>
      <c r="RGG109" s="86"/>
      <c r="RGH109" s="86"/>
      <c r="RGI109" s="86"/>
      <c r="RGJ109" s="86"/>
      <c r="RGK109" s="86"/>
      <c r="RGL109" s="86"/>
      <c r="RGM109" s="86"/>
      <c r="RGN109" s="86"/>
      <c r="RGO109" s="86"/>
      <c r="RGP109" s="86"/>
      <c r="RGQ109" s="86"/>
      <c r="RGR109" s="86"/>
      <c r="RGS109" s="86"/>
      <c r="RGT109" s="86"/>
      <c r="RGU109" s="86"/>
      <c r="RGV109" s="86"/>
      <c r="RGW109" s="86"/>
      <c r="RGX109" s="86"/>
      <c r="RGY109" s="86"/>
      <c r="RGZ109" s="86"/>
      <c r="RHA109" s="86"/>
      <c r="RHB109" s="86"/>
      <c r="RHC109" s="86"/>
      <c r="RHD109" s="86"/>
      <c r="RHE109" s="86"/>
      <c r="RHF109" s="86"/>
      <c r="RHG109" s="86"/>
      <c r="RHH109" s="86"/>
      <c r="RHI109" s="86"/>
      <c r="RHJ109" s="86"/>
      <c r="RHK109" s="86"/>
      <c r="RHL109" s="86"/>
      <c r="RHM109" s="86"/>
      <c r="RHN109" s="86"/>
      <c r="RHO109" s="86"/>
      <c r="RHP109" s="86"/>
      <c r="RHQ109" s="86"/>
      <c r="RHR109" s="86"/>
      <c r="RHS109" s="86"/>
      <c r="RHT109" s="86"/>
      <c r="RHU109" s="86"/>
      <c r="RHV109" s="86"/>
      <c r="RHW109" s="86"/>
      <c r="RHX109" s="86"/>
      <c r="RHY109" s="86"/>
      <c r="RHZ109" s="86"/>
      <c r="RIA109" s="86"/>
      <c r="RIB109" s="86"/>
      <c r="RIC109" s="86"/>
      <c r="RID109" s="86"/>
      <c r="RIE109" s="86"/>
      <c r="RIF109" s="86"/>
      <c r="RIG109" s="86"/>
      <c r="RIH109" s="86"/>
      <c r="RII109" s="86"/>
      <c r="RIJ109" s="86"/>
      <c r="RIK109" s="86"/>
      <c r="RIL109" s="86"/>
      <c r="RIM109" s="86"/>
      <c r="RIN109" s="86"/>
      <c r="RIO109" s="86"/>
      <c r="RIP109" s="86"/>
      <c r="RIQ109" s="86"/>
      <c r="RIR109" s="86"/>
      <c r="RIS109" s="86"/>
      <c r="RIT109" s="86"/>
      <c r="RIU109" s="86"/>
      <c r="RIV109" s="86"/>
      <c r="RIW109" s="86"/>
      <c r="RIX109" s="86"/>
      <c r="RIY109" s="86"/>
      <c r="RIZ109" s="86"/>
      <c r="RJA109" s="86"/>
      <c r="RJB109" s="86"/>
      <c r="RJC109" s="86"/>
      <c r="RJD109" s="86"/>
      <c r="RJE109" s="86"/>
      <c r="RJF109" s="86"/>
      <c r="RJG109" s="86"/>
      <c r="RJH109" s="86"/>
      <c r="RJI109" s="86"/>
      <c r="RJJ109" s="86"/>
      <c r="RJK109" s="86"/>
      <c r="RJL109" s="86"/>
      <c r="RJM109" s="86"/>
      <c r="RJN109" s="86"/>
      <c r="RJO109" s="86"/>
      <c r="RJP109" s="86"/>
      <c r="RJQ109" s="86"/>
      <c r="RJR109" s="86"/>
      <c r="RJS109" s="86"/>
      <c r="RJT109" s="86"/>
      <c r="RJU109" s="86"/>
      <c r="RJV109" s="86"/>
      <c r="RJW109" s="86"/>
      <c r="RJX109" s="86"/>
      <c r="RJY109" s="86"/>
      <c r="RJZ109" s="86"/>
      <c r="RKA109" s="86"/>
      <c r="RKB109" s="86"/>
      <c r="RKC109" s="86"/>
      <c r="RKD109" s="86"/>
      <c r="RKE109" s="86"/>
      <c r="RKF109" s="86"/>
      <c r="RKG109" s="86"/>
      <c r="RKH109" s="86"/>
      <c r="RKI109" s="86"/>
      <c r="RKJ109" s="86"/>
      <c r="RKK109" s="86"/>
      <c r="RKL109" s="86"/>
      <c r="RKM109" s="86"/>
      <c r="RKN109" s="86"/>
      <c r="RKO109" s="86"/>
      <c r="RKP109" s="86"/>
      <c r="RKQ109" s="86"/>
      <c r="RKR109" s="86"/>
      <c r="RKS109" s="86"/>
      <c r="RKT109" s="86"/>
      <c r="RKU109" s="86"/>
      <c r="RKV109" s="86"/>
      <c r="RKW109" s="86"/>
      <c r="RKX109" s="86"/>
      <c r="RKY109" s="86"/>
      <c r="RKZ109" s="86"/>
      <c r="RLA109" s="86"/>
      <c r="RLB109" s="86"/>
      <c r="RLC109" s="86"/>
      <c r="RLD109" s="86"/>
      <c r="RLE109" s="86"/>
      <c r="RLF109" s="86"/>
      <c r="RLG109" s="86"/>
      <c r="RLH109" s="86"/>
      <c r="RLI109" s="86"/>
      <c r="RLJ109" s="86"/>
      <c r="RLK109" s="86"/>
      <c r="RLL109" s="86"/>
      <c r="RLM109" s="86"/>
      <c r="RLN109" s="86"/>
      <c r="RLO109" s="86"/>
      <c r="RLP109" s="86"/>
      <c r="RLQ109" s="86"/>
      <c r="RLR109" s="86"/>
      <c r="RLS109" s="86"/>
      <c r="RLT109" s="86"/>
      <c r="RLU109" s="86"/>
      <c r="RLV109" s="86"/>
      <c r="RLW109" s="86"/>
      <c r="RLX109" s="86"/>
      <c r="RLY109" s="86"/>
      <c r="RLZ109" s="86"/>
      <c r="RMA109" s="86"/>
      <c r="RMB109" s="86"/>
      <c r="RMC109" s="86"/>
      <c r="RMD109" s="86"/>
      <c r="RME109" s="86"/>
      <c r="RMF109" s="86"/>
      <c r="RMG109" s="86"/>
      <c r="RMH109" s="86"/>
      <c r="RMI109" s="86"/>
      <c r="RMJ109" s="86"/>
      <c r="RMK109" s="86"/>
      <c r="RML109" s="86"/>
      <c r="RMM109" s="86"/>
      <c r="RMN109" s="86"/>
      <c r="RMO109" s="86"/>
      <c r="RMP109" s="86"/>
      <c r="RMQ109" s="86"/>
      <c r="RMR109" s="86"/>
      <c r="RMS109" s="86"/>
      <c r="RMT109" s="86"/>
      <c r="RMU109" s="86"/>
      <c r="RMV109" s="86"/>
      <c r="RMW109" s="86"/>
      <c r="RMX109" s="86"/>
      <c r="RMY109" s="86"/>
      <c r="RMZ109" s="86"/>
      <c r="RNA109" s="86"/>
      <c r="RNB109" s="86"/>
      <c r="RNC109" s="86"/>
      <c r="RND109" s="86"/>
      <c r="RNE109" s="86"/>
      <c r="RNF109" s="86"/>
      <c r="RNG109" s="86"/>
      <c r="RNH109" s="86"/>
      <c r="RNI109" s="86"/>
      <c r="RNJ109" s="86"/>
      <c r="RNK109" s="86"/>
      <c r="RNL109" s="86"/>
      <c r="RNM109" s="86"/>
      <c r="RNN109" s="86"/>
      <c r="RNO109" s="86"/>
      <c r="RNP109" s="86"/>
      <c r="RNQ109" s="86"/>
      <c r="RNR109" s="86"/>
      <c r="RNS109" s="86"/>
      <c r="RNT109" s="86"/>
      <c r="RNU109" s="86"/>
      <c r="RNV109" s="86"/>
      <c r="RNW109" s="86"/>
      <c r="RNX109" s="86"/>
      <c r="RNY109" s="86"/>
      <c r="RNZ109" s="86"/>
      <c r="ROA109" s="86"/>
      <c r="ROB109" s="86"/>
      <c r="ROC109" s="86"/>
      <c r="ROD109" s="86"/>
      <c r="ROE109" s="86"/>
      <c r="ROF109" s="86"/>
      <c r="ROG109" s="86"/>
      <c r="ROH109" s="86"/>
      <c r="ROI109" s="86"/>
      <c r="ROJ109" s="86"/>
      <c r="ROK109" s="86"/>
      <c r="ROL109" s="86"/>
      <c r="ROM109" s="86"/>
      <c r="RON109" s="86"/>
      <c r="ROO109" s="86"/>
      <c r="ROP109" s="86"/>
      <c r="ROQ109" s="86"/>
      <c r="ROR109" s="86"/>
      <c r="ROS109" s="86"/>
      <c r="ROT109" s="86"/>
      <c r="ROU109" s="86"/>
      <c r="ROV109" s="86"/>
      <c r="ROW109" s="86"/>
      <c r="ROX109" s="86"/>
      <c r="ROY109" s="86"/>
      <c r="ROZ109" s="86"/>
      <c r="RPA109" s="86"/>
      <c r="RPB109" s="86"/>
      <c r="RPC109" s="86"/>
      <c r="RPD109" s="86"/>
      <c r="RPE109" s="86"/>
      <c r="RPF109" s="86"/>
      <c r="RPG109" s="86"/>
      <c r="RPH109" s="86"/>
      <c r="RPI109" s="86"/>
      <c r="RPJ109" s="86"/>
      <c r="RPK109" s="86"/>
      <c r="RPL109" s="86"/>
      <c r="RPM109" s="86"/>
      <c r="RPN109" s="86"/>
      <c r="RPO109" s="86"/>
      <c r="RPP109" s="86"/>
      <c r="RPQ109" s="86"/>
      <c r="RPR109" s="86"/>
      <c r="RPS109" s="86"/>
      <c r="RPT109" s="86"/>
      <c r="RPU109" s="86"/>
      <c r="RPV109" s="86"/>
      <c r="RPW109" s="86"/>
      <c r="RPX109" s="86"/>
      <c r="RPY109" s="86"/>
      <c r="RPZ109" s="86"/>
      <c r="RQA109" s="86"/>
      <c r="RQB109" s="86"/>
      <c r="RQC109" s="86"/>
      <c r="RQD109" s="86"/>
      <c r="RQE109" s="86"/>
      <c r="RQF109" s="86"/>
      <c r="RQG109" s="86"/>
      <c r="RQH109" s="86"/>
      <c r="RQI109" s="86"/>
      <c r="RQJ109" s="86"/>
      <c r="RQK109" s="86"/>
      <c r="RQL109" s="86"/>
      <c r="RQM109" s="86"/>
      <c r="RQN109" s="86"/>
      <c r="RQO109" s="86"/>
      <c r="RQP109" s="86"/>
      <c r="RQQ109" s="86"/>
      <c r="RQR109" s="86"/>
      <c r="RQS109" s="86"/>
      <c r="RQT109" s="86"/>
      <c r="RQU109" s="86"/>
      <c r="RQV109" s="86"/>
      <c r="RQW109" s="86"/>
      <c r="RQX109" s="86"/>
      <c r="RQY109" s="86"/>
      <c r="RQZ109" s="86"/>
      <c r="RRA109" s="86"/>
      <c r="RRB109" s="86"/>
      <c r="RRC109" s="86"/>
      <c r="RRD109" s="86"/>
      <c r="RRE109" s="86"/>
      <c r="RRF109" s="86"/>
      <c r="RRG109" s="86"/>
      <c r="RRH109" s="86"/>
      <c r="RRI109" s="86"/>
      <c r="RRJ109" s="86"/>
      <c r="RRK109" s="86"/>
      <c r="RRL109" s="86"/>
      <c r="RRM109" s="86"/>
      <c r="RRN109" s="86"/>
      <c r="RRO109" s="86"/>
      <c r="RRP109" s="86"/>
      <c r="RRQ109" s="86"/>
      <c r="RRR109" s="86"/>
      <c r="RRS109" s="86"/>
      <c r="RRT109" s="86"/>
      <c r="RRU109" s="86"/>
      <c r="RRV109" s="86"/>
      <c r="RRW109" s="86"/>
      <c r="RRX109" s="86"/>
      <c r="RRY109" s="86"/>
      <c r="RRZ109" s="86"/>
      <c r="RSA109" s="86"/>
      <c r="RSB109" s="86"/>
      <c r="RSC109" s="86"/>
      <c r="RSD109" s="86"/>
      <c r="RSE109" s="86"/>
      <c r="RSF109" s="86"/>
      <c r="RSG109" s="86"/>
      <c r="RSH109" s="86"/>
      <c r="RSI109" s="86"/>
      <c r="RSJ109" s="86"/>
      <c r="RSK109" s="86"/>
      <c r="RSL109" s="86"/>
      <c r="RSM109" s="86"/>
      <c r="RSN109" s="86"/>
      <c r="RSO109" s="86"/>
      <c r="RSP109" s="86"/>
      <c r="RSQ109" s="86"/>
      <c r="RSR109" s="86"/>
      <c r="RSS109" s="86"/>
      <c r="RST109" s="86"/>
      <c r="RSU109" s="86"/>
      <c r="RSV109" s="86"/>
      <c r="RSW109" s="86"/>
      <c r="RSX109" s="86"/>
      <c r="RSY109" s="86"/>
      <c r="RSZ109" s="86"/>
      <c r="RTA109" s="86"/>
      <c r="RTB109" s="86"/>
      <c r="RTC109" s="86"/>
      <c r="RTD109" s="86"/>
      <c r="RTE109" s="86"/>
      <c r="RTF109" s="86"/>
      <c r="RTG109" s="86"/>
      <c r="RTH109" s="86"/>
      <c r="RTI109" s="86"/>
      <c r="RTJ109" s="86"/>
      <c r="RTK109" s="86"/>
      <c r="RTL109" s="86"/>
      <c r="RTM109" s="86"/>
      <c r="RTN109" s="86"/>
      <c r="RTO109" s="86"/>
      <c r="RTP109" s="86"/>
      <c r="RTQ109" s="86"/>
      <c r="RTR109" s="86"/>
      <c r="RTS109" s="86"/>
      <c r="RTT109" s="86"/>
      <c r="RTU109" s="86"/>
      <c r="RTV109" s="86"/>
      <c r="RTW109" s="86"/>
      <c r="RTX109" s="86"/>
      <c r="RTY109" s="86"/>
      <c r="RTZ109" s="86"/>
      <c r="RUA109" s="86"/>
      <c r="RUB109" s="86"/>
      <c r="RUC109" s="86"/>
      <c r="RUD109" s="86"/>
      <c r="RUE109" s="86"/>
      <c r="RUF109" s="86"/>
      <c r="RUG109" s="86"/>
      <c r="RUH109" s="86"/>
      <c r="RUI109" s="86"/>
      <c r="RUJ109" s="86"/>
      <c r="RUK109" s="86"/>
      <c r="RUL109" s="86"/>
      <c r="RUM109" s="86"/>
      <c r="RUN109" s="86"/>
      <c r="RUO109" s="86"/>
      <c r="RUP109" s="86"/>
      <c r="RUQ109" s="86"/>
      <c r="RUR109" s="86"/>
      <c r="RUS109" s="86"/>
      <c r="RUT109" s="86"/>
      <c r="RUU109" s="86"/>
      <c r="RUV109" s="86"/>
      <c r="RUW109" s="86"/>
      <c r="RUX109" s="86"/>
      <c r="RUY109" s="86"/>
      <c r="RUZ109" s="86"/>
      <c r="RVA109" s="86"/>
      <c r="RVB109" s="86"/>
      <c r="RVC109" s="86"/>
      <c r="RVD109" s="86"/>
      <c r="RVE109" s="86"/>
      <c r="RVF109" s="86"/>
      <c r="RVG109" s="86"/>
      <c r="RVH109" s="86"/>
      <c r="RVI109" s="86"/>
      <c r="RVJ109" s="86"/>
      <c r="RVK109" s="86"/>
      <c r="RVL109" s="86"/>
      <c r="RVM109" s="86"/>
      <c r="RVN109" s="86"/>
      <c r="RVO109" s="86"/>
      <c r="RVP109" s="86"/>
      <c r="RVQ109" s="86"/>
      <c r="RVR109" s="86"/>
      <c r="RVS109" s="86"/>
      <c r="RVT109" s="86"/>
      <c r="RVU109" s="86"/>
      <c r="RVV109" s="86"/>
      <c r="RVW109" s="86"/>
      <c r="RVX109" s="86"/>
      <c r="RVY109" s="86"/>
      <c r="RVZ109" s="86"/>
      <c r="RWA109" s="86"/>
      <c r="RWB109" s="86"/>
      <c r="RWC109" s="86"/>
      <c r="RWD109" s="86"/>
      <c r="RWE109" s="86"/>
      <c r="RWF109" s="86"/>
      <c r="RWG109" s="86"/>
      <c r="RWH109" s="86"/>
      <c r="RWI109" s="86"/>
      <c r="RWJ109" s="86"/>
      <c r="RWK109" s="86"/>
      <c r="RWL109" s="86"/>
      <c r="RWM109" s="86"/>
      <c r="RWN109" s="86"/>
      <c r="RWO109" s="86"/>
      <c r="RWP109" s="86"/>
      <c r="RWQ109" s="86"/>
      <c r="RWR109" s="86"/>
      <c r="RWS109" s="86"/>
      <c r="RWT109" s="86"/>
      <c r="RWU109" s="86"/>
      <c r="RWV109" s="86"/>
      <c r="RWW109" s="86"/>
      <c r="RWX109" s="86"/>
      <c r="RWY109" s="86"/>
      <c r="RWZ109" s="86"/>
      <c r="RXA109" s="86"/>
      <c r="RXB109" s="86"/>
      <c r="RXC109" s="86"/>
      <c r="RXD109" s="86"/>
      <c r="RXE109" s="86"/>
      <c r="RXF109" s="86"/>
      <c r="RXG109" s="86"/>
      <c r="RXH109" s="86"/>
      <c r="RXI109" s="86"/>
      <c r="RXJ109" s="86"/>
      <c r="RXK109" s="86"/>
      <c r="RXL109" s="86"/>
      <c r="RXM109" s="86"/>
      <c r="RXN109" s="86"/>
      <c r="RXO109" s="86"/>
      <c r="RXP109" s="86"/>
      <c r="RXQ109" s="86"/>
      <c r="RXR109" s="86"/>
      <c r="RXS109" s="86"/>
      <c r="RXT109" s="86"/>
      <c r="RXU109" s="86"/>
      <c r="RXV109" s="86"/>
      <c r="RXW109" s="86"/>
      <c r="RXX109" s="86"/>
      <c r="RXY109" s="86"/>
      <c r="RXZ109" s="86"/>
      <c r="RYA109" s="86"/>
      <c r="RYB109" s="86"/>
      <c r="RYC109" s="86"/>
      <c r="RYD109" s="86"/>
      <c r="RYE109" s="86"/>
      <c r="RYF109" s="86"/>
      <c r="RYG109" s="86"/>
      <c r="RYH109" s="86"/>
      <c r="RYI109" s="86"/>
      <c r="RYJ109" s="86"/>
      <c r="RYK109" s="86"/>
      <c r="RYL109" s="86"/>
      <c r="RYM109" s="86"/>
      <c r="RYN109" s="86"/>
      <c r="RYO109" s="86"/>
      <c r="RYP109" s="86"/>
      <c r="RYQ109" s="86"/>
      <c r="RYR109" s="86"/>
      <c r="RYS109" s="86"/>
      <c r="RYT109" s="86"/>
      <c r="RYU109" s="86"/>
      <c r="RYV109" s="86"/>
      <c r="RYW109" s="86"/>
      <c r="RYX109" s="86"/>
      <c r="RYY109" s="86"/>
      <c r="RYZ109" s="86"/>
      <c r="RZA109" s="86"/>
      <c r="RZB109" s="86"/>
      <c r="RZC109" s="86"/>
      <c r="RZD109" s="86"/>
      <c r="RZE109" s="86"/>
      <c r="RZF109" s="86"/>
      <c r="RZG109" s="86"/>
      <c r="RZH109" s="86"/>
      <c r="RZI109" s="86"/>
      <c r="RZJ109" s="86"/>
      <c r="RZK109" s="86"/>
      <c r="RZL109" s="86"/>
      <c r="RZM109" s="86"/>
      <c r="RZN109" s="86"/>
      <c r="RZO109" s="86"/>
      <c r="RZP109" s="86"/>
      <c r="RZQ109" s="86"/>
      <c r="RZR109" s="86"/>
      <c r="RZS109" s="86"/>
      <c r="RZT109" s="86"/>
      <c r="RZU109" s="86"/>
      <c r="RZV109" s="86"/>
      <c r="RZW109" s="86"/>
      <c r="RZX109" s="86"/>
      <c r="RZY109" s="86"/>
      <c r="RZZ109" s="86"/>
      <c r="SAA109" s="86"/>
      <c r="SAB109" s="86"/>
      <c r="SAC109" s="86"/>
      <c r="SAD109" s="86"/>
      <c r="SAE109" s="86"/>
      <c r="SAF109" s="86"/>
      <c r="SAG109" s="86"/>
      <c r="SAH109" s="86"/>
      <c r="SAI109" s="86"/>
      <c r="SAJ109" s="86"/>
      <c r="SAK109" s="86"/>
      <c r="SAL109" s="86"/>
      <c r="SAM109" s="86"/>
      <c r="SAN109" s="86"/>
      <c r="SAO109" s="86"/>
      <c r="SAP109" s="86"/>
      <c r="SAQ109" s="86"/>
      <c r="SAR109" s="86"/>
      <c r="SAS109" s="86"/>
      <c r="SAT109" s="86"/>
      <c r="SAU109" s="86"/>
      <c r="SAV109" s="86"/>
      <c r="SAW109" s="86"/>
      <c r="SAX109" s="86"/>
      <c r="SAY109" s="86"/>
      <c r="SAZ109" s="86"/>
      <c r="SBA109" s="86"/>
      <c r="SBB109" s="86"/>
      <c r="SBC109" s="86"/>
      <c r="SBD109" s="86"/>
      <c r="SBE109" s="86"/>
      <c r="SBF109" s="86"/>
      <c r="SBG109" s="86"/>
      <c r="SBH109" s="86"/>
      <c r="SBI109" s="86"/>
      <c r="SBJ109" s="86"/>
      <c r="SBK109" s="86"/>
      <c r="SBL109" s="86"/>
      <c r="SBM109" s="86"/>
      <c r="SBN109" s="86"/>
      <c r="SBO109" s="86"/>
      <c r="SBP109" s="86"/>
      <c r="SBQ109" s="86"/>
      <c r="SBR109" s="86"/>
      <c r="SBS109" s="86"/>
      <c r="SBT109" s="86"/>
      <c r="SBU109" s="86"/>
      <c r="SBV109" s="86"/>
      <c r="SBW109" s="86"/>
      <c r="SBX109" s="86"/>
      <c r="SBY109" s="86"/>
      <c r="SBZ109" s="86"/>
      <c r="SCA109" s="86"/>
      <c r="SCB109" s="86"/>
      <c r="SCC109" s="86"/>
      <c r="SCD109" s="86"/>
      <c r="SCE109" s="86"/>
      <c r="SCF109" s="86"/>
      <c r="SCG109" s="86"/>
      <c r="SCH109" s="86"/>
      <c r="SCI109" s="86"/>
      <c r="SCJ109" s="86"/>
      <c r="SCK109" s="86"/>
      <c r="SCL109" s="86"/>
      <c r="SCM109" s="86"/>
      <c r="SCN109" s="86"/>
      <c r="SCO109" s="86"/>
      <c r="SCP109" s="86"/>
      <c r="SCQ109" s="86"/>
      <c r="SCR109" s="86"/>
      <c r="SCS109" s="86"/>
      <c r="SCT109" s="86"/>
      <c r="SCU109" s="86"/>
      <c r="SCV109" s="86"/>
      <c r="SCW109" s="86"/>
      <c r="SCX109" s="86"/>
      <c r="SCY109" s="86"/>
      <c r="SCZ109" s="86"/>
      <c r="SDA109" s="86"/>
      <c r="SDB109" s="86"/>
      <c r="SDC109" s="86"/>
      <c r="SDD109" s="86"/>
      <c r="SDE109" s="86"/>
      <c r="SDF109" s="86"/>
      <c r="SDG109" s="86"/>
      <c r="SDH109" s="86"/>
      <c r="SDI109" s="86"/>
      <c r="SDJ109" s="86"/>
      <c r="SDK109" s="86"/>
      <c r="SDL109" s="86"/>
      <c r="SDM109" s="86"/>
      <c r="SDN109" s="86"/>
      <c r="SDO109" s="86"/>
      <c r="SDP109" s="86"/>
      <c r="SDQ109" s="86"/>
      <c r="SDR109" s="86"/>
      <c r="SDS109" s="86"/>
      <c r="SDT109" s="86"/>
      <c r="SDU109" s="86"/>
      <c r="SDV109" s="86"/>
      <c r="SDW109" s="86"/>
      <c r="SDX109" s="86"/>
      <c r="SDY109" s="86"/>
      <c r="SDZ109" s="86"/>
      <c r="SEA109" s="86"/>
      <c r="SEB109" s="86"/>
      <c r="SEC109" s="86"/>
      <c r="SED109" s="86"/>
      <c r="SEE109" s="86"/>
      <c r="SEF109" s="86"/>
      <c r="SEG109" s="86"/>
      <c r="SEH109" s="86"/>
      <c r="SEI109" s="86"/>
      <c r="SEJ109" s="86"/>
      <c r="SEK109" s="86"/>
      <c r="SEL109" s="86"/>
      <c r="SEM109" s="86"/>
      <c r="SEN109" s="86"/>
      <c r="SEO109" s="86"/>
      <c r="SEP109" s="86"/>
      <c r="SEQ109" s="86"/>
      <c r="SER109" s="86"/>
      <c r="SES109" s="86"/>
      <c r="SET109" s="86"/>
      <c r="SEU109" s="86"/>
      <c r="SEV109" s="86"/>
      <c r="SEW109" s="86"/>
      <c r="SEX109" s="86"/>
      <c r="SEY109" s="86"/>
      <c r="SEZ109" s="86"/>
      <c r="SFA109" s="86"/>
      <c r="SFB109" s="86"/>
      <c r="SFC109" s="86"/>
      <c r="SFD109" s="86"/>
      <c r="SFE109" s="86"/>
      <c r="SFF109" s="86"/>
      <c r="SFG109" s="86"/>
      <c r="SFH109" s="86"/>
      <c r="SFI109" s="86"/>
      <c r="SFJ109" s="86"/>
      <c r="SFK109" s="86"/>
      <c r="SFL109" s="86"/>
      <c r="SFM109" s="86"/>
      <c r="SFN109" s="86"/>
      <c r="SFO109" s="86"/>
      <c r="SFP109" s="86"/>
      <c r="SFQ109" s="86"/>
      <c r="SFR109" s="86"/>
      <c r="SFS109" s="86"/>
      <c r="SFT109" s="86"/>
      <c r="SFU109" s="86"/>
      <c r="SFV109" s="86"/>
      <c r="SFW109" s="86"/>
      <c r="SFX109" s="86"/>
      <c r="SFY109" s="86"/>
      <c r="SFZ109" s="86"/>
      <c r="SGA109" s="86"/>
      <c r="SGB109" s="86"/>
      <c r="SGC109" s="86"/>
      <c r="SGD109" s="86"/>
      <c r="SGE109" s="86"/>
      <c r="SGF109" s="86"/>
      <c r="SGG109" s="86"/>
      <c r="SGH109" s="86"/>
      <c r="SGI109" s="86"/>
      <c r="SGJ109" s="86"/>
      <c r="SGK109" s="86"/>
      <c r="SGL109" s="86"/>
      <c r="SGM109" s="86"/>
      <c r="SGN109" s="86"/>
      <c r="SGO109" s="86"/>
      <c r="SGP109" s="86"/>
      <c r="SGQ109" s="86"/>
      <c r="SGR109" s="86"/>
      <c r="SGS109" s="86"/>
      <c r="SGT109" s="86"/>
      <c r="SGU109" s="86"/>
      <c r="SGV109" s="86"/>
      <c r="SGW109" s="86"/>
      <c r="SGX109" s="86"/>
      <c r="SGY109" s="86"/>
      <c r="SGZ109" s="86"/>
      <c r="SHA109" s="86"/>
      <c r="SHB109" s="86"/>
      <c r="SHC109" s="86"/>
      <c r="SHD109" s="86"/>
      <c r="SHE109" s="86"/>
      <c r="SHF109" s="86"/>
      <c r="SHG109" s="86"/>
      <c r="SHH109" s="86"/>
      <c r="SHI109" s="86"/>
      <c r="SHJ109" s="86"/>
      <c r="SHK109" s="86"/>
      <c r="SHL109" s="86"/>
      <c r="SHM109" s="86"/>
      <c r="SHN109" s="86"/>
      <c r="SHO109" s="86"/>
      <c r="SHP109" s="86"/>
      <c r="SHQ109" s="86"/>
      <c r="SHR109" s="86"/>
      <c r="SHS109" s="86"/>
      <c r="SHT109" s="86"/>
      <c r="SHU109" s="86"/>
      <c r="SHV109" s="86"/>
      <c r="SHW109" s="86"/>
      <c r="SHX109" s="86"/>
      <c r="SHY109" s="86"/>
      <c r="SHZ109" s="86"/>
      <c r="SIA109" s="86"/>
      <c r="SIB109" s="86"/>
      <c r="SIC109" s="86"/>
      <c r="SID109" s="86"/>
      <c r="SIE109" s="86"/>
      <c r="SIF109" s="86"/>
      <c r="SIG109" s="86"/>
      <c r="SIH109" s="86"/>
      <c r="SII109" s="86"/>
      <c r="SIJ109" s="86"/>
      <c r="SIK109" s="86"/>
      <c r="SIL109" s="86"/>
      <c r="SIM109" s="86"/>
      <c r="SIN109" s="86"/>
      <c r="SIO109" s="86"/>
      <c r="SIP109" s="86"/>
      <c r="SIQ109" s="86"/>
      <c r="SIR109" s="86"/>
      <c r="SIS109" s="86"/>
      <c r="SIT109" s="86"/>
      <c r="SIU109" s="86"/>
      <c r="SIV109" s="86"/>
      <c r="SIW109" s="86"/>
      <c r="SIX109" s="86"/>
      <c r="SIY109" s="86"/>
      <c r="SIZ109" s="86"/>
      <c r="SJA109" s="86"/>
      <c r="SJB109" s="86"/>
      <c r="SJC109" s="86"/>
      <c r="SJD109" s="86"/>
      <c r="SJE109" s="86"/>
      <c r="SJF109" s="86"/>
      <c r="SJG109" s="86"/>
      <c r="SJH109" s="86"/>
      <c r="SJI109" s="86"/>
      <c r="SJJ109" s="86"/>
      <c r="SJK109" s="86"/>
      <c r="SJL109" s="86"/>
      <c r="SJM109" s="86"/>
      <c r="SJN109" s="86"/>
      <c r="SJO109" s="86"/>
      <c r="SJP109" s="86"/>
      <c r="SJQ109" s="86"/>
      <c r="SJR109" s="86"/>
      <c r="SJS109" s="86"/>
      <c r="SJT109" s="86"/>
      <c r="SJU109" s="86"/>
      <c r="SJV109" s="86"/>
      <c r="SJW109" s="86"/>
      <c r="SJX109" s="86"/>
      <c r="SJY109" s="86"/>
      <c r="SJZ109" s="86"/>
      <c r="SKA109" s="86"/>
      <c r="SKB109" s="86"/>
      <c r="SKC109" s="86"/>
      <c r="SKD109" s="86"/>
      <c r="SKE109" s="86"/>
      <c r="SKF109" s="86"/>
      <c r="SKG109" s="86"/>
      <c r="SKH109" s="86"/>
      <c r="SKI109" s="86"/>
      <c r="SKJ109" s="86"/>
      <c r="SKK109" s="86"/>
      <c r="SKL109" s="86"/>
      <c r="SKM109" s="86"/>
      <c r="SKN109" s="86"/>
      <c r="SKO109" s="86"/>
      <c r="SKP109" s="86"/>
      <c r="SKQ109" s="86"/>
      <c r="SKR109" s="86"/>
      <c r="SKS109" s="86"/>
      <c r="SKT109" s="86"/>
      <c r="SKU109" s="86"/>
      <c r="SKV109" s="86"/>
      <c r="SKW109" s="86"/>
      <c r="SKX109" s="86"/>
      <c r="SKY109" s="86"/>
      <c r="SKZ109" s="86"/>
      <c r="SLA109" s="86"/>
      <c r="SLB109" s="86"/>
      <c r="SLC109" s="86"/>
      <c r="SLD109" s="86"/>
      <c r="SLE109" s="86"/>
      <c r="SLF109" s="86"/>
      <c r="SLG109" s="86"/>
      <c r="SLH109" s="86"/>
      <c r="SLI109" s="86"/>
      <c r="SLJ109" s="86"/>
      <c r="SLK109" s="86"/>
      <c r="SLL109" s="86"/>
      <c r="SLM109" s="86"/>
      <c r="SLN109" s="86"/>
      <c r="SLO109" s="86"/>
      <c r="SLP109" s="86"/>
      <c r="SLQ109" s="86"/>
      <c r="SLR109" s="86"/>
      <c r="SLS109" s="86"/>
      <c r="SLT109" s="86"/>
      <c r="SLU109" s="86"/>
      <c r="SLV109" s="86"/>
      <c r="SLW109" s="86"/>
      <c r="SLX109" s="86"/>
      <c r="SLY109" s="86"/>
      <c r="SLZ109" s="86"/>
      <c r="SMA109" s="86"/>
      <c r="SMB109" s="86"/>
      <c r="SMC109" s="86"/>
      <c r="SMD109" s="86"/>
      <c r="SME109" s="86"/>
      <c r="SMF109" s="86"/>
      <c r="SMG109" s="86"/>
      <c r="SMH109" s="86"/>
      <c r="SMI109" s="86"/>
      <c r="SMJ109" s="86"/>
      <c r="SMK109" s="86"/>
      <c r="SML109" s="86"/>
      <c r="SMM109" s="86"/>
      <c r="SMN109" s="86"/>
      <c r="SMO109" s="86"/>
      <c r="SMP109" s="86"/>
      <c r="SMQ109" s="86"/>
      <c r="SMR109" s="86"/>
      <c r="SMS109" s="86"/>
      <c r="SMT109" s="86"/>
      <c r="SMU109" s="86"/>
      <c r="SMV109" s="86"/>
      <c r="SMW109" s="86"/>
      <c r="SMX109" s="86"/>
      <c r="SMY109" s="86"/>
      <c r="SMZ109" s="86"/>
      <c r="SNA109" s="86"/>
      <c r="SNB109" s="86"/>
      <c r="SNC109" s="86"/>
      <c r="SND109" s="86"/>
      <c r="SNE109" s="86"/>
      <c r="SNF109" s="86"/>
      <c r="SNG109" s="86"/>
      <c r="SNH109" s="86"/>
      <c r="SNI109" s="86"/>
      <c r="SNJ109" s="86"/>
      <c r="SNK109" s="86"/>
      <c r="SNL109" s="86"/>
      <c r="SNM109" s="86"/>
      <c r="SNN109" s="86"/>
      <c r="SNO109" s="86"/>
      <c r="SNP109" s="86"/>
      <c r="SNQ109" s="86"/>
      <c r="SNR109" s="86"/>
      <c r="SNS109" s="86"/>
      <c r="SNT109" s="86"/>
      <c r="SNU109" s="86"/>
      <c r="SNV109" s="86"/>
      <c r="SNW109" s="86"/>
      <c r="SNX109" s="86"/>
      <c r="SNY109" s="86"/>
      <c r="SNZ109" s="86"/>
      <c r="SOA109" s="86"/>
      <c r="SOB109" s="86"/>
      <c r="SOC109" s="86"/>
      <c r="SOD109" s="86"/>
      <c r="SOE109" s="86"/>
      <c r="SOF109" s="86"/>
      <c r="SOG109" s="86"/>
      <c r="SOH109" s="86"/>
      <c r="SOI109" s="86"/>
      <c r="SOJ109" s="86"/>
      <c r="SOK109" s="86"/>
      <c r="SOL109" s="86"/>
      <c r="SOM109" s="86"/>
      <c r="SON109" s="86"/>
      <c r="SOO109" s="86"/>
      <c r="SOP109" s="86"/>
      <c r="SOQ109" s="86"/>
      <c r="SOR109" s="86"/>
      <c r="SOS109" s="86"/>
      <c r="SOT109" s="86"/>
      <c r="SOU109" s="86"/>
      <c r="SOV109" s="86"/>
      <c r="SOW109" s="86"/>
      <c r="SOX109" s="86"/>
      <c r="SOY109" s="86"/>
      <c r="SOZ109" s="86"/>
      <c r="SPA109" s="86"/>
      <c r="SPB109" s="86"/>
      <c r="SPC109" s="86"/>
      <c r="SPD109" s="86"/>
      <c r="SPE109" s="86"/>
      <c r="SPF109" s="86"/>
      <c r="SPG109" s="86"/>
      <c r="SPH109" s="86"/>
      <c r="SPI109" s="86"/>
      <c r="SPJ109" s="86"/>
      <c r="SPK109" s="86"/>
      <c r="SPL109" s="86"/>
      <c r="SPM109" s="86"/>
      <c r="SPN109" s="86"/>
      <c r="SPO109" s="86"/>
      <c r="SPP109" s="86"/>
      <c r="SPQ109" s="86"/>
      <c r="SPR109" s="86"/>
      <c r="SPS109" s="86"/>
      <c r="SPT109" s="86"/>
      <c r="SPU109" s="86"/>
      <c r="SPV109" s="86"/>
      <c r="SPW109" s="86"/>
      <c r="SPX109" s="86"/>
      <c r="SPY109" s="86"/>
      <c r="SPZ109" s="86"/>
      <c r="SQA109" s="86"/>
      <c r="SQB109" s="86"/>
      <c r="SQC109" s="86"/>
      <c r="SQD109" s="86"/>
      <c r="SQE109" s="86"/>
      <c r="SQF109" s="86"/>
      <c r="SQG109" s="86"/>
      <c r="SQH109" s="86"/>
      <c r="SQI109" s="86"/>
      <c r="SQJ109" s="86"/>
      <c r="SQK109" s="86"/>
      <c r="SQL109" s="86"/>
      <c r="SQM109" s="86"/>
      <c r="SQN109" s="86"/>
      <c r="SQO109" s="86"/>
      <c r="SQP109" s="86"/>
      <c r="SQQ109" s="86"/>
      <c r="SQR109" s="86"/>
      <c r="SQS109" s="86"/>
      <c r="SQT109" s="86"/>
      <c r="SQU109" s="86"/>
      <c r="SQV109" s="86"/>
      <c r="SQW109" s="86"/>
      <c r="SQX109" s="86"/>
      <c r="SQY109" s="86"/>
      <c r="SQZ109" s="86"/>
      <c r="SRA109" s="86"/>
      <c r="SRB109" s="86"/>
      <c r="SRC109" s="86"/>
      <c r="SRD109" s="86"/>
      <c r="SRE109" s="86"/>
      <c r="SRF109" s="86"/>
      <c r="SRG109" s="86"/>
      <c r="SRH109" s="86"/>
      <c r="SRI109" s="86"/>
      <c r="SRJ109" s="86"/>
      <c r="SRK109" s="86"/>
      <c r="SRL109" s="86"/>
      <c r="SRM109" s="86"/>
      <c r="SRN109" s="86"/>
      <c r="SRO109" s="86"/>
      <c r="SRP109" s="86"/>
      <c r="SRQ109" s="86"/>
      <c r="SRR109" s="86"/>
      <c r="SRS109" s="86"/>
      <c r="SRT109" s="86"/>
      <c r="SRU109" s="86"/>
      <c r="SRV109" s="86"/>
      <c r="SRW109" s="86"/>
      <c r="SRX109" s="86"/>
      <c r="SRY109" s="86"/>
      <c r="SRZ109" s="86"/>
      <c r="SSA109" s="86"/>
      <c r="SSB109" s="86"/>
      <c r="SSC109" s="86"/>
      <c r="SSD109" s="86"/>
      <c r="SSE109" s="86"/>
      <c r="SSF109" s="86"/>
      <c r="SSG109" s="86"/>
      <c r="SSH109" s="86"/>
      <c r="SSI109" s="86"/>
      <c r="SSJ109" s="86"/>
      <c r="SSK109" s="86"/>
      <c r="SSL109" s="86"/>
      <c r="SSM109" s="86"/>
      <c r="SSN109" s="86"/>
      <c r="SSO109" s="86"/>
      <c r="SSP109" s="86"/>
      <c r="SSQ109" s="86"/>
      <c r="SSR109" s="86"/>
      <c r="SSS109" s="86"/>
      <c r="SST109" s="86"/>
      <c r="SSU109" s="86"/>
      <c r="SSV109" s="86"/>
      <c r="SSW109" s="86"/>
      <c r="SSX109" s="86"/>
      <c r="SSY109" s="86"/>
      <c r="SSZ109" s="86"/>
      <c r="STA109" s="86"/>
      <c r="STB109" s="86"/>
      <c r="STC109" s="86"/>
      <c r="STD109" s="86"/>
      <c r="STE109" s="86"/>
      <c r="STF109" s="86"/>
      <c r="STG109" s="86"/>
      <c r="STH109" s="86"/>
      <c r="STI109" s="86"/>
      <c r="STJ109" s="86"/>
      <c r="STK109" s="86"/>
      <c r="STL109" s="86"/>
      <c r="STM109" s="86"/>
      <c r="STN109" s="86"/>
      <c r="STO109" s="86"/>
      <c r="STP109" s="86"/>
      <c r="STQ109" s="86"/>
      <c r="STR109" s="86"/>
      <c r="STS109" s="86"/>
      <c r="STT109" s="86"/>
      <c r="STU109" s="86"/>
      <c r="STV109" s="86"/>
      <c r="STW109" s="86"/>
      <c r="STX109" s="86"/>
      <c r="STY109" s="86"/>
      <c r="STZ109" s="86"/>
      <c r="SUA109" s="86"/>
      <c r="SUB109" s="86"/>
      <c r="SUC109" s="86"/>
      <c r="SUD109" s="86"/>
      <c r="SUE109" s="86"/>
      <c r="SUF109" s="86"/>
      <c r="SUG109" s="86"/>
      <c r="SUH109" s="86"/>
      <c r="SUI109" s="86"/>
      <c r="SUJ109" s="86"/>
      <c r="SUK109" s="86"/>
      <c r="SUL109" s="86"/>
      <c r="SUM109" s="86"/>
      <c r="SUN109" s="86"/>
      <c r="SUO109" s="86"/>
      <c r="SUP109" s="86"/>
      <c r="SUQ109" s="86"/>
      <c r="SUR109" s="86"/>
      <c r="SUS109" s="86"/>
      <c r="SUT109" s="86"/>
      <c r="SUU109" s="86"/>
      <c r="SUV109" s="86"/>
      <c r="SUW109" s="86"/>
      <c r="SUX109" s="86"/>
      <c r="SUY109" s="86"/>
      <c r="SUZ109" s="86"/>
      <c r="SVA109" s="86"/>
      <c r="SVB109" s="86"/>
      <c r="SVC109" s="86"/>
      <c r="SVD109" s="86"/>
      <c r="SVE109" s="86"/>
      <c r="SVF109" s="86"/>
      <c r="SVG109" s="86"/>
      <c r="SVH109" s="86"/>
      <c r="SVI109" s="86"/>
      <c r="SVJ109" s="86"/>
      <c r="SVK109" s="86"/>
      <c r="SVL109" s="86"/>
      <c r="SVM109" s="86"/>
      <c r="SVN109" s="86"/>
      <c r="SVO109" s="86"/>
      <c r="SVP109" s="86"/>
      <c r="SVQ109" s="86"/>
      <c r="SVR109" s="86"/>
      <c r="SVS109" s="86"/>
      <c r="SVT109" s="86"/>
      <c r="SVU109" s="86"/>
      <c r="SVV109" s="86"/>
      <c r="SVW109" s="86"/>
      <c r="SVX109" s="86"/>
      <c r="SVY109" s="86"/>
      <c r="SVZ109" s="86"/>
      <c r="SWA109" s="86"/>
      <c r="SWB109" s="86"/>
      <c r="SWC109" s="86"/>
      <c r="SWD109" s="86"/>
      <c r="SWE109" s="86"/>
      <c r="SWF109" s="86"/>
      <c r="SWG109" s="86"/>
      <c r="SWH109" s="86"/>
      <c r="SWI109" s="86"/>
      <c r="SWJ109" s="86"/>
      <c r="SWK109" s="86"/>
      <c r="SWL109" s="86"/>
      <c r="SWM109" s="86"/>
      <c r="SWN109" s="86"/>
      <c r="SWO109" s="86"/>
      <c r="SWP109" s="86"/>
      <c r="SWQ109" s="86"/>
      <c r="SWR109" s="86"/>
      <c r="SWS109" s="86"/>
      <c r="SWT109" s="86"/>
      <c r="SWU109" s="86"/>
      <c r="SWV109" s="86"/>
      <c r="SWW109" s="86"/>
      <c r="SWX109" s="86"/>
      <c r="SWY109" s="86"/>
      <c r="SWZ109" s="86"/>
      <c r="SXA109" s="86"/>
      <c r="SXB109" s="86"/>
      <c r="SXC109" s="86"/>
      <c r="SXD109" s="86"/>
      <c r="SXE109" s="86"/>
      <c r="SXF109" s="86"/>
      <c r="SXG109" s="86"/>
      <c r="SXH109" s="86"/>
      <c r="SXI109" s="86"/>
      <c r="SXJ109" s="86"/>
      <c r="SXK109" s="86"/>
      <c r="SXL109" s="86"/>
      <c r="SXM109" s="86"/>
      <c r="SXN109" s="86"/>
      <c r="SXO109" s="86"/>
      <c r="SXP109" s="86"/>
      <c r="SXQ109" s="86"/>
      <c r="SXR109" s="86"/>
      <c r="SXS109" s="86"/>
      <c r="SXT109" s="86"/>
      <c r="SXU109" s="86"/>
      <c r="SXV109" s="86"/>
      <c r="SXW109" s="86"/>
      <c r="SXX109" s="86"/>
      <c r="SXY109" s="86"/>
      <c r="SXZ109" s="86"/>
      <c r="SYA109" s="86"/>
      <c r="SYB109" s="86"/>
      <c r="SYC109" s="86"/>
      <c r="SYD109" s="86"/>
      <c r="SYE109" s="86"/>
      <c r="SYF109" s="86"/>
      <c r="SYG109" s="86"/>
      <c r="SYH109" s="86"/>
      <c r="SYI109" s="86"/>
      <c r="SYJ109" s="86"/>
      <c r="SYK109" s="86"/>
      <c r="SYL109" s="86"/>
      <c r="SYM109" s="86"/>
      <c r="SYN109" s="86"/>
      <c r="SYO109" s="86"/>
      <c r="SYP109" s="86"/>
      <c r="SYQ109" s="86"/>
      <c r="SYR109" s="86"/>
      <c r="SYS109" s="86"/>
      <c r="SYT109" s="86"/>
      <c r="SYU109" s="86"/>
      <c r="SYV109" s="86"/>
      <c r="SYW109" s="86"/>
      <c r="SYX109" s="86"/>
      <c r="SYY109" s="86"/>
      <c r="SYZ109" s="86"/>
      <c r="SZA109" s="86"/>
      <c r="SZB109" s="86"/>
      <c r="SZC109" s="86"/>
      <c r="SZD109" s="86"/>
      <c r="SZE109" s="86"/>
      <c r="SZF109" s="86"/>
      <c r="SZG109" s="86"/>
      <c r="SZH109" s="86"/>
      <c r="SZI109" s="86"/>
      <c r="SZJ109" s="86"/>
      <c r="SZK109" s="86"/>
      <c r="SZL109" s="86"/>
      <c r="SZM109" s="86"/>
      <c r="SZN109" s="86"/>
      <c r="SZO109" s="86"/>
      <c r="SZP109" s="86"/>
      <c r="SZQ109" s="86"/>
      <c r="SZR109" s="86"/>
      <c r="SZS109" s="86"/>
      <c r="SZT109" s="86"/>
      <c r="SZU109" s="86"/>
      <c r="SZV109" s="86"/>
      <c r="SZW109" s="86"/>
      <c r="SZX109" s="86"/>
      <c r="SZY109" s="86"/>
      <c r="SZZ109" s="86"/>
      <c r="TAA109" s="86"/>
      <c r="TAB109" s="86"/>
      <c r="TAC109" s="86"/>
      <c r="TAD109" s="86"/>
      <c r="TAE109" s="86"/>
      <c r="TAF109" s="86"/>
      <c r="TAG109" s="86"/>
      <c r="TAH109" s="86"/>
      <c r="TAI109" s="86"/>
      <c r="TAJ109" s="86"/>
      <c r="TAK109" s="86"/>
      <c r="TAL109" s="86"/>
      <c r="TAM109" s="86"/>
      <c r="TAN109" s="86"/>
      <c r="TAO109" s="86"/>
      <c r="TAP109" s="86"/>
      <c r="TAQ109" s="86"/>
      <c r="TAR109" s="86"/>
      <c r="TAS109" s="86"/>
      <c r="TAT109" s="86"/>
      <c r="TAU109" s="86"/>
      <c r="TAV109" s="86"/>
      <c r="TAW109" s="86"/>
      <c r="TAX109" s="86"/>
      <c r="TAY109" s="86"/>
      <c r="TAZ109" s="86"/>
      <c r="TBA109" s="86"/>
      <c r="TBB109" s="86"/>
      <c r="TBC109" s="86"/>
      <c r="TBD109" s="86"/>
      <c r="TBE109" s="86"/>
      <c r="TBF109" s="86"/>
      <c r="TBG109" s="86"/>
      <c r="TBH109" s="86"/>
      <c r="TBI109" s="86"/>
      <c r="TBJ109" s="86"/>
      <c r="TBK109" s="86"/>
      <c r="TBL109" s="86"/>
      <c r="TBM109" s="86"/>
      <c r="TBN109" s="86"/>
      <c r="TBO109" s="86"/>
      <c r="TBP109" s="86"/>
      <c r="TBQ109" s="86"/>
      <c r="TBR109" s="86"/>
      <c r="TBS109" s="86"/>
      <c r="TBT109" s="86"/>
      <c r="TBU109" s="86"/>
      <c r="TBV109" s="86"/>
      <c r="TBW109" s="86"/>
      <c r="TBX109" s="86"/>
      <c r="TBY109" s="86"/>
      <c r="TBZ109" s="86"/>
      <c r="TCA109" s="86"/>
      <c r="TCB109" s="86"/>
      <c r="TCC109" s="86"/>
      <c r="TCD109" s="86"/>
      <c r="TCE109" s="86"/>
      <c r="TCF109" s="86"/>
      <c r="TCG109" s="86"/>
      <c r="TCH109" s="86"/>
      <c r="TCI109" s="86"/>
      <c r="TCJ109" s="86"/>
      <c r="TCK109" s="86"/>
      <c r="TCL109" s="86"/>
      <c r="TCM109" s="86"/>
      <c r="TCN109" s="86"/>
      <c r="TCO109" s="86"/>
      <c r="TCP109" s="86"/>
      <c r="TCQ109" s="86"/>
      <c r="TCR109" s="86"/>
      <c r="TCS109" s="86"/>
      <c r="TCT109" s="86"/>
      <c r="TCU109" s="86"/>
      <c r="TCV109" s="86"/>
      <c r="TCW109" s="86"/>
      <c r="TCX109" s="86"/>
      <c r="TCY109" s="86"/>
      <c r="TCZ109" s="86"/>
      <c r="TDA109" s="86"/>
      <c r="TDB109" s="86"/>
      <c r="TDC109" s="86"/>
      <c r="TDD109" s="86"/>
      <c r="TDE109" s="86"/>
      <c r="TDF109" s="86"/>
      <c r="TDG109" s="86"/>
      <c r="TDH109" s="86"/>
      <c r="TDI109" s="86"/>
      <c r="TDJ109" s="86"/>
      <c r="TDK109" s="86"/>
      <c r="TDL109" s="86"/>
      <c r="TDM109" s="86"/>
      <c r="TDN109" s="86"/>
      <c r="TDO109" s="86"/>
      <c r="TDP109" s="86"/>
      <c r="TDQ109" s="86"/>
      <c r="TDR109" s="86"/>
      <c r="TDS109" s="86"/>
      <c r="TDT109" s="86"/>
      <c r="TDU109" s="86"/>
      <c r="TDV109" s="86"/>
      <c r="TDW109" s="86"/>
      <c r="TDX109" s="86"/>
      <c r="TDY109" s="86"/>
      <c r="TDZ109" s="86"/>
      <c r="TEA109" s="86"/>
      <c r="TEB109" s="86"/>
      <c r="TEC109" s="86"/>
      <c r="TED109" s="86"/>
      <c r="TEE109" s="86"/>
      <c r="TEF109" s="86"/>
      <c r="TEG109" s="86"/>
      <c r="TEH109" s="86"/>
      <c r="TEI109" s="86"/>
      <c r="TEJ109" s="86"/>
      <c r="TEK109" s="86"/>
      <c r="TEL109" s="86"/>
      <c r="TEM109" s="86"/>
      <c r="TEN109" s="86"/>
      <c r="TEO109" s="86"/>
      <c r="TEP109" s="86"/>
      <c r="TEQ109" s="86"/>
      <c r="TER109" s="86"/>
      <c r="TES109" s="86"/>
      <c r="TET109" s="86"/>
      <c r="TEU109" s="86"/>
      <c r="TEV109" s="86"/>
      <c r="TEW109" s="86"/>
      <c r="TEX109" s="86"/>
      <c r="TEY109" s="86"/>
      <c r="TEZ109" s="86"/>
      <c r="TFA109" s="86"/>
      <c r="TFB109" s="86"/>
      <c r="TFC109" s="86"/>
      <c r="TFD109" s="86"/>
      <c r="TFE109" s="86"/>
      <c r="TFF109" s="86"/>
      <c r="TFG109" s="86"/>
      <c r="TFH109" s="86"/>
      <c r="TFI109" s="86"/>
      <c r="TFJ109" s="86"/>
      <c r="TFK109" s="86"/>
      <c r="TFL109" s="86"/>
      <c r="TFM109" s="86"/>
      <c r="TFN109" s="86"/>
      <c r="TFO109" s="86"/>
      <c r="TFP109" s="86"/>
      <c r="TFQ109" s="86"/>
      <c r="TFR109" s="86"/>
      <c r="TFS109" s="86"/>
      <c r="TFT109" s="86"/>
      <c r="TFU109" s="86"/>
      <c r="TFV109" s="86"/>
      <c r="TFW109" s="86"/>
      <c r="TFX109" s="86"/>
      <c r="TFY109" s="86"/>
      <c r="TFZ109" s="86"/>
      <c r="TGA109" s="86"/>
      <c r="TGB109" s="86"/>
      <c r="TGC109" s="86"/>
      <c r="TGD109" s="86"/>
      <c r="TGE109" s="86"/>
      <c r="TGF109" s="86"/>
      <c r="TGG109" s="86"/>
      <c r="TGH109" s="86"/>
      <c r="TGI109" s="86"/>
      <c r="TGJ109" s="86"/>
      <c r="TGK109" s="86"/>
      <c r="TGL109" s="86"/>
      <c r="TGM109" s="86"/>
      <c r="TGN109" s="86"/>
      <c r="TGO109" s="86"/>
      <c r="TGP109" s="86"/>
      <c r="TGQ109" s="86"/>
      <c r="TGR109" s="86"/>
      <c r="TGS109" s="86"/>
      <c r="TGT109" s="86"/>
      <c r="TGU109" s="86"/>
      <c r="TGV109" s="86"/>
      <c r="TGW109" s="86"/>
      <c r="TGX109" s="86"/>
      <c r="TGY109" s="86"/>
      <c r="TGZ109" s="86"/>
      <c r="THA109" s="86"/>
      <c r="THB109" s="86"/>
      <c r="THC109" s="86"/>
      <c r="THD109" s="86"/>
      <c r="THE109" s="86"/>
      <c r="THF109" s="86"/>
      <c r="THG109" s="86"/>
      <c r="THH109" s="86"/>
      <c r="THI109" s="86"/>
      <c r="THJ109" s="86"/>
      <c r="THK109" s="86"/>
      <c r="THL109" s="86"/>
      <c r="THM109" s="86"/>
      <c r="THN109" s="86"/>
      <c r="THO109" s="86"/>
      <c r="THP109" s="86"/>
      <c r="THQ109" s="86"/>
      <c r="THR109" s="86"/>
      <c r="THS109" s="86"/>
      <c r="THT109" s="86"/>
      <c r="THU109" s="86"/>
      <c r="THV109" s="86"/>
      <c r="THW109" s="86"/>
      <c r="THX109" s="86"/>
      <c r="THY109" s="86"/>
      <c r="THZ109" s="86"/>
      <c r="TIA109" s="86"/>
      <c r="TIB109" s="86"/>
      <c r="TIC109" s="86"/>
      <c r="TID109" s="86"/>
      <c r="TIE109" s="86"/>
      <c r="TIF109" s="86"/>
      <c r="TIG109" s="86"/>
      <c r="TIH109" s="86"/>
      <c r="TII109" s="86"/>
      <c r="TIJ109" s="86"/>
      <c r="TIK109" s="86"/>
      <c r="TIL109" s="86"/>
      <c r="TIM109" s="86"/>
      <c r="TIN109" s="86"/>
      <c r="TIO109" s="86"/>
      <c r="TIP109" s="86"/>
      <c r="TIQ109" s="86"/>
      <c r="TIR109" s="86"/>
      <c r="TIS109" s="86"/>
      <c r="TIT109" s="86"/>
      <c r="TIU109" s="86"/>
      <c r="TIV109" s="86"/>
      <c r="TIW109" s="86"/>
      <c r="TIX109" s="86"/>
      <c r="TIY109" s="86"/>
      <c r="TIZ109" s="86"/>
      <c r="TJA109" s="86"/>
      <c r="TJB109" s="86"/>
      <c r="TJC109" s="86"/>
      <c r="TJD109" s="86"/>
      <c r="TJE109" s="86"/>
      <c r="TJF109" s="86"/>
      <c r="TJG109" s="86"/>
      <c r="TJH109" s="86"/>
      <c r="TJI109" s="86"/>
      <c r="TJJ109" s="86"/>
      <c r="TJK109" s="86"/>
      <c r="TJL109" s="86"/>
      <c r="TJM109" s="86"/>
      <c r="TJN109" s="86"/>
      <c r="TJO109" s="86"/>
      <c r="TJP109" s="86"/>
      <c r="TJQ109" s="86"/>
      <c r="TJR109" s="86"/>
      <c r="TJS109" s="86"/>
      <c r="TJT109" s="86"/>
      <c r="TJU109" s="86"/>
      <c r="TJV109" s="86"/>
      <c r="TJW109" s="86"/>
      <c r="TJX109" s="86"/>
      <c r="TJY109" s="86"/>
      <c r="TJZ109" s="86"/>
      <c r="TKA109" s="86"/>
      <c r="TKB109" s="86"/>
      <c r="TKC109" s="86"/>
      <c r="TKD109" s="86"/>
      <c r="TKE109" s="86"/>
      <c r="TKF109" s="86"/>
      <c r="TKG109" s="86"/>
      <c r="TKH109" s="86"/>
      <c r="TKI109" s="86"/>
      <c r="TKJ109" s="86"/>
      <c r="TKK109" s="86"/>
      <c r="TKL109" s="86"/>
      <c r="TKM109" s="86"/>
      <c r="TKN109" s="86"/>
      <c r="TKO109" s="86"/>
      <c r="TKP109" s="86"/>
      <c r="TKQ109" s="86"/>
      <c r="TKR109" s="86"/>
      <c r="TKS109" s="86"/>
      <c r="TKT109" s="86"/>
      <c r="TKU109" s="86"/>
      <c r="TKV109" s="86"/>
      <c r="TKW109" s="86"/>
      <c r="TKX109" s="86"/>
      <c r="TKY109" s="86"/>
      <c r="TKZ109" s="86"/>
      <c r="TLA109" s="86"/>
      <c r="TLB109" s="86"/>
      <c r="TLC109" s="86"/>
      <c r="TLD109" s="86"/>
      <c r="TLE109" s="86"/>
      <c r="TLF109" s="86"/>
      <c r="TLG109" s="86"/>
      <c r="TLH109" s="86"/>
      <c r="TLI109" s="86"/>
      <c r="TLJ109" s="86"/>
      <c r="TLK109" s="86"/>
      <c r="TLL109" s="86"/>
      <c r="TLM109" s="86"/>
      <c r="TLN109" s="86"/>
      <c r="TLO109" s="86"/>
      <c r="TLP109" s="86"/>
      <c r="TLQ109" s="86"/>
      <c r="TLR109" s="86"/>
      <c r="TLS109" s="86"/>
      <c r="TLT109" s="86"/>
      <c r="TLU109" s="86"/>
      <c r="TLV109" s="86"/>
      <c r="TLW109" s="86"/>
      <c r="TLX109" s="86"/>
      <c r="TLY109" s="86"/>
      <c r="TLZ109" s="86"/>
      <c r="TMA109" s="86"/>
      <c r="TMB109" s="86"/>
      <c r="TMC109" s="86"/>
      <c r="TMD109" s="86"/>
      <c r="TME109" s="86"/>
      <c r="TMF109" s="86"/>
      <c r="TMG109" s="86"/>
      <c r="TMH109" s="86"/>
      <c r="TMI109" s="86"/>
      <c r="TMJ109" s="86"/>
      <c r="TMK109" s="86"/>
      <c r="TML109" s="86"/>
      <c r="TMM109" s="86"/>
      <c r="TMN109" s="86"/>
      <c r="TMO109" s="86"/>
      <c r="TMP109" s="86"/>
      <c r="TMQ109" s="86"/>
      <c r="TMR109" s="86"/>
      <c r="TMS109" s="86"/>
      <c r="TMT109" s="86"/>
      <c r="TMU109" s="86"/>
      <c r="TMV109" s="86"/>
      <c r="TMW109" s="86"/>
      <c r="TMX109" s="86"/>
      <c r="TMY109" s="86"/>
      <c r="TMZ109" s="86"/>
      <c r="TNA109" s="86"/>
      <c r="TNB109" s="86"/>
      <c r="TNC109" s="86"/>
      <c r="TND109" s="86"/>
      <c r="TNE109" s="86"/>
      <c r="TNF109" s="86"/>
      <c r="TNG109" s="86"/>
      <c r="TNH109" s="86"/>
      <c r="TNI109" s="86"/>
      <c r="TNJ109" s="86"/>
      <c r="TNK109" s="86"/>
      <c r="TNL109" s="86"/>
      <c r="TNM109" s="86"/>
      <c r="TNN109" s="86"/>
      <c r="TNO109" s="86"/>
      <c r="TNP109" s="86"/>
      <c r="TNQ109" s="86"/>
      <c r="TNR109" s="86"/>
      <c r="TNS109" s="86"/>
      <c r="TNT109" s="86"/>
      <c r="TNU109" s="86"/>
      <c r="TNV109" s="86"/>
      <c r="TNW109" s="86"/>
      <c r="TNX109" s="86"/>
      <c r="TNY109" s="86"/>
      <c r="TNZ109" s="86"/>
      <c r="TOA109" s="86"/>
      <c r="TOB109" s="86"/>
      <c r="TOC109" s="86"/>
      <c r="TOD109" s="86"/>
      <c r="TOE109" s="86"/>
      <c r="TOF109" s="86"/>
      <c r="TOG109" s="86"/>
      <c r="TOH109" s="86"/>
      <c r="TOI109" s="86"/>
      <c r="TOJ109" s="86"/>
      <c r="TOK109" s="86"/>
      <c r="TOL109" s="86"/>
      <c r="TOM109" s="86"/>
      <c r="TON109" s="86"/>
      <c r="TOO109" s="86"/>
      <c r="TOP109" s="86"/>
      <c r="TOQ109" s="86"/>
      <c r="TOR109" s="86"/>
      <c r="TOS109" s="86"/>
      <c r="TOT109" s="86"/>
      <c r="TOU109" s="86"/>
      <c r="TOV109" s="86"/>
      <c r="TOW109" s="86"/>
      <c r="TOX109" s="86"/>
      <c r="TOY109" s="86"/>
      <c r="TOZ109" s="86"/>
      <c r="TPA109" s="86"/>
      <c r="TPB109" s="86"/>
      <c r="TPC109" s="86"/>
      <c r="TPD109" s="86"/>
      <c r="TPE109" s="86"/>
      <c r="TPF109" s="86"/>
      <c r="TPG109" s="86"/>
      <c r="TPH109" s="86"/>
      <c r="TPI109" s="86"/>
      <c r="TPJ109" s="86"/>
      <c r="TPK109" s="86"/>
      <c r="TPL109" s="86"/>
      <c r="TPM109" s="86"/>
      <c r="TPN109" s="86"/>
      <c r="TPO109" s="86"/>
      <c r="TPP109" s="86"/>
      <c r="TPQ109" s="86"/>
      <c r="TPR109" s="86"/>
      <c r="TPS109" s="86"/>
      <c r="TPT109" s="86"/>
      <c r="TPU109" s="86"/>
      <c r="TPV109" s="86"/>
      <c r="TPW109" s="86"/>
      <c r="TPX109" s="86"/>
      <c r="TPY109" s="86"/>
      <c r="TPZ109" s="86"/>
      <c r="TQA109" s="86"/>
      <c r="TQB109" s="86"/>
      <c r="TQC109" s="86"/>
      <c r="TQD109" s="86"/>
      <c r="TQE109" s="86"/>
      <c r="TQF109" s="86"/>
      <c r="TQG109" s="86"/>
      <c r="TQH109" s="86"/>
      <c r="TQI109" s="86"/>
      <c r="TQJ109" s="86"/>
      <c r="TQK109" s="86"/>
      <c r="TQL109" s="86"/>
      <c r="TQM109" s="86"/>
      <c r="TQN109" s="86"/>
      <c r="TQO109" s="86"/>
      <c r="TQP109" s="86"/>
      <c r="TQQ109" s="86"/>
      <c r="TQR109" s="86"/>
      <c r="TQS109" s="86"/>
      <c r="TQT109" s="86"/>
      <c r="TQU109" s="86"/>
      <c r="TQV109" s="86"/>
      <c r="TQW109" s="86"/>
      <c r="TQX109" s="86"/>
      <c r="TQY109" s="86"/>
      <c r="TQZ109" s="86"/>
      <c r="TRA109" s="86"/>
      <c r="TRB109" s="86"/>
      <c r="TRC109" s="86"/>
      <c r="TRD109" s="86"/>
      <c r="TRE109" s="86"/>
      <c r="TRF109" s="86"/>
      <c r="TRG109" s="86"/>
      <c r="TRH109" s="86"/>
      <c r="TRI109" s="86"/>
      <c r="TRJ109" s="86"/>
      <c r="TRK109" s="86"/>
      <c r="TRL109" s="86"/>
      <c r="TRM109" s="86"/>
      <c r="TRN109" s="86"/>
      <c r="TRO109" s="86"/>
      <c r="TRP109" s="86"/>
      <c r="TRQ109" s="86"/>
      <c r="TRR109" s="86"/>
      <c r="TRS109" s="86"/>
      <c r="TRT109" s="86"/>
      <c r="TRU109" s="86"/>
      <c r="TRV109" s="86"/>
      <c r="TRW109" s="86"/>
      <c r="TRX109" s="86"/>
      <c r="TRY109" s="86"/>
      <c r="TRZ109" s="86"/>
      <c r="TSA109" s="86"/>
      <c r="TSB109" s="86"/>
      <c r="TSC109" s="86"/>
      <c r="TSD109" s="86"/>
      <c r="TSE109" s="86"/>
      <c r="TSF109" s="86"/>
      <c r="TSG109" s="86"/>
      <c r="TSH109" s="86"/>
      <c r="TSI109" s="86"/>
      <c r="TSJ109" s="86"/>
      <c r="TSK109" s="86"/>
      <c r="TSL109" s="86"/>
      <c r="TSM109" s="86"/>
      <c r="TSN109" s="86"/>
      <c r="TSO109" s="86"/>
      <c r="TSP109" s="86"/>
      <c r="TSQ109" s="86"/>
      <c r="TSR109" s="86"/>
      <c r="TSS109" s="86"/>
      <c r="TST109" s="86"/>
      <c r="TSU109" s="86"/>
      <c r="TSV109" s="86"/>
      <c r="TSW109" s="86"/>
      <c r="TSX109" s="86"/>
      <c r="TSY109" s="86"/>
      <c r="TSZ109" s="86"/>
      <c r="TTA109" s="86"/>
      <c r="TTB109" s="86"/>
      <c r="TTC109" s="86"/>
      <c r="TTD109" s="86"/>
      <c r="TTE109" s="86"/>
      <c r="TTF109" s="86"/>
      <c r="TTG109" s="86"/>
      <c r="TTH109" s="86"/>
      <c r="TTI109" s="86"/>
      <c r="TTJ109" s="86"/>
      <c r="TTK109" s="86"/>
      <c r="TTL109" s="86"/>
      <c r="TTM109" s="86"/>
      <c r="TTN109" s="86"/>
      <c r="TTO109" s="86"/>
      <c r="TTP109" s="86"/>
      <c r="TTQ109" s="86"/>
      <c r="TTR109" s="86"/>
      <c r="TTS109" s="86"/>
      <c r="TTT109" s="86"/>
      <c r="TTU109" s="86"/>
      <c r="TTV109" s="86"/>
      <c r="TTW109" s="86"/>
      <c r="TTX109" s="86"/>
      <c r="TTY109" s="86"/>
      <c r="TTZ109" s="86"/>
      <c r="TUA109" s="86"/>
      <c r="TUB109" s="86"/>
      <c r="TUC109" s="86"/>
      <c r="TUD109" s="86"/>
      <c r="TUE109" s="86"/>
      <c r="TUF109" s="86"/>
      <c r="TUG109" s="86"/>
      <c r="TUH109" s="86"/>
      <c r="TUI109" s="86"/>
      <c r="TUJ109" s="86"/>
      <c r="TUK109" s="86"/>
      <c r="TUL109" s="86"/>
      <c r="TUM109" s="86"/>
      <c r="TUN109" s="86"/>
      <c r="TUO109" s="86"/>
      <c r="TUP109" s="86"/>
      <c r="TUQ109" s="86"/>
      <c r="TUR109" s="86"/>
      <c r="TUS109" s="86"/>
      <c r="TUT109" s="86"/>
      <c r="TUU109" s="86"/>
      <c r="TUV109" s="86"/>
      <c r="TUW109" s="86"/>
      <c r="TUX109" s="86"/>
      <c r="TUY109" s="86"/>
      <c r="TUZ109" s="86"/>
      <c r="TVA109" s="86"/>
      <c r="TVB109" s="86"/>
      <c r="TVC109" s="86"/>
      <c r="TVD109" s="86"/>
      <c r="TVE109" s="86"/>
      <c r="TVF109" s="86"/>
      <c r="TVG109" s="86"/>
      <c r="TVH109" s="86"/>
      <c r="TVI109" s="86"/>
      <c r="TVJ109" s="86"/>
      <c r="TVK109" s="86"/>
      <c r="TVL109" s="86"/>
      <c r="TVM109" s="86"/>
      <c r="TVN109" s="86"/>
      <c r="TVO109" s="86"/>
      <c r="TVP109" s="86"/>
      <c r="TVQ109" s="86"/>
      <c r="TVR109" s="86"/>
      <c r="TVS109" s="86"/>
      <c r="TVT109" s="86"/>
      <c r="TVU109" s="86"/>
      <c r="TVV109" s="86"/>
      <c r="TVW109" s="86"/>
      <c r="TVX109" s="86"/>
      <c r="TVY109" s="86"/>
      <c r="TVZ109" s="86"/>
      <c r="TWA109" s="86"/>
      <c r="TWB109" s="86"/>
      <c r="TWC109" s="86"/>
      <c r="TWD109" s="86"/>
      <c r="TWE109" s="86"/>
      <c r="TWF109" s="86"/>
      <c r="TWG109" s="86"/>
      <c r="TWH109" s="86"/>
      <c r="TWI109" s="86"/>
      <c r="TWJ109" s="86"/>
      <c r="TWK109" s="86"/>
      <c r="TWL109" s="86"/>
      <c r="TWM109" s="86"/>
      <c r="TWN109" s="86"/>
      <c r="TWO109" s="86"/>
      <c r="TWP109" s="86"/>
      <c r="TWQ109" s="86"/>
      <c r="TWR109" s="86"/>
      <c r="TWS109" s="86"/>
      <c r="TWT109" s="86"/>
      <c r="TWU109" s="86"/>
      <c r="TWV109" s="86"/>
      <c r="TWW109" s="86"/>
      <c r="TWX109" s="86"/>
      <c r="TWY109" s="86"/>
      <c r="TWZ109" s="86"/>
      <c r="TXA109" s="86"/>
      <c r="TXB109" s="86"/>
      <c r="TXC109" s="86"/>
      <c r="TXD109" s="86"/>
      <c r="TXE109" s="86"/>
      <c r="TXF109" s="86"/>
      <c r="TXG109" s="86"/>
      <c r="TXH109" s="86"/>
      <c r="TXI109" s="86"/>
      <c r="TXJ109" s="86"/>
      <c r="TXK109" s="86"/>
      <c r="TXL109" s="86"/>
      <c r="TXM109" s="86"/>
      <c r="TXN109" s="86"/>
      <c r="TXO109" s="86"/>
      <c r="TXP109" s="86"/>
      <c r="TXQ109" s="86"/>
      <c r="TXR109" s="86"/>
      <c r="TXS109" s="86"/>
      <c r="TXT109" s="86"/>
      <c r="TXU109" s="86"/>
      <c r="TXV109" s="86"/>
      <c r="TXW109" s="86"/>
      <c r="TXX109" s="86"/>
      <c r="TXY109" s="86"/>
      <c r="TXZ109" s="86"/>
      <c r="TYA109" s="86"/>
      <c r="TYB109" s="86"/>
      <c r="TYC109" s="86"/>
      <c r="TYD109" s="86"/>
      <c r="TYE109" s="86"/>
      <c r="TYF109" s="86"/>
      <c r="TYG109" s="86"/>
      <c r="TYH109" s="86"/>
      <c r="TYI109" s="86"/>
      <c r="TYJ109" s="86"/>
      <c r="TYK109" s="86"/>
      <c r="TYL109" s="86"/>
      <c r="TYM109" s="86"/>
      <c r="TYN109" s="86"/>
      <c r="TYO109" s="86"/>
      <c r="TYP109" s="86"/>
      <c r="TYQ109" s="86"/>
      <c r="TYR109" s="86"/>
      <c r="TYS109" s="86"/>
      <c r="TYT109" s="86"/>
      <c r="TYU109" s="86"/>
      <c r="TYV109" s="86"/>
      <c r="TYW109" s="86"/>
      <c r="TYX109" s="86"/>
      <c r="TYY109" s="86"/>
      <c r="TYZ109" s="86"/>
      <c r="TZA109" s="86"/>
      <c r="TZB109" s="86"/>
      <c r="TZC109" s="86"/>
      <c r="TZD109" s="86"/>
      <c r="TZE109" s="86"/>
      <c r="TZF109" s="86"/>
      <c r="TZG109" s="86"/>
      <c r="TZH109" s="86"/>
      <c r="TZI109" s="86"/>
      <c r="TZJ109" s="86"/>
      <c r="TZK109" s="86"/>
      <c r="TZL109" s="86"/>
      <c r="TZM109" s="86"/>
      <c r="TZN109" s="86"/>
      <c r="TZO109" s="86"/>
      <c r="TZP109" s="86"/>
      <c r="TZQ109" s="86"/>
      <c r="TZR109" s="86"/>
      <c r="TZS109" s="86"/>
      <c r="TZT109" s="86"/>
      <c r="TZU109" s="86"/>
      <c r="TZV109" s="86"/>
      <c r="TZW109" s="86"/>
      <c r="TZX109" s="86"/>
      <c r="TZY109" s="86"/>
      <c r="TZZ109" s="86"/>
      <c r="UAA109" s="86"/>
      <c r="UAB109" s="86"/>
      <c r="UAC109" s="86"/>
      <c r="UAD109" s="86"/>
      <c r="UAE109" s="86"/>
      <c r="UAF109" s="86"/>
      <c r="UAG109" s="86"/>
      <c r="UAH109" s="86"/>
      <c r="UAI109" s="86"/>
      <c r="UAJ109" s="86"/>
      <c r="UAK109" s="86"/>
      <c r="UAL109" s="86"/>
      <c r="UAM109" s="86"/>
      <c r="UAN109" s="86"/>
      <c r="UAO109" s="86"/>
      <c r="UAP109" s="86"/>
      <c r="UAQ109" s="86"/>
      <c r="UAR109" s="86"/>
      <c r="UAS109" s="86"/>
      <c r="UAT109" s="86"/>
      <c r="UAU109" s="86"/>
      <c r="UAV109" s="86"/>
      <c r="UAW109" s="86"/>
      <c r="UAX109" s="86"/>
      <c r="UAY109" s="86"/>
      <c r="UAZ109" s="86"/>
      <c r="UBA109" s="86"/>
      <c r="UBB109" s="86"/>
      <c r="UBC109" s="86"/>
      <c r="UBD109" s="86"/>
      <c r="UBE109" s="86"/>
      <c r="UBF109" s="86"/>
      <c r="UBG109" s="86"/>
      <c r="UBH109" s="86"/>
      <c r="UBI109" s="86"/>
      <c r="UBJ109" s="86"/>
      <c r="UBK109" s="86"/>
      <c r="UBL109" s="86"/>
      <c r="UBM109" s="86"/>
      <c r="UBN109" s="86"/>
      <c r="UBO109" s="86"/>
      <c r="UBP109" s="86"/>
      <c r="UBQ109" s="86"/>
      <c r="UBR109" s="86"/>
      <c r="UBS109" s="86"/>
      <c r="UBT109" s="86"/>
      <c r="UBU109" s="86"/>
      <c r="UBV109" s="86"/>
      <c r="UBW109" s="86"/>
      <c r="UBX109" s="86"/>
      <c r="UBY109" s="86"/>
      <c r="UBZ109" s="86"/>
      <c r="UCA109" s="86"/>
      <c r="UCB109" s="86"/>
      <c r="UCC109" s="86"/>
      <c r="UCD109" s="86"/>
      <c r="UCE109" s="86"/>
      <c r="UCF109" s="86"/>
      <c r="UCG109" s="86"/>
      <c r="UCH109" s="86"/>
      <c r="UCI109" s="86"/>
      <c r="UCJ109" s="86"/>
      <c r="UCK109" s="86"/>
      <c r="UCL109" s="86"/>
      <c r="UCM109" s="86"/>
      <c r="UCN109" s="86"/>
      <c r="UCO109" s="86"/>
      <c r="UCP109" s="86"/>
      <c r="UCQ109" s="86"/>
      <c r="UCR109" s="86"/>
      <c r="UCS109" s="86"/>
      <c r="UCT109" s="86"/>
      <c r="UCU109" s="86"/>
      <c r="UCV109" s="86"/>
      <c r="UCW109" s="86"/>
      <c r="UCX109" s="86"/>
      <c r="UCY109" s="86"/>
      <c r="UCZ109" s="86"/>
      <c r="UDA109" s="86"/>
      <c r="UDB109" s="86"/>
      <c r="UDC109" s="86"/>
      <c r="UDD109" s="86"/>
      <c r="UDE109" s="86"/>
      <c r="UDF109" s="86"/>
      <c r="UDG109" s="86"/>
      <c r="UDH109" s="86"/>
      <c r="UDI109" s="86"/>
      <c r="UDJ109" s="86"/>
      <c r="UDK109" s="86"/>
      <c r="UDL109" s="86"/>
      <c r="UDM109" s="86"/>
      <c r="UDN109" s="86"/>
      <c r="UDO109" s="86"/>
      <c r="UDP109" s="86"/>
      <c r="UDQ109" s="86"/>
      <c r="UDR109" s="86"/>
      <c r="UDS109" s="86"/>
      <c r="UDT109" s="86"/>
      <c r="UDU109" s="86"/>
      <c r="UDV109" s="86"/>
      <c r="UDW109" s="86"/>
      <c r="UDX109" s="86"/>
      <c r="UDY109" s="86"/>
      <c r="UDZ109" s="86"/>
      <c r="UEA109" s="86"/>
      <c r="UEB109" s="86"/>
      <c r="UEC109" s="86"/>
      <c r="UED109" s="86"/>
      <c r="UEE109" s="86"/>
      <c r="UEF109" s="86"/>
      <c r="UEG109" s="86"/>
      <c r="UEH109" s="86"/>
      <c r="UEI109" s="86"/>
      <c r="UEJ109" s="86"/>
      <c r="UEK109" s="86"/>
      <c r="UEL109" s="86"/>
      <c r="UEM109" s="86"/>
      <c r="UEN109" s="86"/>
      <c r="UEO109" s="86"/>
      <c r="UEP109" s="86"/>
      <c r="UEQ109" s="86"/>
      <c r="UER109" s="86"/>
      <c r="UES109" s="86"/>
      <c r="UET109" s="86"/>
      <c r="UEU109" s="86"/>
      <c r="UEV109" s="86"/>
      <c r="UEW109" s="86"/>
      <c r="UEX109" s="86"/>
      <c r="UEY109" s="86"/>
      <c r="UEZ109" s="86"/>
      <c r="UFA109" s="86"/>
      <c r="UFB109" s="86"/>
      <c r="UFC109" s="86"/>
      <c r="UFD109" s="86"/>
      <c r="UFE109" s="86"/>
      <c r="UFF109" s="86"/>
      <c r="UFG109" s="86"/>
      <c r="UFH109" s="86"/>
      <c r="UFI109" s="86"/>
      <c r="UFJ109" s="86"/>
      <c r="UFK109" s="86"/>
      <c r="UFL109" s="86"/>
      <c r="UFM109" s="86"/>
      <c r="UFN109" s="86"/>
      <c r="UFO109" s="86"/>
      <c r="UFP109" s="86"/>
      <c r="UFQ109" s="86"/>
      <c r="UFR109" s="86"/>
      <c r="UFS109" s="86"/>
      <c r="UFT109" s="86"/>
      <c r="UFU109" s="86"/>
      <c r="UFV109" s="86"/>
      <c r="UFW109" s="86"/>
      <c r="UFX109" s="86"/>
      <c r="UFY109" s="86"/>
      <c r="UFZ109" s="86"/>
      <c r="UGA109" s="86"/>
      <c r="UGB109" s="86"/>
      <c r="UGC109" s="86"/>
      <c r="UGD109" s="86"/>
      <c r="UGE109" s="86"/>
      <c r="UGF109" s="86"/>
      <c r="UGG109" s="86"/>
      <c r="UGH109" s="86"/>
      <c r="UGI109" s="86"/>
      <c r="UGJ109" s="86"/>
      <c r="UGK109" s="86"/>
      <c r="UGL109" s="86"/>
      <c r="UGM109" s="86"/>
      <c r="UGN109" s="86"/>
      <c r="UGO109" s="86"/>
      <c r="UGP109" s="86"/>
      <c r="UGQ109" s="86"/>
      <c r="UGR109" s="86"/>
      <c r="UGS109" s="86"/>
      <c r="UGT109" s="86"/>
      <c r="UGU109" s="86"/>
      <c r="UGV109" s="86"/>
      <c r="UGW109" s="86"/>
      <c r="UGX109" s="86"/>
      <c r="UGY109" s="86"/>
      <c r="UGZ109" s="86"/>
      <c r="UHA109" s="86"/>
      <c r="UHB109" s="86"/>
      <c r="UHC109" s="86"/>
      <c r="UHD109" s="86"/>
      <c r="UHE109" s="86"/>
      <c r="UHF109" s="86"/>
      <c r="UHG109" s="86"/>
      <c r="UHH109" s="86"/>
      <c r="UHI109" s="86"/>
      <c r="UHJ109" s="86"/>
      <c r="UHK109" s="86"/>
      <c r="UHL109" s="86"/>
      <c r="UHM109" s="86"/>
      <c r="UHN109" s="86"/>
      <c r="UHO109" s="86"/>
      <c r="UHP109" s="86"/>
      <c r="UHQ109" s="86"/>
      <c r="UHR109" s="86"/>
      <c r="UHS109" s="86"/>
      <c r="UHT109" s="86"/>
      <c r="UHU109" s="86"/>
      <c r="UHV109" s="86"/>
      <c r="UHW109" s="86"/>
      <c r="UHX109" s="86"/>
      <c r="UHY109" s="86"/>
      <c r="UHZ109" s="86"/>
      <c r="UIA109" s="86"/>
      <c r="UIB109" s="86"/>
      <c r="UIC109" s="86"/>
      <c r="UID109" s="86"/>
      <c r="UIE109" s="86"/>
      <c r="UIF109" s="86"/>
      <c r="UIG109" s="86"/>
      <c r="UIH109" s="86"/>
      <c r="UII109" s="86"/>
      <c r="UIJ109" s="86"/>
      <c r="UIK109" s="86"/>
      <c r="UIL109" s="86"/>
      <c r="UIM109" s="86"/>
      <c r="UIN109" s="86"/>
      <c r="UIO109" s="86"/>
      <c r="UIP109" s="86"/>
      <c r="UIQ109" s="86"/>
      <c r="UIR109" s="86"/>
      <c r="UIS109" s="86"/>
      <c r="UIT109" s="86"/>
      <c r="UIU109" s="86"/>
      <c r="UIV109" s="86"/>
      <c r="UIW109" s="86"/>
      <c r="UIX109" s="86"/>
      <c r="UIY109" s="86"/>
      <c r="UIZ109" s="86"/>
      <c r="UJA109" s="86"/>
      <c r="UJB109" s="86"/>
      <c r="UJC109" s="86"/>
      <c r="UJD109" s="86"/>
      <c r="UJE109" s="86"/>
      <c r="UJF109" s="86"/>
      <c r="UJG109" s="86"/>
      <c r="UJH109" s="86"/>
      <c r="UJI109" s="86"/>
      <c r="UJJ109" s="86"/>
      <c r="UJK109" s="86"/>
      <c r="UJL109" s="86"/>
      <c r="UJM109" s="86"/>
      <c r="UJN109" s="86"/>
      <c r="UJO109" s="86"/>
      <c r="UJP109" s="86"/>
      <c r="UJQ109" s="86"/>
      <c r="UJR109" s="86"/>
      <c r="UJS109" s="86"/>
      <c r="UJT109" s="86"/>
      <c r="UJU109" s="86"/>
      <c r="UJV109" s="86"/>
      <c r="UJW109" s="86"/>
      <c r="UJX109" s="86"/>
      <c r="UJY109" s="86"/>
      <c r="UJZ109" s="86"/>
      <c r="UKA109" s="86"/>
      <c r="UKB109" s="86"/>
      <c r="UKC109" s="86"/>
      <c r="UKD109" s="86"/>
      <c r="UKE109" s="86"/>
      <c r="UKF109" s="86"/>
      <c r="UKG109" s="86"/>
      <c r="UKH109" s="86"/>
      <c r="UKI109" s="86"/>
      <c r="UKJ109" s="86"/>
      <c r="UKK109" s="86"/>
      <c r="UKL109" s="86"/>
      <c r="UKM109" s="86"/>
      <c r="UKN109" s="86"/>
      <c r="UKO109" s="86"/>
      <c r="UKP109" s="86"/>
      <c r="UKQ109" s="86"/>
      <c r="UKR109" s="86"/>
      <c r="UKS109" s="86"/>
      <c r="UKT109" s="86"/>
      <c r="UKU109" s="86"/>
      <c r="UKV109" s="86"/>
      <c r="UKW109" s="86"/>
      <c r="UKX109" s="86"/>
      <c r="UKY109" s="86"/>
      <c r="UKZ109" s="86"/>
      <c r="ULA109" s="86"/>
      <c r="ULB109" s="86"/>
      <c r="ULC109" s="86"/>
      <c r="ULD109" s="86"/>
      <c r="ULE109" s="86"/>
      <c r="ULF109" s="86"/>
      <c r="ULG109" s="86"/>
      <c r="ULH109" s="86"/>
      <c r="ULI109" s="86"/>
      <c r="ULJ109" s="86"/>
      <c r="ULK109" s="86"/>
      <c r="ULL109" s="86"/>
      <c r="ULM109" s="86"/>
      <c r="ULN109" s="86"/>
      <c r="ULO109" s="86"/>
      <c r="ULP109" s="86"/>
      <c r="ULQ109" s="86"/>
      <c r="ULR109" s="86"/>
      <c r="ULS109" s="86"/>
      <c r="ULT109" s="86"/>
      <c r="ULU109" s="86"/>
      <c r="ULV109" s="86"/>
      <c r="ULW109" s="86"/>
      <c r="ULX109" s="86"/>
      <c r="ULY109" s="86"/>
      <c r="ULZ109" s="86"/>
      <c r="UMA109" s="86"/>
      <c r="UMB109" s="86"/>
      <c r="UMC109" s="86"/>
      <c r="UMD109" s="86"/>
      <c r="UME109" s="86"/>
      <c r="UMF109" s="86"/>
      <c r="UMG109" s="86"/>
      <c r="UMH109" s="86"/>
      <c r="UMI109" s="86"/>
      <c r="UMJ109" s="86"/>
      <c r="UMK109" s="86"/>
      <c r="UML109" s="86"/>
      <c r="UMM109" s="86"/>
      <c r="UMN109" s="86"/>
      <c r="UMO109" s="86"/>
      <c r="UMP109" s="86"/>
      <c r="UMQ109" s="86"/>
      <c r="UMR109" s="86"/>
      <c r="UMS109" s="86"/>
      <c r="UMT109" s="86"/>
      <c r="UMU109" s="86"/>
      <c r="UMV109" s="86"/>
      <c r="UMW109" s="86"/>
      <c r="UMX109" s="86"/>
      <c r="UMY109" s="86"/>
      <c r="UMZ109" s="86"/>
      <c r="UNA109" s="86"/>
      <c r="UNB109" s="86"/>
      <c r="UNC109" s="86"/>
      <c r="UND109" s="86"/>
      <c r="UNE109" s="86"/>
      <c r="UNF109" s="86"/>
      <c r="UNG109" s="86"/>
      <c r="UNH109" s="86"/>
      <c r="UNI109" s="86"/>
      <c r="UNJ109" s="86"/>
      <c r="UNK109" s="86"/>
      <c r="UNL109" s="86"/>
      <c r="UNM109" s="86"/>
      <c r="UNN109" s="86"/>
      <c r="UNO109" s="86"/>
      <c r="UNP109" s="86"/>
      <c r="UNQ109" s="86"/>
      <c r="UNR109" s="86"/>
      <c r="UNS109" s="86"/>
      <c r="UNT109" s="86"/>
      <c r="UNU109" s="86"/>
      <c r="UNV109" s="86"/>
      <c r="UNW109" s="86"/>
      <c r="UNX109" s="86"/>
      <c r="UNY109" s="86"/>
      <c r="UNZ109" s="86"/>
      <c r="UOA109" s="86"/>
      <c r="UOB109" s="86"/>
      <c r="UOC109" s="86"/>
      <c r="UOD109" s="86"/>
      <c r="UOE109" s="86"/>
      <c r="UOF109" s="86"/>
      <c r="UOG109" s="86"/>
      <c r="UOH109" s="86"/>
      <c r="UOI109" s="86"/>
      <c r="UOJ109" s="86"/>
      <c r="UOK109" s="86"/>
      <c r="UOL109" s="86"/>
      <c r="UOM109" s="86"/>
      <c r="UON109" s="86"/>
      <c r="UOO109" s="86"/>
      <c r="UOP109" s="86"/>
      <c r="UOQ109" s="86"/>
      <c r="UOR109" s="86"/>
      <c r="UOS109" s="86"/>
      <c r="UOT109" s="86"/>
      <c r="UOU109" s="86"/>
      <c r="UOV109" s="86"/>
      <c r="UOW109" s="86"/>
      <c r="UOX109" s="86"/>
      <c r="UOY109" s="86"/>
      <c r="UOZ109" s="86"/>
      <c r="UPA109" s="86"/>
      <c r="UPB109" s="86"/>
      <c r="UPC109" s="86"/>
      <c r="UPD109" s="86"/>
      <c r="UPE109" s="86"/>
      <c r="UPF109" s="86"/>
      <c r="UPG109" s="86"/>
      <c r="UPH109" s="86"/>
      <c r="UPI109" s="86"/>
      <c r="UPJ109" s="86"/>
      <c r="UPK109" s="86"/>
      <c r="UPL109" s="86"/>
      <c r="UPM109" s="86"/>
      <c r="UPN109" s="86"/>
      <c r="UPO109" s="86"/>
      <c r="UPP109" s="86"/>
      <c r="UPQ109" s="86"/>
      <c r="UPR109" s="86"/>
      <c r="UPS109" s="86"/>
      <c r="UPT109" s="86"/>
      <c r="UPU109" s="86"/>
      <c r="UPV109" s="86"/>
      <c r="UPW109" s="86"/>
      <c r="UPX109" s="86"/>
      <c r="UPY109" s="86"/>
      <c r="UPZ109" s="86"/>
      <c r="UQA109" s="86"/>
      <c r="UQB109" s="86"/>
      <c r="UQC109" s="86"/>
      <c r="UQD109" s="86"/>
      <c r="UQE109" s="86"/>
      <c r="UQF109" s="86"/>
      <c r="UQG109" s="86"/>
      <c r="UQH109" s="86"/>
      <c r="UQI109" s="86"/>
      <c r="UQJ109" s="86"/>
      <c r="UQK109" s="86"/>
      <c r="UQL109" s="86"/>
      <c r="UQM109" s="86"/>
      <c r="UQN109" s="86"/>
      <c r="UQO109" s="86"/>
      <c r="UQP109" s="86"/>
      <c r="UQQ109" s="86"/>
      <c r="UQR109" s="86"/>
      <c r="UQS109" s="86"/>
      <c r="UQT109" s="86"/>
      <c r="UQU109" s="86"/>
      <c r="UQV109" s="86"/>
      <c r="UQW109" s="86"/>
      <c r="UQX109" s="86"/>
      <c r="UQY109" s="86"/>
      <c r="UQZ109" s="86"/>
      <c r="URA109" s="86"/>
      <c r="URB109" s="86"/>
      <c r="URC109" s="86"/>
      <c r="URD109" s="86"/>
      <c r="URE109" s="86"/>
      <c r="URF109" s="86"/>
      <c r="URG109" s="86"/>
      <c r="URH109" s="86"/>
      <c r="URI109" s="86"/>
      <c r="URJ109" s="86"/>
      <c r="URK109" s="86"/>
      <c r="URL109" s="86"/>
      <c r="URM109" s="86"/>
      <c r="URN109" s="86"/>
      <c r="URO109" s="86"/>
      <c r="URP109" s="86"/>
      <c r="URQ109" s="86"/>
      <c r="URR109" s="86"/>
      <c r="URS109" s="86"/>
      <c r="URT109" s="86"/>
      <c r="URU109" s="86"/>
      <c r="URV109" s="86"/>
      <c r="URW109" s="86"/>
      <c r="URX109" s="86"/>
      <c r="URY109" s="86"/>
      <c r="URZ109" s="86"/>
      <c r="USA109" s="86"/>
      <c r="USB109" s="86"/>
      <c r="USC109" s="86"/>
      <c r="USD109" s="86"/>
      <c r="USE109" s="86"/>
      <c r="USF109" s="86"/>
      <c r="USG109" s="86"/>
      <c r="USH109" s="86"/>
      <c r="USI109" s="86"/>
      <c r="USJ109" s="86"/>
      <c r="USK109" s="86"/>
      <c r="USL109" s="86"/>
      <c r="USM109" s="86"/>
      <c r="USN109" s="86"/>
      <c r="USO109" s="86"/>
      <c r="USP109" s="86"/>
      <c r="USQ109" s="86"/>
      <c r="USR109" s="86"/>
      <c r="USS109" s="86"/>
      <c r="UST109" s="86"/>
      <c r="USU109" s="86"/>
      <c r="USV109" s="86"/>
      <c r="USW109" s="86"/>
      <c r="USX109" s="86"/>
      <c r="USY109" s="86"/>
      <c r="USZ109" s="86"/>
      <c r="UTA109" s="86"/>
      <c r="UTB109" s="86"/>
      <c r="UTC109" s="86"/>
      <c r="UTD109" s="86"/>
      <c r="UTE109" s="86"/>
      <c r="UTF109" s="86"/>
      <c r="UTG109" s="86"/>
      <c r="UTH109" s="86"/>
      <c r="UTI109" s="86"/>
      <c r="UTJ109" s="86"/>
      <c r="UTK109" s="86"/>
      <c r="UTL109" s="86"/>
      <c r="UTM109" s="86"/>
      <c r="UTN109" s="86"/>
      <c r="UTO109" s="86"/>
      <c r="UTP109" s="86"/>
      <c r="UTQ109" s="86"/>
      <c r="UTR109" s="86"/>
      <c r="UTS109" s="86"/>
      <c r="UTT109" s="86"/>
      <c r="UTU109" s="86"/>
      <c r="UTV109" s="86"/>
      <c r="UTW109" s="86"/>
      <c r="UTX109" s="86"/>
      <c r="UTY109" s="86"/>
      <c r="UTZ109" s="86"/>
      <c r="UUA109" s="86"/>
      <c r="UUB109" s="86"/>
      <c r="UUC109" s="86"/>
      <c r="UUD109" s="86"/>
      <c r="UUE109" s="86"/>
      <c r="UUF109" s="86"/>
      <c r="UUG109" s="86"/>
      <c r="UUH109" s="86"/>
      <c r="UUI109" s="86"/>
      <c r="UUJ109" s="86"/>
      <c r="UUK109" s="86"/>
      <c r="UUL109" s="86"/>
      <c r="UUM109" s="86"/>
      <c r="UUN109" s="86"/>
      <c r="UUO109" s="86"/>
      <c r="UUP109" s="86"/>
      <c r="UUQ109" s="86"/>
      <c r="UUR109" s="86"/>
      <c r="UUS109" s="86"/>
      <c r="UUT109" s="86"/>
      <c r="UUU109" s="86"/>
      <c r="UUV109" s="86"/>
      <c r="UUW109" s="86"/>
      <c r="UUX109" s="86"/>
      <c r="UUY109" s="86"/>
      <c r="UUZ109" s="86"/>
      <c r="UVA109" s="86"/>
      <c r="UVB109" s="86"/>
      <c r="UVC109" s="86"/>
      <c r="UVD109" s="86"/>
      <c r="UVE109" s="86"/>
      <c r="UVF109" s="86"/>
      <c r="UVG109" s="86"/>
      <c r="UVH109" s="86"/>
      <c r="UVI109" s="86"/>
      <c r="UVJ109" s="86"/>
      <c r="UVK109" s="86"/>
      <c r="UVL109" s="86"/>
      <c r="UVM109" s="86"/>
      <c r="UVN109" s="86"/>
      <c r="UVO109" s="86"/>
      <c r="UVP109" s="86"/>
      <c r="UVQ109" s="86"/>
      <c r="UVR109" s="86"/>
      <c r="UVS109" s="86"/>
      <c r="UVT109" s="86"/>
      <c r="UVU109" s="86"/>
      <c r="UVV109" s="86"/>
      <c r="UVW109" s="86"/>
      <c r="UVX109" s="86"/>
      <c r="UVY109" s="86"/>
      <c r="UVZ109" s="86"/>
      <c r="UWA109" s="86"/>
      <c r="UWB109" s="86"/>
      <c r="UWC109" s="86"/>
      <c r="UWD109" s="86"/>
      <c r="UWE109" s="86"/>
      <c r="UWF109" s="86"/>
      <c r="UWG109" s="86"/>
      <c r="UWH109" s="86"/>
      <c r="UWI109" s="86"/>
      <c r="UWJ109" s="86"/>
      <c r="UWK109" s="86"/>
      <c r="UWL109" s="86"/>
      <c r="UWM109" s="86"/>
      <c r="UWN109" s="86"/>
      <c r="UWO109" s="86"/>
      <c r="UWP109" s="86"/>
      <c r="UWQ109" s="86"/>
      <c r="UWR109" s="86"/>
      <c r="UWS109" s="86"/>
      <c r="UWT109" s="86"/>
      <c r="UWU109" s="86"/>
      <c r="UWV109" s="86"/>
      <c r="UWW109" s="86"/>
      <c r="UWX109" s="86"/>
      <c r="UWY109" s="86"/>
      <c r="UWZ109" s="86"/>
      <c r="UXA109" s="86"/>
      <c r="UXB109" s="86"/>
      <c r="UXC109" s="86"/>
      <c r="UXD109" s="86"/>
      <c r="UXE109" s="86"/>
      <c r="UXF109" s="86"/>
      <c r="UXG109" s="86"/>
      <c r="UXH109" s="86"/>
      <c r="UXI109" s="86"/>
      <c r="UXJ109" s="86"/>
      <c r="UXK109" s="86"/>
      <c r="UXL109" s="86"/>
      <c r="UXM109" s="86"/>
      <c r="UXN109" s="86"/>
      <c r="UXO109" s="86"/>
      <c r="UXP109" s="86"/>
      <c r="UXQ109" s="86"/>
      <c r="UXR109" s="86"/>
      <c r="UXS109" s="86"/>
      <c r="UXT109" s="86"/>
      <c r="UXU109" s="86"/>
      <c r="UXV109" s="86"/>
      <c r="UXW109" s="86"/>
      <c r="UXX109" s="86"/>
      <c r="UXY109" s="86"/>
      <c r="UXZ109" s="86"/>
      <c r="UYA109" s="86"/>
      <c r="UYB109" s="86"/>
      <c r="UYC109" s="86"/>
      <c r="UYD109" s="86"/>
      <c r="UYE109" s="86"/>
      <c r="UYF109" s="86"/>
      <c r="UYG109" s="86"/>
      <c r="UYH109" s="86"/>
      <c r="UYI109" s="86"/>
      <c r="UYJ109" s="86"/>
      <c r="UYK109" s="86"/>
      <c r="UYL109" s="86"/>
      <c r="UYM109" s="86"/>
      <c r="UYN109" s="86"/>
      <c r="UYO109" s="86"/>
      <c r="UYP109" s="86"/>
      <c r="UYQ109" s="86"/>
      <c r="UYR109" s="86"/>
      <c r="UYS109" s="86"/>
      <c r="UYT109" s="86"/>
      <c r="UYU109" s="86"/>
      <c r="UYV109" s="86"/>
      <c r="UYW109" s="86"/>
      <c r="UYX109" s="86"/>
      <c r="UYY109" s="86"/>
      <c r="UYZ109" s="86"/>
      <c r="UZA109" s="86"/>
      <c r="UZB109" s="86"/>
      <c r="UZC109" s="86"/>
      <c r="UZD109" s="86"/>
      <c r="UZE109" s="86"/>
      <c r="UZF109" s="86"/>
      <c r="UZG109" s="86"/>
      <c r="UZH109" s="86"/>
      <c r="UZI109" s="86"/>
      <c r="UZJ109" s="86"/>
      <c r="UZK109" s="86"/>
      <c r="UZL109" s="86"/>
      <c r="UZM109" s="86"/>
      <c r="UZN109" s="86"/>
      <c r="UZO109" s="86"/>
      <c r="UZP109" s="86"/>
      <c r="UZQ109" s="86"/>
      <c r="UZR109" s="86"/>
      <c r="UZS109" s="86"/>
      <c r="UZT109" s="86"/>
      <c r="UZU109" s="86"/>
      <c r="UZV109" s="86"/>
      <c r="UZW109" s="86"/>
      <c r="UZX109" s="86"/>
      <c r="UZY109" s="86"/>
      <c r="UZZ109" s="86"/>
      <c r="VAA109" s="86"/>
      <c r="VAB109" s="86"/>
      <c r="VAC109" s="86"/>
      <c r="VAD109" s="86"/>
      <c r="VAE109" s="86"/>
      <c r="VAF109" s="86"/>
      <c r="VAG109" s="86"/>
      <c r="VAH109" s="86"/>
      <c r="VAI109" s="86"/>
      <c r="VAJ109" s="86"/>
      <c r="VAK109" s="86"/>
      <c r="VAL109" s="86"/>
      <c r="VAM109" s="86"/>
      <c r="VAN109" s="86"/>
      <c r="VAO109" s="86"/>
      <c r="VAP109" s="86"/>
      <c r="VAQ109" s="86"/>
      <c r="VAR109" s="86"/>
      <c r="VAS109" s="86"/>
      <c r="VAT109" s="86"/>
      <c r="VAU109" s="86"/>
      <c r="VAV109" s="86"/>
      <c r="VAW109" s="86"/>
      <c r="VAX109" s="86"/>
      <c r="VAY109" s="86"/>
      <c r="VAZ109" s="86"/>
      <c r="VBA109" s="86"/>
      <c r="VBB109" s="86"/>
      <c r="VBC109" s="86"/>
      <c r="VBD109" s="86"/>
      <c r="VBE109" s="86"/>
      <c r="VBF109" s="86"/>
      <c r="VBG109" s="86"/>
      <c r="VBH109" s="86"/>
      <c r="VBI109" s="86"/>
      <c r="VBJ109" s="86"/>
      <c r="VBK109" s="86"/>
      <c r="VBL109" s="86"/>
      <c r="VBM109" s="86"/>
      <c r="VBN109" s="86"/>
      <c r="VBO109" s="86"/>
      <c r="VBP109" s="86"/>
      <c r="VBQ109" s="86"/>
      <c r="VBR109" s="86"/>
      <c r="VBS109" s="86"/>
      <c r="VBT109" s="86"/>
      <c r="VBU109" s="86"/>
      <c r="VBV109" s="86"/>
      <c r="VBW109" s="86"/>
      <c r="VBX109" s="86"/>
      <c r="VBY109" s="86"/>
      <c r="VBZ109" s="86"/>
      <c r="VCA109" s="86"/>
      <c r="VCB109" s="86"/>
      <c r="VCC109" s="86"/>
      <c r="VCD109" s="86"/>
      <c r="VCE109" s="86"/>
      <c r="VCF109" s="86"/>
      <c r="VCG109" s="86"/>
      <c r="VCH109" s="86"/>
      <c r="VCI109" s="86"/>
      <c r="VCJ109" s="86"/>
      <c r="VCK109" s="86"/>
      <c r="VCL109" s="86"/>
      <c r="VCM109" s="86"/>
      <c r="VCN109" s="86"/>
      <c r="VCO109" s="86"/>
      <c r="VCP109" s="86"/>
      <c r="VCQ109" s="86"/>
      <c r="VCR109" s="86"/>
      <c r="VCS109" s="86"/>
      <c r="VCT109" s="86"/>
      <c r="VCU109" s="86"/>
      <c r="VCV109" s="86"/>
      <c r="VCW109" s="86"/>
      <c r="VCX109" s="86"/>
      <c r="VCY109" s="86"/>
      <c r="VCZ109" s="86"/>
      <c r="VDA109" s="86"/>
      <c r="VDB109" s="86"/>
      <c r="VDC109" s="86"/>
      <c r="VDD109" s="86"/>
      <c r="VDE109" s="86"/>
      <c r="VDF109" s="86"/>
      <c r="VDG109" s="86"/>
      <c r="VDH109" s="86"/>
      <c r="VDI109" s="86"/>
      <c r="VDJ109" s="86"/>
      <c r="VDK109" s="86"/>
      <c r="VDL109" s="86"/>
      <c r="VDM109" s="86"/>
      <c r="VDN109" s="86"/>
      <c r="VDO109" s="86"/>
      <c r="VDP109" s="86"/>
      <c r="VDQ109" s="86"/>
      <c r="VDR109" s="86"/>
      <c r="VDS109" s="86"/>
      <c r="VDT109" s="86"/>
      <c r="VDU109" s="86"/>
      <c r="VDV109" s="86"/>
      <c r="VDW109" s="86"/>
      <c r="VDX109" s="86"/>
      <c r="VDY109" s="86"/>
      <c r="VDZ109" s="86"/>
      <c r="VEA109" s="86"/>
      <c r="VEB109" s="86"/>
      <c r="VEC109" s="86"/>
      <c r="VED109" s="86"/>
      <c r="VEE109" s="86"/>
      <c r="VEF109" s="86"/>
      <c r="VEG109" s="86"/>
      <c r="VEH109" s="86"/>
      <c r="VEI109" s="86"/>
      <c r="VEJ109" s="86"/>
      <c r="VEK109" s="86"/>
      <c r="VEL109" s="86"/>
      <c r="VEM109" s="86"/>
      <c r="VEN109" s="86"/>
      <c r="VEO109" s="86"/>
      <c r="VEP109" s="86"/>
      <c r="VEQ109" s="86"/>
      <c r="VER109" s="86"/>
      <c r="VES109" s="86"/>
      <c r="VET109" s="86"/>
      <c r="VEU109" s="86"/>
      <c r="VEV109" s="86"/>
      <c r="VEW109" s="86"/>
      <c r="VEX109" s="86"/>
      <c r="VEY109" s="86"/>
      <c r="VEZ109" s="86"/>
      <c r="VFA109" s="86"/>
      <c r="VFB109" s="86"/>
      <c r="VFC109" s="86"/>
      <c r="VFD109" s="86"/>
      <c r="VFE109" s="86"/>
      <c r="VFF109" s="86"/>
      <c r="VFG109" s="86"/>
      <c r="VFH109" s="86"/>
      <c r="VFI109" s="86"/>
      <c r="VFJ109" s="86"/>
      <c r="VFK109" s="86"/>
      <c r="VFL109" s="86"/>
      <c r="VFM109" s="86"/>
      <c r="VFN109" s="86"/>
      <c r="VFO109" s="86"/>
      <c r="VFP109" s="86"/>
      <c r="VFQ109" s="86"/>
      <c r="VFR109" s="86"/>
      <c r="VFS109" s="86"/>
      <c r="VFT109" s="86"/>
      <c r="VFU109" s="86"/>
      <c r="VFV109" s="86"/>
      <c r="VFW109" s="86"/>
      <c r="VFX109" s="86"/>
      <c r="VFY109" s="86"/>
      <c r="VFZ109" s="86"/>
      <c r="VGA109" s="86"/>
      <c r="VGB109" s="86"/>
      <c r="VGC109" s="86"/>
      <c r="VGD109" s="86"/>
      <c r="VGE109" s="86"/>
      <c r="VGF109" s="86"/>
      <c r="VGG109" s="86"/>
      <c r="VGH109" s="86"/>
      <c r="VGI109" s="86"/>
      <c r="VGJ109" s="86"/>
      <c r="VGK109" s="86"/>
      <c r="VGL109" s="86"/>
      <c r="VGM109" s="86"/>
      <c r="VGN109" s="86"/>
      <c r="VGO109" s="86"/>
      <c r="VGP109" s="86"/>
      <c r="VGQ109" s="86"/>
      <c r="VGR109" s="86"/>
      <c r="VGS109" s="86"/>
      <c r="VGT109" s="86"/>
      <c r="VGU109" s="86"/>
      <c r="VGV109" s="86"/>
      <c r="VGW109" s="86"/>
      <c r="VGX109" s="86"/>
      <c r="VGY109" s="86"/>
      <c r="VGZ109" s="86"/>
      <c r="VHA109" s="86"/>
      <c r="VHB109" s="86"/>
      <c r="VHC109" s="86"/>
      <c r="VHD109" s="86"/>
      <c r="VHE109" s="86"/>
      <c r="VHF109" s="86"/>
      <c r="VHG109" s="86"/>
      <c r="VHH109" s="86"/>
      <c r="VHI109" s="86"/>
      <c r="VHJ109" s="86"/>
      <c r="VHK109" s="86"/>
      <c r="VHL109" s="86"/>
      <c r="VHM109" s="86"/>
      <c r="VHN109" s="86"/>
      <c r="VHO109" s="86"/>
      <c r="VHP109" s="86"/>
      <c r="VHQ109" s="86"/>
      <c r="VHR109" s="86"/>
      <c r="VHS109" s="86"/>
      <c r="VHT109" s="86"/>
      <c r="VHU109" s="86"/>
      <c r="VHV109" s="86"/>
      <c r="VHW109" s="86"/>
      <c r="VHX109" s="86"/>
      <c r="VHY109" s="86"/>
      <c r="VHZ109" s="86"/>
      <c r="VIA109" s="86"/>
      <c r="VIB109" s="86"/>
      <c r="VIC109" s="86"/>
      <c r="VID109" s="86"/>
      <c r="VIE109" s="86"/>
      <c r="VIF109" s="86"/>
      <c r="VIG109" s="86"/>
      <c r="VIH109" s="86"/>
      <c r="VII109" s="86"/>
      <c r="VIJ109" s="86"/>
      <c r="VIK109" s="86"/>
      <c r="VIL109" s="86"/>
      <c r="VIM109" s="86"/>
      <c r="VIN109" s="86"/>
      <c r="VIO109" s="86"/>
      <c r="VIP109" s="86"/>
      <c r="VIQ109" s="86"/>
      <c r="VIR109" s="86"/>
      <c r="VIS109" s="86"/>
      <c r="VIT109" s="86"/>
      <c r="VIU109" s="86"/>
      <c r="VIV109" s="86"/>
      <c r="VIW109" s="86"/>
      <c r="VIX109" s="86"/>
      <c r="VIY109" s="86"/>
      <c r="VIZ109" s="86"/>
      <c r="VJA109" s="86"/>
      <c r="VJB109" s="86"/>
      <c r="VJC109" s="86"/>
      <c r="VJD109" s="86"/>
      <c r="VJE109" s="86"/>
      <c r="VJF109" s="86"/>
      <c r="VJG109" s="86"/>
      <c r="VJH109" s="86"/>
      <c r="VJI109" s="86"/>
      <c r="VJJ109" s="86"/>
      <c r="VJK109" s="86"/>
      <c r="VJL109" s="86"/>
      <c r="VJM109" s="86"/>
      <c r="VJN109" s="86"/>
      <c r="VJO109" s="86"/>
      <c r="VJP109" s="86"/>
      <c r="VJQ109" s="86"/>
      <c r="VJR109" s="86"/>
      <c r="VJS109" s="86"/>
      <c r="VJT109" s="86"/>
      <c r="VJU109" s="86"/>
      <c r="VJV109" s="86"/>
      <c r="VJW109" s="86"/>
      <c r="VJX109" s="86"/>
      <c r="VJY109" s="86"/>
      <c r="VJZ109" s="86"/>
      <c r="VKA109" s="86"/>
      <c r="VKB109" s="86"/>
      <c r="VKC109" s="86"/>
      <c r="VKD109" s="86"/>
      <c r="VKE109" s="86"/>
      <c r="VKF109" s="86"/>
      <c r="VKG109" s="86"/>
      <c r="VKH109" s="86"/>
      <c r="VKI109" s="86"/>
      <c r="VKJ109" s="86"/>
      <c r="VKK109" s="86"/>
      <c r="VKL109" s="86"/>
      <c r="VKM109" s="86"/>
      <c r="VKN109" s="86"/>
      <c r="VKO109" s="86"/>
      <c r="VKP109" s="86"/>
      <c r="VKQ109" s="86"/>
      <c r="VKR109" s="86"/>
      <c r="VKS109" s="86"/>
      <c r="VKT109" s="86"/>
      <c r="VKU109" s="86"/>
      <c r="VKV109" s="86"/>
      <c r="VKW109" s="86"/>
      <c r="VKX109" s="86"/>
      <c r="VKY109" s="86"/>
      <c r="VKZ109" s="86"/>
      <c r="VLA109" s="86"/>
      <c r="VLB109" s="86"/>
      <c r="VLC109" s="86"/>
      <c r="VLD109" s="86"/>
      <c r="VLE109" s="86"/>
      <c r="VLF109" s="86"/>
      <c r="VLG109" s="86"/>
      <c r="VLH109" s="86"/>
      <c r="VLI109" s="86"/>
      <c r="VLJ109" s="86"/>
      <c r="VLK109" s="86"/>
      <c r="VLL109" s="86"/>
      <c r="VLM109" s="86"/>
      <c r="VLN109" s="86"/>
      <c r="VLO109" s="86"/>
      <c r="VLP109" s="86"/>
      <c r="VLQ109" s="86"/>
      <c r="VLR109" s="86"/>
      <c r="VLS109" s="86"/>
      <c r="VLT109" s="86"/>
      <c r="VLU109" s="86"/>
      <c r="VLV109" s="86"/>
      <c r="VLW109" s="86"/>
      <c r="VLX109" s="86"/>
      <c r="VLY109" s="86"/>
      <c r="VLZ109" s="86"/>
      <c r="VMA109" s="86"/>
      <c r="VMB109" s="86"/>
      <c r="VMC109" s="86"/>
      <c r="VMD109" s="86"/>
      <c r="VME109" s="86"/>
      <c r="VMF109" s="86"/>
      <c r="VMG109" s="86"/>
      <c r="VMH109" s="86"/>
      <c r="VMI109" s="86"/>
      <c r="VMJ109" s="86"/>
      <c r="VMK109" s="86"/>
      <c r="VML109" s="86"/>
      <c r="VMM109" s="86"/>
      <c r="VMN109" s="86"/>
      <c r="VMO109" s="86"/>
      <c r="VMP109" s="86"/>
      <c r="VMQ109" s="86"/>
      <c r="VMR109" s="86"/>
      <c r="VMS109" s="86"/>
      <c r="VMT109" s="86"/>
      <c r="VMU109" s="86"/>
      <c r="VMV109" s="86"/>
      <c r="VMW109" s="86"/>
      <c r="VMX109" s="86"/>
      <c r="VMY109" s="86"/>
      <c r="VMZ109" s="86"/>
      <c r="VNA109" s="86"/>
      <c r="VNB109" s="86"/>
      <c r="VNC109" s="86"/>
      <c r="VND109" s="86"/>
      <c r="VNE109" s="86"/>
      <c r="VNF109" s="86"/>
      <c r="VNG109" s="86"/>
      <c r="VNH109" s="86"/>
      <c r="VNI109" s="86"/>
      <c r="VNJ109" s="86"/>
      <c r="VNK109" s="86"/>
      <c r="VNL109" s="86"/>
      <c r="VNM109" s="86"/>
      <c r="VNN109" s="86"/>
      <c r="VNO109" s="86"/>
      <c r="VNP109" s="86"/>
      <c r="VNQ109" s="86"/>
      <c r="VNR109" s="86"/>
      <c r="VNS109" s="86"/>
      <c r="VNT109" s="86"/>
      <c r="VNU109" s="86"/>
      <c r="VNV109" s="86"/>
      <c r="VNW109" s="86"/>
      <c r="VNX109" s="86"/>
      <c r="VNY109" s="86"/>
      <c r="VNZ109" s="86"/>
      <c r="VOA109" s="86"/>
      <c r="VOB109" s="86"/>
      <c r="VOC109" s="86"/>
      <c r="VOD109" s="86"/>
      <c r="VOE109" s="86"/>
      <c r="VOF109" s="86"/>
      <c r="VOG109" s="86"/>
      <c r="VOH109" s="86"/>
      <c r="VOI109" s="86"/>
      <c r="VOJ109" s="86"/>
      <c r="VOK109" s="86"/>
      <c r="VOL109" s="86"/>
      <c r="VOM109" s="86"/>
      <c r="VON109" s="86"/>
      <c r="VOO109" s="86"/>
      <c r="VOP109" s="86"/>
      <c r="VOQ109" s="86"/>
      <c r="VOR109" s="86"/>
      <c r="VOS109" s="86"/>
      <c r="VOT109" s="86"/>
      <c r="VOU109" s="86"/>
      <c r="VOV109" s="86"/>
      <c r="VOW109" s="86"/>
      <c r="VOX109" s="86"/>
      <c r="VOY109" s="86"/>
      <c r="VOZ109" s="86"/>
      <c r="VPA109" s="86"/>
      <c r="VPB109" s="86"/>
      <c r="VPC109" s="86"/>
      <c r="VPD109" s="86"/>
      <c r="VPE109" s="86"/>
      <c r="VPF109" s="86"/>
      <c r="VPG109" s="86"/>
      <c r="VPH109" s="86"/>
      <c r="VPI109" s="86"/>
      <c r="VPJ109" s="86"/>
      <c r="VPK109" s="86"/>
      <c r="VPL109" s="86"/>
      <c r="VPM109" s="86"/>
      <c r="VPN109" s="86"/>
      <c r="VPO109" s="86"/>
      <c r="VPP109" s="86"/>
      <c r="VPQ109" s="86"/>
      <c r="VPR109" s="86"/>
      <c r="VPS109" s="86"/>
      <c r="VPT109" s="86"/>
      <c r="VPU109" s="86"/>
      <c r="VPV109" s="86"/>
      <c r="VPW109" s="86"/>
      <c r="VPX109" s="86"/>
      <c r="VPY109" s="86"/>
      <c r="VPZ109" s="86"/>
      <c r="VQA109" s="86"/>
      <c r="VQB109" s="86"/>
      <c r="VQC109" s="86"/>
      <c r="VQD109" s="86"/>
      <c r="VQE109" s="86"/>
      <c r="VQF109" s="86"/>
      <c r="VQG109" s="86"/>
      <c r="VQH109" s="86"/>
      <c r="VQI109" s="86"/>
      <c r="VQJ109" s="86"/>
      <c r="VQK109" s="86"/>
      <c r="VQL109" s="86"/>
      <c r="VQM109" s="86"/>
      <c r="VQN109" s="86"/>
      <c r="VQO109" s="86"/>
      <c r="VQP109" s="86"/>
      <c r="VQQ109" s="86"/>
      <c r="VQR109" s="86"/>
      <c r="VQS109" s="86"/>
      <c r="VQT109" s="86"/>
      <c r="VQU109" s="86"/>
      <c r="VQV109" s="86"/>
      <c r="VQW109" s="86"/>
      <c r="VQX109" s="86"/>
      <c r="VQY109" s="86"/>
      <c r="VQZ109" s="86"/>
      <c r="VRA109" s="86"/>
      <c r="VRB109" s="86"/>
      <c r="VRC109" s="86"/>
      <c r="VRD109" s="86"/>
      <c r="VRE109" s="86"/>
      <c r="VRF109" s="86"/>
      <c r="VRG109" s="86"/>
      <c r="VRH109" s="86"/>
      <c r="VRI109" s="86"/>
      <c r="VRJ109" s="86"/>
      <c r="VRK109" s="86"/>
      <c r="VRL109" s="86"/>
      <c r="VRM109" s="86"/>
      <c r="VRN109" s="86"/>
      <c r="VRO109" s="86"/>
      <c r="VRP109" s="86"/>
      <c r="VRQ109" s="86"/>
      <c r="VRR109" s="86"/>
      <c r="VRS109" s="86"/>
      <c r="VRT109" s="86"/>
      <c r="VRU109" s="86"/>
      <c r="VRV109" s="86"/>
      <c r="VRW109" s="86"/>
      <c r="VRX109" s="86"/>
      <c r="VRY109" s="86"/>
      <c r="VRZ109" s="86"/>
      <c r="VSA109" s="86"/>
      <c r="VSB109" s="86"/>
      <c r="VSC109" s="86"/>
      <c r="VSD109" s="86"/>
      <c r="VSE109" s="86"/>
      <c r="VSF109" s="86"/>
      <c r="VSG109" s="86"/>
      <c r="VSH109" s="86"/>
      <c r="VSI109" s="86"/>
      <c r="VSJ109" s="86"/>
      <c r="VSK109" s="86"/>
      <c r="VSL109" s="86"/>
      <c r="VSM109" s="86"/>
      <c r="VSN109" s="86"/>
      <c r="VSO109" s="86"/>
      <c r="VSP109" s="86"/>
      <c r="VSQ109" s="86"/>
      <c r="VSR109" s="86"/>
      <c r="VSS109" s="86"/>
      <c r="VST109" s="86"/>
      <c r="VSU109" s="86"/>
      <c r="VSV109" s="86"/>
      <c r="VSW109" s="86"/>
      <c r="VSX109" s="86"/>
      <c r="VSY109" s="86"/>
      <c r="VSZ109" s="86"/>
      <c r="VTA109" s="86"/>
      <c r="VTB109" s="86"/>
      <c r="VTC109" s="86"/>
      <c r="VTD109" s="86"/>
      <c r="VTE109" s="86"/>
      <c r="VTF109" s="86"/>
      <c r="VTG109" s="86"/>
      <c r="VTH109" s="86"/>
      <c r="VTI109" s="86"/>
      <c r="VTJ109" s="86"/>
      <c r="VTK109" s="86"/>
      <c r="VTL109" s="86"/>
      <c r="VTM109" s="86"/>
      <c r="VTN109" s="86"/>
      <c r="VTO109" s="86"/>
      <c r="VTP109" s="86"/>
      <c r="VTQ109" s="86"/>
      <c r="VTR109" s="86"/>
      <c r="VTS109" s="86"/>
      <c r="VTT109" s="86"/>
      <c r="VTU109" s="86"/>
      <c r="VTV109" s="86"/>
      <c r="VTW109" s="86"/>
      <c r="VTX109" s="86"/>
      <c r="VTY109" s="86"/>
      <c r="VTZ109" s="86"/>
      <c r="VUA109" s="86"/>
      <c r="VUB109" s="86"/>
      <c r="VUC109" s="86"/>
      <c r="VUD109" s="86"/>
      <c r="VUE109" s="86"/>
      <c r="VUF109" s="86"/>
      <c r="VUG109" s="86"/>
      <c r="VUH109" s="86"/>
      <c r="VUI109" s="86"/>
      <c r="VUJ109" s="86"/>
      <c r="VUK109" s="86"/>
      <c r="VUL109" s="86"/>
      <c r="VUM109" s="86"/>
      <c r="VUN109" s="86"/>
      <c r="VUO109" s="86"/>
      <c r="VUP109" s="86"/>
      <c r="VUQ109" s="86"/>
      <c r="VUR109" s="86"/>
      <c r="VUS109" s="86"/>
      <c r="VUT109" s="86"/>
      <c r="VUU109" s="86"/>
      <c r="VUV109" s="86"/>
      <c r="VUW109" s="86"/>
      <c r="VUX109" s="86"/>
      <c r="VUY109" s="86"/>
      <c r="VUZ109" s="86"/>
      <c r="VVA109" s="86"/>
      <c r="VVB109" s="86"/>
      <c r="VVC109" s="86"/>
      <c r="VVD109" s="86"/>
      <c r="VVE109" s="86"/>
      <c r="VVF109" s="86"/>
      <c r="VVG109" s="86"/>
      <c r="VVH109" s="86"/>
      <c r="VVI109" s="86"/>
      <c r="VVJ109" s="86"/>
      <c r="VVK109" s="86"/>
      <c r="VVL109" s="86"/>
      <c r="VVM109" s="86"/>
      <c r="VVN109" s="86"/>
      <c r="VVO109" s="86"/>
      <c r="VVP109" s="86"/>
      <c r="VVQ109" s="86"/>
      <c r="VVR109" s="86"/>
      <c r="VVS109" s="86"/>
      <c r="VVT109" s="86"/>
      <c r="VVU109" s="86"/>
      <c r="VVV109" s="86"/>
      <c r="VVW109" s="86"/>
      <c r="VVX109" s="86"/>
      <c r="VVY109" s="86"/>
      <c r="VVZ109" s="86"/>
      <c r="VWA109" s="86"/>
      <c r="VWB109" s="86"/>
      <c r="VWC109" s="86"/>
      <c r="VWD109" s="86"/>
      <c r="VWE109" s="86"/>
      <c r="VWF109" s="86"/>
      <c r="VWG109" s="86"/>
      <c r="VWH109" s="86"/>
      <c r="VWI109" s="86"/>
      <c r="VWJ109" s="86"/>
      <c r="VWK109" s="86"/>
      <c r="VWL109" s="86"/>
      <c r="VWM109" s="86"/>
      <c r="VWN109" s="86"/>
      <c r="VWO109" s="86"/>
      <c r="VWP109" s="86"/>
      <c r="VWQ109" s="86"/>
      <c r="VWR109" s="86"/>
      <c r="VWS109" s="86"/>
      <c r="VWT109" s="86"/>
      <c r="VWU109" s="86"/>
      <c r="VWV109" s="86"/>
      <c r="VWW109" s="86"/>
      <c r="VWX109" s="86"/>
      <c r="VWY109" s="86"/>
      <c r="VWZ109" s="86"/>
      <c r="VXA109" s="86"/>
      <c r="VXB109" s="86"/>
      <c r="VXC109" s="86"/>
      <c r="VXD109" s="86"/>
      <c r="VXE109" s="86"/>
      <c r="VXF109" s="86"/>
      <c r="VXG109" s="86"/>
      <c r="VXH109" s="86"/>
      <c r="VXI109" s="86"/>
      <c r="VXJ109" s="86"/>
      <c r="VXK109" s="86"/>
      <c r="VXL109" s="86"/>
      <c r="VXM109" s="86"/>
      <c r="VXN109" s="86"/>
      <c r="VXO109" s="86"/>
      <c r="VXP109" s="86"/>
      <c r="VXQ109" s="86"/>
      <c r="VXR109" s="86"/>
      <c r="VXS109" s="86"/>
      <c r="VXT109" s="86"/>
      <c r="VXU109" s="86"/>
      <c r="VXV109" s="86"/>
      <c r="VXW109" s="86"/>
      <c r="VXX109" s="86"/>
      <c r="VXY109" s="86"/>
      <c r="VXZ109" s="86"/>
      <c r="VYA109" s="86"/>
      <c r="VYB109" s="86"/>
      <c r="VYC109" s="86"/>
      <c r="VYD109" s="86"/>
      <c r="VYE109" s="86"/>
      <c r="VYF109" s="86"/>
      <c r="VYG109" s="86"/>
      <c r="VYH109" s="86"/>
      <c r="VYI109" s="86"/>
      <c r="VYJ109" s="86"/>
      <c r="VYK109" s="86"/>
      <c r="VYL109" s="86"/>
      <c r="VYM109" s="86"/>
      <c r="VYN109" s="86"/>
      <c r="VYO109" s="86"/>
      <c r="VYP109" s="86"/>
      <c r="VYQ109" s="86"/>
      <c r="VYR109" s="86"/>
      <c r="VYS109" s="86"/>
      <c r="VYT109" s="86"/>
      <c r="VYU109" s="86"/>
      <c r="VYV109" s="86"/>
      <c r="VYW109" s="86"/>
      <c r="VYX109" s="86"/>
      <c r="VYY109" s="86"/>
      <c r="VYZ109" s="86"/>
      <c r="VZA109" s="86"/>
      <c r="VZB109" s="86"/>
      <c r="VZC109" s="86"/>
      <c r="VZD109" s="86"/>
      <c r="VZE109" s="86"/>
      <c r="VZF109" s="86"/>
      <c r="VZG109" s="86"/>
      <c r="VZH109" s="86"/>
      <c r="VZI109" s="86"/>
      <c r="VZJ109" s="86"/>
      <c r="VZK109" s="86"/>
      <c r="VZL109" s="86"/>
      <c r="VZM109" s="86"/>
      <c r="VZN109" s="86"/>
      <c r="VZO109" s="86"/>
      <c r="VZP109" s="86"/>
      <c r="VZQ109" s="86"/>
      <c r="VZR109" s="86"/>
      <c r="VZS109" s="86"/>
      <c r="VZT109" s="86"/>
      <c r="VZU109" s="86"/>
      <c r="VZV109" s="86"/>
      <c r="VZW109" s="86"/>
      <c r="VZX109" s="86"/>
      <c r="VZY109" s="86"/>
      <c r="VZZ109" s="86"/>
      <c r="WAA109" s="86"/>
      <c r="WAB109" s="86"/>
      <c r="WAC109" s="86"/>
      <c r="WAD109" s="86"/>
      <c r="WAE109" s="86"/>
      <c r="WAF109" s="86"/>
      <c r="WAG109" s="86"/>
      <c r="WAH109" s="86"/>
      <c r="WAI109" s="86"/>
      <c r="WAJ109" s="86"/>
      <c r="WAK109" s="86"/>
      <c r="WAL109" s="86"/>
      <c r="WAM109" s="86"/>
      <c r="WAN109" s="86"/>
      <c r="WAO109" s="86"/>
      <c r="WAP109" s="86"/>
      <c r="WAQ109" s="86"/>
      <c r="WAR109" s="86"/>
      <c r="WAS109" s="86"/>
      <c r="WAT109" s="86"/>
      <c r="WAU109" s="86"/>
      <c r="WAV109" s="86"/>
      <c r="WAW109" s="86"/>
      <c r="WAX109" s="86"/>
      <c r="WAY109" s="86"/>
      <c r="WAZ109" s="86"/>
      <c r="WBA109" s="86"/>
      <c r="WBB109" s="86"/>
      <c r="WBC109" s="86"/>
      <c r="WBD109" s="86"/>
      <c r="WBE109" s="86"/>
      <c r="WBF109" s="86"/>
      <c r="WBG109" s="86"/>
      <c r="WBH109" s="86"/>
      <c r="WBI109" s="86"/>
      <c r="WBJ109" s="86"/>
      <c r="WBK109" s="86"/>
      <c r="WBL109" s="86"/>
      <c r="WBM109" s="86"/>
      <c r="WBN109" s="86"/>
      <c r="WBO109" s="86"/>
      <c r="WBP109" s="86"/>
      <c r="WBQ109" s="86"/>
      <c r="WBR109" s="86"/>
      <c r="WBS109" s="86"/>
      <c r="WBT109" s="86"/>
      <c r="WBU109" s="86"/>
      <c r="WBV109" s="86"/>
      <c r="WBW109" s="86"/>
      <c r="WBX109" s="86"/>
      <c r="WBY109" s="86"/>
      <c r="WBZ109" s="86"/>
      <c r="WCA109" s="86"/>
      <c r="WCB109" s="86"/>
      <c r="WCC109" s="86"/>
      <c r="WCD109" s="86"/>
      <c r="WCE109" s="86"/>
      <c r="WCF109" s="86"/>
      <c r="WCG109" s="86"/>
      <c r="WCH109" s="86"/>
      <c r="WCI109" s="86"/>
      <c r="WCJ109" s="86"/>
      <c r="WCK109" s="86"/>
      <c r="WCL109" s="86"/>
      <c r="WCM109" s="86"/>
      <c r="WCN109" s="86"/>
      <c r="WCO109" s="86"/>
      <c r="WCP109" s="86"/>
      <c r="WCQ109" s="86"/>
      <c r="WCR109" s="86"/>
      <c r="WCS109" s="86"/>
      <c r="WCT109" s="86"/>
      <c r="WCU109" s="86"/>
      <c r="WCV109" s="86"/>
      <c r="WCW109" s="86"/>
      <c r="WCX109" s="86"/>
      <c r="WCY109" s="86"/>
      <c r="WCZ109" s="86"/>
      <c r="WDA109" s="86"/>
      <c r="WDB109" s="86"/>
      <c r="WDC109" s="86"/>
      <c r="WDD109" s="86"/>
      <c r="WDE109" s="86"/>
      <c r="WDF109" s="86"/>
      <c r="WDG109" s="86"/>
      <c r="WDH109" s="86"/>
      <c r="WDI109" s="86"/>
      <c r="WDJ109" s="86"/>
      <c r="WDK109" s="86"/>
      <c r="WDL109" s="86"/>
      <c r="WDM109" s="86"/>
      <c r="WDN109" s="86"/>
      <c r="WDO109" s="86"/>
      <c r="WDP109" s="86"/>
      <c r="WDQ109" s="86"/>
      <c r="WDR109" s="86"/>
      <c r="WDS109" s="86"/>
      <c r="WDT109" s="86"/>
      <c r="WDU109" s="86"/>
      <c r="WDV109" s="86"/>
      <c r="WDW109" s="86"/>
      <c r="WDX109" s="86"/>
      <c r="WDY109" s="86"/>
      <c r="WDZ109" s="86"/>
      <c r="WEA109" s="86"/>
      <c r="WEB109" s="86"/>
      <c r="WEC109" s="86"/>
      <c r="WED109" s="86"/>
      <c r="WEE109" s="86"/>
      <c r="WEF109" s="86"/>
      <c r="WEG109" s="86"/>
      <c r="WEH109" s="86"/>
      <c r="WEI109" s="86"/>
      <c r="WEJ109" s="86"/>
      <c r="WEK109" s="86"/>
      <c r="WEL109" s="86"/>
      <c r="WEM109" s="86"/>
      <c r="WEN109" s="86"/>
      <c r="WEO109" s="86"/>
      <c r="WEP109" s="86"/>
      <c r="WEQ109" s="86"/>
      <c r="WER109" s="86"/>
      <c r="WES109" s="86"/>
      <c r="WET109" s="86"/>
      <c r="WEU109" s="86"/>
      <c r="WEV109" s="86"/>
      <c r="WEW109" s="86"/>
      <c r="WEX109" s="86"/>
      <c r="WEY109" s="86"/>
      <c r="WEZ109" s="86"/>
      <c r="WFA109" s="86"/>
      <c r="WFB109" s="86"/>
      <c r="WFC109" s="86"/>
      <c r="WFD109" s="86"/>
      <c r="WFE109" s="86"/>
      <c r="WFF109" s="86"/>
      <c r="WFG109" s="86"/>
      <c r="WFH109" s="86"/>
      <c r="WFI109" s="86"/>
      <c r="WFJ109" s="86"/>
      <c r="WFK109" s="86"/>
      <c r="WFL109" s="86"/>
      <c r="WFM109" s="86"/>
      <c r="WFN109" s="86"/>
      <c r="WFO109" s="86"/>
      <c r="WFP109" s="86"/>
      <c r="WFQ109" s="86"/>
      <c r="WFR109" s="86"/>
      <c r="WFS109" s="86"/>
      <c r="WFT109" s="86"/>
      <c r="WFU109" s="86"/>
      <c r="WFV109" s="86"/>
      <c r="WFW109" s="86"/>
      <c r="WFX109" s="86"/>
      <c r="WFY109" s="86"/>
      <c r="WFZ109" s="86"/>
      <c r="WGA109" s="86"/>
      <c r="WGB109" s="86"/>
      <c r="WGC109" s="86"/>
      <c r="WGD109" s="86"/>
      <c r="WGE109" s="86"/>
      <c r="WGF109" s="86"/>
      <c r="WGG109" s="86"/>
      <c r="WGH109" s="86"/>
      <c r="WGI109" s="86"/>
      <c r="WGJ109" s="86"/>
      <c r="WGK109" s="86"/>
      <c r="WGL109" s="86"/>
      <c r="WGM109" s="86"/>
      <c r="WGN109" s="86"/>
      <c r="WGO109" s="86"/>
      <c r="WGP109" s="86"/>
      <c r="WGQ109" s="86"/>
      <c r="WGR109" s="86"/>
      <c r="WGS109" s="86"/>
      <c r="WGT109" s="86"/>
      <c r="WGU109" s="86"/>
      <c r="WGV109" s="86"/>
      <c r="WGW109" s="86"/>
      <c r="WGX109" s="86"/>
      <c r="WGY109" s="86"/>
      <c r="WGZ109" s="86"/>
      <c r="WHA109" s="86"/>
      <c r="WHB109" s="86"/>
      <c r="WHC109" s="86"/>
      <c r="WHD109" s="86"/>
      <c r="WHE109" s="86"/>
      <c r="WHF109" s="86"/>
      <c r="WHG109" s="86"/>
      <c r="WHH109" s="86"/>
      <c r="WHI109" s="86"/>
      <c r="WHJ109" s="86"/>
      <c r="WHK109" s="86"/>
      <c r="WHL109" s="86"/>
      <c r="WHM109" s="86"/>
      <c r="WHN109" s="86"/>
      <c r="WHO109" s="86"/>
      <c r="WHP109" s="86"/>
      <c r="WHQ109" s="86"/>
      <c r="WHR109" s="86"/>
      <c r="WHS109" s="86"/>
      <c r="WHT109" s="86"/>
      <c r="WHU109" s="86"/>
      <c r="WHV109" s="86"/>
      <c r="WHW109" s="86"/>
      <c r="WHX109" s="86"/>
      <c r="WHY109" s="86"/>
      <c r="WHZ109" s="86"/>
      <c r="WIA109" s="86"/>
      <c r="WIB109" s="86"/>
      <c r="WIC109" s="86"/>
      <c r="WID109" s="86"/>
      <c r="WIE109" s="86"/>
      <c r="WIF109" s="86"/>
      <c r="WIG109" s="86"/>
      <c r="WIH109" s="86"/>
      <c r="WII109" s="86"/>
      <c r="WIJ109" s="86"/>
      <c r="WIK109" s="86"/>
      <c r="WIL109" s="86"/>
      <c r="WIM109" s="86"/>
      <c r="WIN109" s="86"/>
      <c r="WIO109" s="86"/>
      <c r="WIP109" s="86"/>
      <c r="WIQ109" s="86"/>
      <c r="WIR109" s="86"/>
      <c r="WIS109" s="86"/>
      <c r="WIT109" s="86"/>
      <c r="WIU109" s="86"/>
      <c r="WIV109" s="86"/>
      <c r="WIW109" s="86"/>
      <c r="WIX109" s="86"/>
      <c r="WIY109" s="86"/>
      <c r="WIZ109" s="86"/>
      <c r="WJA109" s="86"/>
      <c r="WJB109" s="86"/>
      <c r="WJC109" s="86"/>
      <c r="WJD109" s="86"/>
      <c r="WJE109" s="86"/>
      <c r="WJF109" s="86"/>
      <c r="WJG109" s="86"/>
      <c r="WJH109" s="86"/>
      <c r="WJI109" s="86"/>
      <c r="WJJ109" s="86"/>
      <c r="WJK109" s="86"/>
      <c r="WJL109" s="86"/>
      <c r="WJM109" s="86"/>
      <c r="WJN109" s="86"/>
      <c r="WJO109" s="86"/>
      <c r="WJP109" s="86"/>
      <c r="WJQ109" s="86"/>
      <c r="WJR109" s="86"/>
      <c r="WJS109" s="86"/>
      <c r="WJT109" s="86"/>
      <c r="WJU109" s="86"/>
      <c r="WJV109" s="86"/>
      <c r="WJW109" s="86"/>
      <c r="WJX109" s="86"/>
      <c r="WJY109" s="86"/>
      <c r="WJZ109" s="86"/>
      <c r="WKA109" s="86"/>
      <c r="WKB109" s="86"/>
      <c r="WKC109" s="86"/>
      <c r="WKD109" s="86"/>
      <c r="WKE109" s="86"/>
      <c r="WKF109" s="86"/>
      <c r="WKG109" s="86"/>
      <c r="WKH109" s="86"/>
      <c r="WKI109" s="86"/>
      <c r="WKJ109" s="86"/>
      <c r="WKK109" s="86"/>
      <c r="WKL109" s="86"/>
      <c r="WKM109" s="86"/>
      <c r="WKN109" s="86"/>
      <c r="WKO109" s="86"/>
      <c r="WKP109" s="86"/>
      <c r="WKQ109" s="86"/>
      <c r="WKR109" s="86"/>
      <c r="WKS109" s="86"/>
      <c r="WKT109" s="86"/>
      <c r="WKU109" s="86"/>
      <c r="WKV109" s="86"/>
      <c r="WKW109" s="86"/>
      <c r="WKX109" s="86"/>
      <c r="WKY109" s="86"/>
      <c r="WKZ109" s="86"/>
      <c r="WLA109" s="86"/>
      <c r="WLB109" s="86"/>
      <c r="WLC109" s="86"/>
      <c r="WLD109" s="86"/>
      <c r="WLE109" s="86"/>
      <c r="WLF109" s="86"/>
      <c r="WLG109" s="86"/>
      <c r="WLH109" s="86"/>
      <c r="WLI109" s="86"/>
      <c r="WLJ109" s="86"/>
      <c r="WLK109" s="86"/>
      <c r="WLL109" s="86"/>
      <c r="WLM109" s="86"/>
      <c r="WLN109" s="86"/>
      <c r="WLO109" s="86"/>
      <c r="WLP109" s="86"/>
      <c r="WLQ109" s="86"/>
      <c r="WLR109" s="86"/>
      <c r="WLS109" s="86"/>
      <c r="WLT109" s="86"/>
      <c r="WLU109" s="86"/>
      <c r="WLV109" s="86"/>
      <c r="WLW109" s="86"/>
      <c r="WLX109" s="86"/>
      <c r="WLY109" s="86"/>
      <c r="WLZ109" s="86"/>
      <c r="WMA109" s="86"/>
      <c r="WMB109" s="86"/>
      <c r="WMC109" s="86"/>
      <c r="WMD109" s="86"/>
      <c r="WME109" s="86"/>
      <c r="WMF109" s="86"/>
      <c r="WMG109" s="86"/>
      <c r="WMH109" s="86"/>
      <c r="WMI109" s="86"/>
      <c r="WMJ109" s="86"/>
      <c r="WMK109" s="86"/>
      <c r="WML109" s="86"/>
      <c r="WMM109" s="86"/>
      <c r="WMN109" s="86"/>
      <c r="WMO109" s="86"/>
      <c r="WMP109" s="86"/>
      <c r="WMQ109" s="86"/>
      <c r="WMR109" s="86"/>
      <c r="WMS109" s="86"/>
      <c r="WMT109" s="86"/>
      <c r="WMU109" s="86"/>
      <c r="WMV109" s="86"/>
      <c r="WMW109" s="86"/>
      <c r="WMX109" s="86"/>
      <c r="WMY109" s="86"/>
      <c r="WMZ109" s="86"/>
      <c r="WNA109" s="86"/>
      <c r="WNB109" s="86"/>
      <c r="WNC109" s="86"/>
      <c r="WND109" s="86"/>
      <c r="WNE109" s="86"/>
      <c r="WNF109" s="86"/>
      <c r="WNG109" s="86"/>
      <c r="WNH109" s="86"/>
      <c r="WNI109" s="86"/>
      <c r="WNJ109" s="86"/>
      <c r="WNK109" s="86"/>
      <c r="WNL109" s="86"/>
      <c r="WNM109" s="86"/>
      <c r="WNN109" s="86"/>
      <c r="WNO109" s="86"/>
      <c r="WNP109" s="86"/>
      <c r="WNQ109" s="86"/>
      <c r="WNR109" s="86"/>
      <c r="WNS109" s="86"/>
      <c r="WNT109" s="86"/>
      <c r="WNU109" s="86"/>
      <c r="WNV109" s="86"/>
      <c r="WNW109" s="86"/>
      <c r="WNX109" s="86"/>
      <c r="WNY109" s="86"/>
      <c r="WNZ109" s="86"/>
      <c r="WOA109" s="86"/>
      <c r="WOB109" s="86"/>
      <c r="WOC109" s="86"/>
      <c r="WOD109" s="86"/>
      <c r="WOE109" s="86"/>
      <c r="WOF109" s="86"/>
      <c r="WOG109" s="86"/>
      <c r="WOH109" s="86"/>
      <c r="WOI109" s="86"/>
      <c r="WOJ109" s="86"/>
      <c r="WOK109" s="86"/>
      <c r="WOL109" s="86"/>
      <c r="WOM109" s="86"/>
      <c r="WON109" s="86"/>
      <c r="WOO109" s="86"/>
      <c r="WOP109" s="86"/>
      <c r="WOQ109" s="86"/>
      <c r="WOR109" s="86"/>
      <c r="WOS109" s="86"/>
      <c r="WOT109" s="86"/>
      <c r="WOU109" s="86"/>
      <c r="WOV109" s="86"/>
      <c r="WOW109" s="86"/>
      <c r="WOX109" s="86"/>
      <c r="WOY109" s="86"/>
      <c r="WOZ109" s="86"/>
      <c r="WPA109" s="86"/>
      <c r="WPB109" s="86"/>
      <c r="WPC109" s="86"/>
      <c r="WPD109" s="86"/>
      <c r="WPE109" s="86"/>
      <c r="WPF109" s="86"/>
      <c r="WPG109" s="86"/>
      <c r="WPH109" s="86"/>
      <c r="WPI109" s="86"/>
      <c r="WPJ109" s="86"/>
      <c r="WPK109" s="86"/>
      <c r="WPL109" s="86"/>
      <c r="WPM109" s="86"/>
      <c r="WPN109" s="86"/>
      <c r="WPO109" s="86"/>
      <c r="WPP109" s="86"/>
      <c r="WPQ109" s="86"/>
      <c r="WPR109" s="86"/>
      <c r="WPS109" s="86"/>
      <c r="WPT109" s="86"/>
      <c r="WPU109" s="86"/>
      <c r="WPV109" s="86"/>
      <c r="WPW109" s="86"/>
      <c r="WPX109" s="86"/>
      <c r="WPY109" s="86"/>
      <c r="WPZ109" s="86"/>
      <c r="WQA109" s="86"/>
      <c r="WQB109" s="86"/>
      <c r="WQC109" s="86"/>
      <c r="WQD109" s="86"/>
      <c r="WQE109" s="86"/>
      <c r="WQF109" s="86"/>
      <c r="WQG109" s="86"/>
      <c r="WQH109" s="86"/>
      <c r="WQI109" s="86"/>
      <c r="WQJ109" s="86"/>
      <c r="WQK109" s="86"/>
      <c r="WQL109" s="86"/>
      <c r="WQM109" s="86"/>
      <c r="WQN109" s="86"/>
      <c r="WQO109" s="86"/>
      <c r="WQP109" s="86"/>
      <c r="WQQ109" s="86"/>
      <c r="WQR109" s="86"/>
      <c r="WQS109" s="86"/>
      <c r="WQT109" s="86"/>
      <c r="WQU109" s="86"/>
      <c r="WQV109" s="86"/>
      <c r="WQW109" s="86"/>
      <c r="WQX109" s="86"/>
      <c r="WQY109" s="86"/>
      <c r="WQZ109" s="86"/>
      <c r="WRA109" s="86"/>
      <c r="WRB109" s="86"/>
      <c r="WRC109" s="86"/>
      <c r="WRD109" s="86"/>
      <c r="WRE109" s="86"/>
      <c r="WRF109" s="86"/>
      <c r="WRG109" s="86"/>
      <c r="WRH109" s="86"/>
      <c r="WRI109" s="86"/>
      <c r="WRJ109" s="86"/>
      <c r="WRK109" s="86"/>
      <c r="WRL109" s="86"/>
      <c r="WRM109" s="86"/>
      <c r="WRN109" s="86"/>
      <c r="WRO109" s="86"/>
      <c r="WRP109" s="86"/>
      <c r="WRQ109" s="86"/>
      <c r="WRR109" s="86"/>
      <c r="WRS109" s="86"/>
      <c r="WRT109" s="86"/>
      <c r="WRU109" s="86"/>
      <c r="WRV109" s="86"/>
      <c r="WRW109" s="86"/>
      <c r="WRX109" s="86"/>
      <c r="WRY109" s="86"/>
      <c r="WRZ109" s="86"/>
      <c r="WSA109" s="86"/>
      <c r="WSB109" s="86"/>
      <c r="WSC109" s="86"/>
      <c r="WSD109" s="86"/>
      <c r="WSE109" s="86"/>
      <c r="WSF109" s="86"/>
      <c r="WSG109" s="86"/>
      <c r="WSH109" s="86"/>
      <c r="WSI109" s="86"/>
      <c r="WSJ109" s="86"/>
      <c r="WSK109" s="86"/>
      <c r="WSL109" s="86"/>
      <c r="WSM109" s="86"/>
      <c r="WSN109" s="86"/>
      <c r="WSO109" s="86"/>
      <c r="WSP109" s="86"/>
      <c r="WSQ109" s="86"/>
      <c r="WSR109" s="86"/>
      <c r="WSS109" s="86"/>
      <c r="WST109" s="86"/>
      <c r="WSU109" s="86"/>
      <c r="WSV109" s="86"/>
      <c r="WSW109" s="86"/>
      <c r="WSX109" s="86"/>
      <c r="WSY109" s="86"/>
      <c r="WSZ109" s="86"/>
      <c r="WTA109" s="86"/>
      <c r="WTB109" s="86"/>
      <c r="WTC109" s="86"/>
      <c r="WTD109" s="86"/>
      <c r="WTE109" s="86"/>
      <c r="WTF109" s="86"/>
      <c r="WTG109" s="86"/>
      <c r="WTH109" s="86"/>
      <c r="WTI109" s="86"/>
      <c r="WTJ109" s="86"/>
      <c r="WTK109" s="86"/>
      <c r="WTL109" s="86"/>
      <c r="WTM109" s="86"/>
      <c r="WTN109" s="86"/>
      <c r="WTO109" s="86"/>
      <c r="WTP109" s="86"/>
      <c r="WTQ109" s="86"/>
      <c r="WTR109" s="86"/>
      <c r="WTS109" s="86"/>
      <c r="WTT109" s="86"/>
      <c r="WTU109" s="86"/>
      <c r="WTV109" s="86"/>
      <c r="WTW109" s="86"/>
      <c r="WTX109" s="86"/>
      <c r="WTY109" s="86"/>
      <c r="WTZ109" s="86"/>
      <c r="WUA109" s="86"/>
      <c r="WUB109" s="86"/>
      <c r="WUC109" s="86"/>
      <c r="WUD109" s="86"/>
      <c r="WUE109" s="86"/>
      <c r="WUF109" s="86"/>
      <c r="WUG109" s="86"/>
      <c r="WUH109" s="86"/>
      <c r="WUI109" s="86"/>
      <c r="WUJ109" s="86"/>
      <c r="WUK109" s="86"/>
      <c r="WUL109" s="86"/>
      <c r="WUM109" s="86"/>
      <c r="WUN109" s="86"/>
      <c r="WUO109" s="86"/>
      <c r="WUP109" s="86"/>
      <c r="WUQ109" s="86"/>
      <c r="WUR109" s="86"/>
      <c r="WUS109" s="86"/>
      <c r="WUT109" s="86"/>
      <c r="WUU109" s="86"/>
      <c r="WUV109" s="86"/>
      <c r="WUW109" s="86"/>
      <c r="WUX109" s="86"/>
      <c r="WUY109" s="86"/>
      <c r="WUZ109" s="86"/>
      <c r="WVA109" s="86"/>
      <c r="WVB109" s="86"/>
      <c r="WVC109" s="86"/>
      <c r="WVD109" s="86"/>
      <c r="WVE109" s="86"/>
      <c r="WVF109" s="86"/>
      <c r="WVG109" s="86"/>
      <c r="WVH109" s="86"/>
      <c r="WVI109" s="86"/>
      <c r="WVJ109" s="86"/>
      <c r="WVK109" s="86"/>
      <c r="WVL109" s="86"/>
      <c r="WVM109" s="86"/>
      <c r="WVN109" s="86"/>
      <c r="WVO109" s="86"/>
      <c r="WVP109" s="86"/>
      <c r="WVQ109" s="86"/>
      <c r="WVR109" s="86"/>
      <c r="WVS109" s="86"/>
      <c r="WVT109" s="86"/>
      <c r="WVU109" s="86"/>
      <c r="WVV109" s="86"/>
      <c r="WVW109" s="86"/>
      <c r="WVX109" s="86"/>
      <c r="WVY109" s="86"/>
      <c r="WVZ109" s="86"/>
      <c r="WWA109" s="86"/>
      <c r="WWB109" s="86"/>
      <c r="WWC109" s="86"/>
      <c r="WWD109" s="86"/>
      <c r="WWE109" s="86"/>
      <c r="WWF109" s="86"/>
      <c r="WWG109" s="86"/>
      <c r="WWH109" s="86"/>
      <c r="WWI109" s="86"/>
      <c r="WWJ109" s="86"/>
      <c r="WWK109" s="86"/>
      <c r="WWL109" s="86"/>
      <c r="WWM109" s="86"/>
      <c r="WWN109" s="86"/>
      <c r="WWO109" s="86"/>
      <c r="WWP109" s="86"/>
      <c r="WWQ109" s="86"/>
      <c r="WWR109" s="86"/>
      <c r="WWS109" s="86"/>
      <c r="WWT109" s="86"/>
      <c r="WWU109" s="86"/>
      <c r="WWV109" s="86"/>
      <c r="WWW109" s="86"/>
      <c r="WWX109" s="86"/>
      <c r="WWY109" s="86"/>
      <c r="WWZ109" s="86"/>
      <c r="WXA109" s="86"/>
      <c r="WXB109" s="86"/>
      <c r="WXC109" s="86"/>
      <c r="WXD109" s="86"/>
      <c r="WXE109" s="86"/>
      <c r="WXF109" s="86"/>
      <c r="WXG109" s="86"/>
      <c r="WXH109" s="86"/>
      <c r="WXI109" s="86"/>
      <c r="WXJ109" s="86"/>
      <c r="WXK109" s="86"/>
      <c r="WXL109" s="86"/>
      <c r="WXM109" s="86"/>
      <c r="WXN109" s="86"/>
      <c r="WXO109" s="86"/>
      <c r="WXP109" s="86"/>
      <c r="WXQ109" s="86"/>
      <c r="WXR109" s="86"/>
      <c r="WXS109" s="86"/>
      <c r="WXT109" s="86"/>
      <c r="WXU109" s="86"/>
      <c r="WXV109" s="86"/>
      <c r="WXW109" s="86"/>
      <c r="WXX109" s="86"/>
      <c r="WXY109" s="86"/>
      <c r="WXZ109" s="86"/>
      <c r="WYA109" s="86"/>
      <c r="WYB109" s="86"/>
      <c r="WYC109" s="86"/>
      <c r="WYD109" s="86"/>
      <c r="WYE109" s="86"/>
      <c r="WYF109" s="86"/>
      <c r="WYG109" s="86"/>
      <c r="WYH109" s="86"/>
      <c r="WYI109" s="86"/>
      <c r="WYJ109" s="86"/>
      <c r="WYK109" s="86"/>
      <c r="WYL109" s="86"/>
      <c r="WYM109" s="86"/>
      <c r="WYN109" s="86"/>
      <c r="WYO109" s="86"/>
      <c r="WYP109" s="86"/>
      <c r="WYQ109" s="86"/>
      <c r="WYR109" s="86"/>
      <c r="WYS109" s="86"/>
      <c r="WYT109" s="86"/>
      <c r="WYU109" s="86"/>
      <c r="WYV109" s="86"/>
      <c r="WYW109" s="86"/>
      <c r="WYX109" s="86"/>
      <c r="WYY109" s="86"/>
      <c r="WYZ109" s="86"/>
      <c r="WZA109" s="86"/>
      <c r="WZB109" s="86"/>
      <c r="WZC109" s="86"/>
      <c r="WZD109" s="86"/>
      <c r="WZE109" s="86"/>
      <c r="WZF109" s="86"/>
      <c r="WZG109" s="86"/>
      <c r="WZH109" s="86"/>
      <c r="WZI109" s="86"/>
      <c r="WZJ109" s="86"/>
      <c r="WZK109" s="86"/>
      <c r="WZL109" s="86"/>
      <c r="WZM109" s="86"/>
      <c r="WZN109" s="86"/>
      <c r="WZO109" s="86"/>
      <c r="WZP109" s="86"/>
      <c r="WZQ109" s="86"/>
      <c r="WZR109" s="86"/>
      <c r="WZS109" s="86"/>
      <c r="WZT109" s="86"/>
      <c r="WZU109" s="86"/>
      <c r="WZV109" s="86"/>
      <c r="WZW109" s="86"/>
      <c r="WZX109" s="86"/>
      <c r="WZY109" s="86"/>
      <c r="WZZ109" s="86"/>
      <c r="XAA109" s="86"/>
      <c r="XAB109" s="86"/>
      <c r="XAC109" s="86"/>
      <c r="XAD109" s="86"/>
      <c r="XAE109" s="86"/>
      <c r="XAF109" s="86"/>
      <c r="XAG109" s="86"/>
      <c r="XAH109" s="86"/>
      <c r="XAI109" s="86"/>
      <c r="XAJ109" s="86"/>
      <c r="XAK109" s="86"/>
      <c r="XAL109" s="86"/>
      <c r="XAM109" s="86"/>
      <c r="XAN109" s="86"/>
      <c r="XAO109" s="86"/>
      <c r="XAP109" s="86"/>
      <c r="XAQ109" s="86"/>
      <c r="XAR109" s="86"/>
      <c r="XAS109" s="86"/>
      <c r="XAT109" s="86"/>
      <c r="XAU109" s="86"/>
      <c r="XAV109" s="86"/>
      <c r="XAW109" s="86"/>
      <c r="XAX109" s="86"/>
      <c r="XAY109" s="86"/>
      <c r="XAZ109" s="86"/>
      <c r="XBA109" s="86"/>
      <c r="XBB109" s="86"/>
      <c r="XBC109" s="86"/>
      <c r="XBD109" s="86"/>
      <c r="XBE109" s="86"/>
      <c r="XBF109" s="86"/>
      <c r="XBG109" s="86"/>
      <c r="XBH109" s="86"/>
      <c r="XBI109" s="86"/>
      <c r="XBJ109" s="86"/>
      <c r="XBK109" s="86"/>
      <c r="XBL109" s="86"/>
      <c r="XBM109" s="86"/>
      <c r="XBN109" s="86"/>
      <c r="XBO109" s="86"/>
      <c r="XBP109" s="86"/>
      <c r="XBQ109" s="86"/>
      <c r="XBR109" s="86"/>
      <c r="XBS109" s="86"/>
      <c r="XBT109" s="86"/>
      <c r="XBU109" s="86"/>
      <c r="XBV109" s="86"/>
      <c r="XBW109" s="86"/>
      <c r="XBX109" s="86"/>
      <c r="XBY109" s="86"/>
      <c r="XBZ109" s="86"/>
      <c r="XCA109" s="86"/>
      <c r="XCB109" s="86"/>
      <c r="XCC109" s="86"/>
      <c r="XCD109" s="86"/>
      <c r="XCE109" s="86"/>
      <c r="XCF109" s="86"/>
      <c r="XCG109" s="86"/>
      <c r="XCH109" s="86"/>
      <c r="XCI109" s="86"/>
      <c r="XCJ109" s="86"/>
      <c r="XCK109" s="86"/>
      <c r="XCL109" s="86"/>
      <c r="XCM109" s="86"/>
      <c r="XCN109" s="86"/>
      <c r="XCO109" s="86"/>
      <c r="XCP109" s="86"/>
      <c r="XCQ109" s="86"/>
      <c r="XCR109" s="86"/>
      <c r="XCS109" s="86"/>
      <c r="XCT109" s="86"/>
      <c r="XCU109" s="86"/>
      <c r="XCV109" s="86"/>
      <c r="XCW109" s="86"/>
      <c r="XCX109" s="86"/>
      <c r="XCY109" s="86"/>
      <c r="XCZ109" s="86"/>
      <c r="XDA109" s="86"/>
      <c r="XDB109" s="86"/>
      <c r="XDC109" s="86"/>
      <c r="XDD109" s="86"/>
      <c r="XDE109" s="86"/>
      <c r="XDF109" s="86"/>
      <c r="XDG109" s="86"/>
      <c r="XDH109" s="86"/>
      <c r="XDI109" s="86"/>
      <c r="XDJ109" s="86"/>
      <c r="XDK109" s="86"/>
      <c r="XDL109" s="86"/>
      <c r="XDM109" s="86"/>
      <c r="XDN109" s="86"/>
      <c r="XDO109" s="86"/>
      <c r="XDP109" s="86"/>
      <c r="XDQ109" s="86"/>
      <c r="XDR109" s="86"/>
      <c r="XDS109" s="86"/>
      <c r="XDT109" s="86"/>
      <c r="XDU109" s="86"/>
      <c r="XDV109" s="86"/>
      <c r="XDW109" s="86"/>
      <c r="XDX109" s="86"/>
      <c r="XDY109" s="86"/>
      <c r="XDZ109" s="86"/>
      <c r="XEA109" s="86"/>
      <c r="XEB109" s="86"/>
      <c r="XEC109" s="86"/>
      <c r="XED109" s="86"/>
      <c r="XEE109" s="86"/>
      <c r="XEF109" s="86"/>
      <c r="XEG109" s="86"/>
      <c r="XEH109" s="86"/>
      <c r="XEI109" s="86"/>
      <c r="XEJ109" s="86"/>
      <c r="XEK109" s="86"/>
      <c r="XEL109" s="86"/>
      <c r="XEM109" s="86"/>
      <c r="XEN109" s="86"/>
      <c r="XEO109" s="86"/>
      <c r="XEP109" s="86"/>
      <c r="XEQ109" s="86"/>
      <c r="XER109" s="86"/>
      <c r="XES109" s="86"/>
      <c r="XET109" s="86"/>
      <c r="XEU109" s="86"/>
      <c r="XEV109" s="86"/>
      <c r="XEW109" s="86"/>
      <c r="XEX109" s="86"/>
      <c r="XEY109" s="86"/>
      <c r="XEZ109" s="86"/>
      <c r="XFA109" s="86"/>
      <c r="XFB109" s="86"/>
      <c r="XFC109" s="86"/>
    </row>
    <row r="110" spans="1:16383" s="133" customFormat="1">
      <c r="A110" s="63">
        <v>10</v>
      </c>
      <c r="B110" s="124" t="s">
        <v>148</v>
      </c>
      <c r="C110" s="123">
        <v>107</v>
      </c>
      <c r="D110" s="123" t="s">
        <v>58</v>
      </c>
      <c r="E110" s="123" t="s">
        <v>149</v>
      </c>
      <c r="F110" s="123" t="s">
        <v>150</v>
      </c>
      <c r="G110" s="125">
        <v>457</v>
      </c>
      <c r="H110" s="123" t="s">
        <v>61</v>
      </c>
      <c r="I110" s="123"/>
      <c r="J110" s="123"/>
      <c r="K110" s="126">
        <v>43600</v>
      </c>
      <c r="L110" s="127">
        <v>41858</v>
      </c>
      <c r="M110" s="127">
        <v>44780</v>
      </c>
      <c r="N110" s="127">
        <v>42767</v>
      </c>
      <c r="O110" s="193">
        <v>0</v>
      </c>
      <c r="P110" s="73">
        <f t="shared" ref="P110:P114" si="71">+DATEDIF(K110,M110,"m")</f>
        <v>38</v>
      </c>
      <c r="Q110" s="194" t="s">
        <v>266</v>
      </c>
      <c r="R110" s="128">
        <f>+R109</f>
        <v>68</v>
      </c>
      <c r="S110" s="125">
        <v>120</v>
      </c>
      <c r="T110" s="129">
        <v>625000</v>
      </c>
      <c r="U110" s="91">
        <f t="shared" si="68"/>
        <v>5</v>
      </c>
      <c r="V110" s="122">
        <f t="shared" si="70"/>
        <v>2019</v>
      </c>
      <c r="W110" s="130">
        <v>0</v>
      </c>
      <c r="X110" s="9"/>
      <c r="Y110" s="130"/>
      <c r="Z110" s="130"/>
      <c r="AA110" s="130"/>
      <c r="AB110" s="130"/>
      <c r="AC110" s="130"/>
      <c r="AD110" s="129">
        <f>+T110/P110</f>
        <v>16447.36842105263</v>
      </c>
      <c r="AE110" s="129"/>
      <c r="AF110" s="129"/>
      <c r="AG110" s="129"/>
      <c r="AH110" s="129"/>
      <c r="AI110" s="129">
        <f>+T110</f>
        <v>625000</v>
      </c>
      <c r="AJ110" s="131">
        <f>+AD110*8</f>
        <v>131578.94736842104</v>
      </c>
      <c r="AK110" s="131">
        <f>+AJ110</f>
        <v>131578.94736842104</v>
      </c>
      <c r="AL110" s="78">
        <f t="shared" si="54"/>
        <v>493421.05263157899</v>
      </c>
      <c r="AM110" s="132"/>
      <c r="AN110" s="132"/>
      <c r="AO110" s="132"/>
      <c r="AP110" s="125"/>
      <c r="AQ110" s="125"/>
      <c r="AR110" s="125"/>
      <c r="AS110" s="125"/>
      <c r="AT110" s="125"/>
      <c r="AU110" s="80">
        <f>+(AI110/R110)*12</f>
        <v>110294.11764705883</v>
      </c>
      <c r="AV110" s="78">
        <f t="shared" si="57"/>
        <v>241873.06501547986</v>
      </c>
      <c r="AW110" s="78">
        <f t="shared" si="58"/>
        <v>383126.93498452014</v>
      </c>
      <c r="AX110" s="81">
        <f>+AD110*1</f>
        <v>16447.36842105263</v>
      </c>
      <c r="AY110" s="82">
        <f>+AV110+AX110</f>
        <v>258320.4334365325</v>
      </c>
      <c r="AZ110" s="83">
        <f>+T110-AY110</f>
        <v>366679.5665634675</v>
      </c>
      <c r="BA110" s="125"/>
      <c r="BB110" s="125"/>
      <c r="BC110" s="125"/>
      <c r="BD110" s="125"/>
      <c r="BE110" s="125"/>
      <c r="BF110" s="125"/>
      <c r="BG110" s="125"/>
      <c r="BH110" s="125"/>
      <c r="BI110" s="125"/>
    </row>
    <row r="111" spans="1:16383" s="133" customFormat="1">
      <c r="A111" s="63">
        <v>10</v>
      </c>
      <c r="B111" s="124" t="s">
        <v>148</v>
      </c>
      <c r="C111" s="123">
        <v>108</v>
      </c>
      <c r="D111" s="123" t="s">
        <v>58</v>
      </c>
      <c r="E111" s="123" t="s">
        <v>151</v>
      </c>
      <c r="F111" s="123" t="s">
        <v>150</v>
      </c>
      <c r="G111" s="125">
        <v>459</v>
      </c>
      <c r="H111" s="123" t="s">
        <v>61</v>
      </c>
      <c r="I111" s="123"/>
      <c r="J111" s="123"/>
      <c r="K111" s="126">
        <v>43607</v>
      </c>
      <c r="L111" s="127">
        <v>41858</v>
      </c>
      <c r="M111" s="127">
        <v>44780</v>
      </c>
      <c r="N111" s="127">
        <v>42767</v>
      </c>
      <c r="O111" s="193">
        <v>0</v>
      </c>
      <c r="P111" s="73">
        <f t="shared" si="71"/>
        <v>38</v>
      </c>
      <c r="Q111" s="194" t="s">
        <v>266</v>
      </c>
      <c r="R111" s="128">
        <f>+R110</f>
        <v>68</v>
      </c>
      <c r="S111" s="125">
        <v>120</v>
      </c>
      <c r="T111" s="129">
        <v>625000</v>
      </c>
      <c r="U111" s="91">
        <f t="shared" si="68"/>
        <v>5</v>
      </c>
      <c r="V111" s="122">
        <f t="shared" si="70"/>
        <v>2019</v>
      </c>
      <c r="W111" s="130">
        <v>0</v>
      </c>
      <c r="X111" s="9"/>
      <c r="Y111" s="130"/>
      <c r="Z111" s="130"/>
      <c r="AA111" s="130"/>
      <c r="AB111" s="130"/>
      <c r="AC111" s="130"/>
      <c r="AD111" s="129">
        <f t="shared" ref="AD111:AD114" si="72">+T111/P111</f>
        <v>16447.36842105263</v>
      </c>
      <c r="AE111" s="129"/>
      <c r="AF111" s="129"/>
      <c r="AG111" s="129"/>
      <c r="AH111" s="129"/>
      <c r="AI111" s="129">
        <f t="shared" ref="AI111:AI114" si="73">+T111</f>
        <v>625000</v>
      </c>
      <c r="AJ111" s="131">
        <f>+AD111*8</f>
        <v>131578.94736842104</v>
      </c>
      <c r="AK111" s="131">
        <f t="shared" ref="AK111:AK114" si="74">+AJ111</f>
        <v>131578.94736842104</v>
      </c>
      <c r="AL111" s="78">
        <f t="shared" si="54"/>
        <v>493421.05263157899</v>
      </c>
      <c r="AM111" s="132"/>
      <c r="AN111" s="132"/>
      <c r="AO111" s="132"/>
      <c r="AP111" s="125"/>
      <c r="AQ111" s="125"/>
      <c r="AR111" s="125"/>
      <c r="AS111" s="125"/>
      <c r="AT111" s="125"/>
      <c r="AU111" s="80">
        <f t="shared" ref="AU111:AU114" si="75">+(AI111/R111)*12</f>
        <v>110294.11764705883</v>
      </c>
      <c r="AV111" s="78">
        <f t="shared" si="57"/>
        <v>241873.06501547986</v>
      </c>
      <c r="AW111" s="78">
        <f t="shared" si="58"/>
        <v>383126.93498452014</v>
      </c>
      <c r="AX111" s="81">
        <f t="shared" ref="AX111:AX114" si="76">+AD111*1</f>
        <v>16447.36842105263</v>
      </c>
      <c r="AY111" s="82">
        <f t="shared" si="60"/>
        <v>258320.4334365325</v>
      </c>
      <c r="AZ111" s="83">
        <f t="shared" si="61"/>
        <v>366679.5665634675</v>
      </c>
      <c r="BA111" s="125"/>
      <c r="BB111" s="125"/>
      <c r="BC111" s="125"/>
      <c r="BD111" s="125"/>
      <c r="BE111" s="125"/>
      <c r="BF111" s="125"/>
      <c r="BG111" s="125"/>
      <c r="BH111" s="125"/>
      <c r="BI111" s="125"/>
    </row>
    <row r="112" spans="1:16383" s="133" customFormat="1" ht="25.5">
      <c r="A112" s="63">
        <v>10</v>
      </c>
      <c r="B112" s="123" t="s">
        <v>57</v>
      </c>
      <c r="C112" s="123">
        <v>109</v>
      </c>
      <c r="D112" s="123" t="s">
        <v>58</v>
      </c>
      <c r="E112" s="123" t="s">
        <v>152</v>
      </c>
      <c r="F112" s="134" t="s">
        <v>153</v>
      </c>
      <c r="G112" s="125">
        <v>4</v>
      </c>
      <c r="H112" s="123" t="s">
        <v>61</v>
      </c>
      <c r="I112" s="123"/>
      <c r="J112" s="123"/>
      <c r="K112" s="135">
        <v>43705</v>
      </c>
      <c r="L112" s="127">
        <v>41858</v>
      </c>
      <c r="M112" s="127">
        <v>44780</v>
      </c>
      <c r="N112" s="127">
        <v>42767</v>
      </c>
      <c r="O112" s="193">
        <v>0</v>
      </c>
      <c r="P112" s="73">
        <f t="shared" si="71"/>
        <v>35</v>
      </c>
      <c r="Q112" s="194" t="s">
        <v>266</v>
      </c>
      <c r="R112" s="128">
        <f t="shared" ref="R112:R114" si="77">+R111</f>
        <v>68</v>
      </c>
      <c r="S112" s="125">
        <v>120</v>
      </c>
      <c r="T112" s="129">
        <v>13122057</v>
      </c>
      <c r="U112" s="91">
        <f t="shared" si="68"/>
        <v>8</v>
      </c>
      <c r="V112" s="122">
        <f t="shared" si="70"/>
        <v>2019</v>
      </c>
      <c r="W112" s="130">
        <v>0</v>
      </c>
      <c r="X112" s="9"/>
      <c r="Y112" s="130"/>
      <c r="Z112" s="130"/>
      <c r="AA112" s="130"/>
      <c r="AB112" s="130"/>
      <c r="AC112" s="130"/>
      <c r="AD112" s="129">
        <f t="shared" si="72"/>
        <v>374915.91428571427</v>
      </c>
      <c r="AE112" s="129"/>
      <c r="AF112" s="129"/>
      <c r="AG112" s="129"/>
      <c r="AH112" s="129"/>
      <c r="AI112" s="129">
        <f t="shared" si="73"/>
        <v>13122057</v>
      </c>
      <c r="AJ112" s="131">
        <f>+AD112*5</f>
        <v>1874579.5714285714</v>
      </c>
      <c r="AK112" s="131">
        <f t="shared" si="74"/>
        <v>1874579.5714285714</v>
      </c>
      <c r="AL112" s="78">
        <f t="shared" si="54"/>
        <v>11247477.428571429</v>
      </c>
      <c r="AM112" s="132"/>
      <c r="AN112" s="132"/>
      <c r="AO112" s="132"/>
      <c r="AP112" s="125"/>
      <c r="AQ112" s="125"/>
      <c r="AR112" s="125"/>
      <c r="AS112" s="125"/>
      <c r="AT112" s="125"/>
      <c r="AU112" s="80">
        <f t="shared" si="75"/>
        <v>2315657.1176470588</v>
      </c>
      <c r="AV112" s="78">
        <f t="shared" si="57"/>
        <v>4190236.6890756302</v>
      </c>
      <c r="AW112" s="78">
        <f t="shared" si="58"/>
        <v>8931820.3109243698</v>
      </c>
      <c r="AX112" s="81">
        <f t="shared" si="76"/>
        <v>374915.91428571427</v>
      </c>
      <c r="AY112" s="82">
        <f t="shared" si="60"/>
        <v>4565152.603361344</v>
      </c>
      <c r="AZ112" s="83">
        <f t="shared" si="61"/>
        <v>8556904.396638656</v>
      </c>
      <c r="BA112" s="125"/>
      <c r="BB112" s="125"/>
      <c r="BC112" s="125"/>
      <c r="BD112" s="125"/>
      <c r="BE112" s="125"/>
      <c r="BF112" s="125"/>
      <c r="BG112" s="125"/>
      <c r="BH112" s="125"/>
      <c r="BI112" s="125"/>
    </row>
    <row r="113" spans="1:61" s="133" customFormat="1">
      <c r="A113" s="63">
        <v>10</v>
      </c>
      <c r="B113" s="123" t="s">
        <v>57</v>
      </c>
      <c r="C113" s="123">
        <v>114</v>
      </c>
      <c r="D113" s="123" t="s">
        <v>154</v>
      </c>
      <c r="E113" s="123" t="s">
        <v>155</v>
      </c>
      <c r="F113" s="123" t="s">
        <v>156</v>
      </c>
      <c r="G113" s="125">
        <v>182</v>
      </c>
      <c r="H113" s="123" t="s">
        <v>61</v>
      </c>
      <c r="I113" s="123"/>
      <c r="J113" s="123"/>
      <c r="K113" s="126">
        <v>43784</v>
      </c>
      <c r="L113" s="127">
        <v>41858</v>
      </c>
      <c r="M113" s="127">
        <v>44780</v>
      </c>
      <c r="N113" s="127">
        <v>42767</v>
      </c>
      <c r="O113" s="193">
        <v>0</v>
      </c>
      <c r="P113" s="73">
        <f t="shared" si="71"/>
        <v>32</v>
      </c>
      <c r="Q113" s="194" t="s">
        <v>266</v>
      </c>
      <c r="R113" s="128">
        <f t="shared" si="77"/>
        <v>68</v>
      </c>
      <c r="S113" s="125">
        <v>120</v>
      </c>
      <c r="T113" s="129">
        <v>492000</v>
      </c>
      <c r="U113" s="91">
        <f t="shared" si="68"/>
        <v>11</v>
      </c>
      <c r="V113" s="122">
        <f t="shared" si="70"/>
        <v>2019</v>
      </c>
      <c r="W113" s="130"/>
      <c r="X113" s="9"/>
      <c r="Y113" s="125"/>
      <c r="Z113" s="125"/>
      <c r="AA113" s="125"/>
      <c r="AB113" s="125"/>
      <c r="AC113" s="125"/>
      <c r="AD113" s="129">
        <f t="shared" si="72"/>
        <v>15375</v>
      </c>
      <c r="AE113" s="125"/>
      <c r="AF113" s="129"/>
      <c r="AG113" s="129"/>
      <c r="AH113" s="129"/>
      <c r="AI113" s="129">
        <f t="shared" si="73"/>
        <v>492000</v>
      </c>
      <c r="AJ113" s="131">
        <f>+AD113*2</f>
        <v>30750</v>
      </c>
      <c r="AK113" s="131">
        <f t="shared" si="74"/>
        <v>30750</v>
      </c>
      <c r="AL113" s="78">
        <f t="shared" si="54"/>
        <v>461250</v>
      </c>
      <c r="AM113" s="125"/>
      <c r="AN113" s="125"/>
      <c r="AO113" s="125"/>
      <c r="AP113" s="125"/>
      <c r="AQ113" s="125"/>
      <c r="AR113" s="125"/>
      <c r="AS113" s="125"/>
      <c r="AT113" s="125"/>
      <c r="AU113" s="80">
        <f t="shared" si="75"/>
        <v>86823.529411764699</v>
      </c>
      <c r="AV113" s="78">
        <f t="shared" si="57"/>
        <v>117573.5294117647</v>
      </c>
      <c r="AW113" s="78">
        <f t="shared" si="58"/>
        <v>374426.4705882353</v>
      </c>
      <c r="AX113" s="81">
        <f t="shared" si="76"/>
        <v>15375</v>
      </c>
      <c r="AY113" s="82">
        <f t="shared" si="60"/>
        <v>132948.5294117647</v>
      </c>
      <c r="AZ113" s="83">
        <f t="shared" si="61"/>
        <v>359051.4705882353</v>
      </c>
      <c r="BA113" s="125"/>
      <c r="BB113" s="125"/>
      <c r="BC113" s="125"/>
      <c r="BD113" s="125"/>
      <c r="BE113" s="125"/>
      <c r="BF113" s="125"/>
      <c r="BG113" s="125"/>
      <c r="BH113" s="125"/>
      <c r="BI113" s="125"/>
    </row>
    <row r="114" spans="1:61" s="133" customFormat="1" ht="25.5">
      <c r="A114" s="63">
        <v>10</v>
      </c>
      <c r="B114" s="123" t="s">
        <v>57</v>
      </c>
      <c r="C114" s="123">
        <v>106</v>
      </c>
      <c r="D114" s="136" t="s">
        <v>58</v>
      </c>
      <c r="E114" s="137" t="s">
        <v>157</v>
      </c>
      <c r="F114" s="137" t="s">
        <v>158</v>
      </c>
      <c r="G114" s="138">
        <v>63</v>
      </c>
      <c r="H114" s="137" t="s">
        <v>61</v>
      </c>
      <c r="K114" s="126">
        <v>43584</v>
      </c>
      <c r="L114" s="127">
        <v>41858</v>
      </c>
      <c r="M114" s="127">
        <v>44780</v>
      </c>
      <c r="N114" s="127">
        <v>42767</v>
      </c>
      <c r="O114" s="193">
        <v>0</v>
      </c>
      <c r="P114" s="73">
        <f t="shared" si="71"/>
        <v>39</v>
      </c>
      <c r="Q114" s="194" t="s">
        <v>266</v>
      </c>
      <c r="R114" s="128">
        <f t="shared" si="77"/>
        <v>68</v>
      </c>
      <c r="S114" s="125">
        <v>120</v>
      </c>
      <c r="T114" s="129">
        <v>556303</v>
      </c>
      <c r="U114" s="91">
        <f t="shared" si="68"/>
        <v>4</v>
      </c>
      <c r="V114" s="122">
        <f t="shared" si="70"/>
        <v>2019</v>
      </c>
      <c r="X114" s="9"/>
      <c r="Y114" s="130"/>
      <c r="Z114" s="130"/>
      <c r="AA114" s="130"/>
      <c r="AB114" s="130"/>
      <c r="AC114" s="130"/>
      <c r="AD114" s="129">
        <f t="shared" si="72"/>
        <v>14264.179487179486</v>
      </c>
      <c r="AE114" s="125"/>
      <c r="AF114" s="125"/>
      <c r="AG114" s="125"/>
      <c r="AH114" s="125"/>
      <c r="AI114" s="129">
        <f t="shared" si="73"/>
        <v>556303</v>
      </c>
      <c r="AJ114" s="131">
        <f>+AD114*9</f>
        <v>128377.61538461538</v>
      </c>
      <c r="AK114" s="131">
        <f t="shared" si="74"/>
        <v>128377.61538461538</v>
      </c>
      <c r="AL114" s="78">
        <f t="shared" si="54"/>
        <v>427925.38461538462</v>
      </c>
      <c r="AM114" s="125"/>
      <c r="AN114" s="125"/>
      <c r="AO114" s="125"/>
      <c r="AP114" s="125"/>
      <c r="AQ114" s="125"/>
      <c r="AR114" s="125"/>
      <c r="AS114" s="125"/>
      <c r="AT114" s="125"/>
      <c r="AU114" s="80">
        <f t="shared" si="75"/>
        <v>98171.117647058825</v>
      </c>
      <c r="AV114" s="78">
        <f t="shared" si="57"/>
        <v>226548.7330316742</v>
      </c>
      <c r="AW114" s="78">
        <f t="shared" si="58"/>
        <v>329754.26696832583</v>
      </c>
      <c r="AX114" s="139">
        <f t="shared" si="76"/>
        <v>14264.179487179486</v>
      </c>
      <c r="AY114" s="140">
        <f t="shared" si="60"/>
        <v>240812.9125188537</v>
      </c>
      <c r="AZ114" s="141">
        <f t="shared" si="61"/>
        <v>315490.08748114633</v>
      </c>
      <c r="BA114" s="125"/>
      <c r="BB114" s="125"/>
      <c r="BC114" s="125"/>
      <c r="BD114" s="125"/>
      <c r="BE114" s="125"/>
      <c r="BF114" s="125"/>
      <c r="BG114" s="125"/>
      <c r="BH114" s="125"/>
      <c r="BI114" s="125"/>
    </row>
    <row r="115" spans="1:61">
      <c r="A115" s="63">
        <v>10</v>
      </c>
      <c r="B115" s="87" t="s">
        <v>159</v>
      </c>
      <c r="C115" s="103">
        <v>50</v>
      </c>
      <c r="D115" s="103" t="s">
        <v>58</v>
      </c>
      <c r="E115" s="99" t="s">
        <v>160</v>
      </c>
      <c r="F115" s="99" t="s">
        <v>161</v>
      </c>
      <c r="G115" s="104" t="s">
        <v>162</v>
      </c>
      <c r="H115" s="99" t="s">
        <v>61</v>
      </c>
      <c r="I115" s="142"/>
      <c r="J115" s="142"/>
      <c r="K115" s="142">
        <v>42291</v>
      </c>
      <c r="L115" s="142">
        <v>41858</v>
      </c>
      <c r="M115" s="142">
        <f t="shared" ref="M115:M178" si="78">+EDATE(L115,96)</f>
        <v>44780</v>
      </c>
      <c r="N115" s="105">
        <v>42767</v>
      </c>
      <c r="O115" s="193">
        <v>0</v>
      </c>
      <c r="P115" s="73">
        <f t="shared" ref="P115:P178" si="79">+DATEDIF(P$5,M115,"m")</f>
        <v>61</v>
      </c>
      <c r="Q115" s="194" t="s">
        <v>267</v>
      </c>
      <c r="R115" s="12">
        <f>+S115</f>
        <v>36</v>
      </c>
      <c r="S115" s="99">
        <v>36</v>
      </c>
      <c r="T115" s="106">
        <v>121746.06000000001</v>
      </c>
      <c r="U115" s="99">
        <v>8</v>
      </c>
      <c r="V115" s="99">
        <v>2017</v>
      </c>
      <c r="W115" s="100">
        <v>0</v>
      </c>
      <c r="X115" s="100">
        <f t="shared" ref="X115:X178" si="80">+($D$3-V115)*12+$C$3-U115+1</f>
        <v>5</v>
      </c>
      <c r="Y115" s="100">
        <f t="shared" ref="Y115:Y178" si="81">+($D$5-V115)*12+$C$5-U115+1</f>
        <v>17</v>
      </c>
      <c r="Z115" s="100">
        <f>+Y115+12</f>
        <v>29</v>
      </c>
      <c r="AA115" s="100">
        <f>+Z115+12</f>
        <v>41</v>
      </c>
      <c r="AB115" s="74">
        <f>+AA115+AB$5</f>
        <v>46</v>
      </c>
      <c r="AC115" s="74">
        <f>+P115-AB115</f>
        <v>15</v>
      </c>
      <c r="AD115" s="108">
        <f t="shared" ref="AD115:AD178" si="82">+IFERROR(T115/S115,0)</f>
        <v>3381.8350000000005</v>
      </c>
      <c r="AE115" s="107">
        <f t="shared" ref="AE115:AE178" si="83">+(T115/S115)*W115</f>
        <v>0</v>
      </c>
      <c r="AF115" s="94">
        <f t="shared" ref="AF115:AF178" si="84">+(X115-W115)*AD115</f>
        <v>16909.175000000003</v>
      </c>
      <c r="AG115" s="94">
        <f t="shared" ref="AG115:AG178" si="85">+(Y115-X115)*AD115</f>
        <v>40582.020000000004</v>
      </c>
      <c r="AH115" s="107">
        <f t="shared" ref="AH115:AH178" si="86">+AE115+AF115+AG115</f>
        <v>57491.195000000007</v>
      </c>
      <c r="AI115" s="107">
        <f t="shared" ref="AI115:AI178" si="87">+T115-AH115</f>
        <v>64254.865000000005</v>
      </c>
      <c r="AJ115" s="143">
        <f>+(AI115/AC115)*12</f>
        <v>51403.892000000007</v>
      </c>
      <c r="AK115" s="144">
        <f>+AH115+AJ115</f>
        <v>108895.08700000001</v>
      </c>
      <c r="AL115" s="79">
        <f>+T115-AK115</f>
        <v>12850.972999999998</v>
      </c>
      <c r="AM115" s="79">
        <f t="shared" ref="AM115:AM178" si="88">+AD115*7</f>
        <v>23672.845000000005</v>
      </c>
      <c r="AN115" s="79"/>
      <c r="AO115" s="79"/>
      <c r="AP115" s="79"/>
      <c r="AQ115" s="12"/>
      <c r="AR115" s="12"/>
      <c r="AS115" s="12"/>
      <c r="AT115" s="12"/>
      <c r="AU115" s="80">
        <f>+AD115*7</f>
        <v>23672.845000000005</v>
      </c>
      <c r="AV115" s="145">
        <f>+AK115+AU115</f>
        <v>132567.93200000003</v>
      </c>
      <c r="AW115" s="145">
        <f>+T115-AV115</f>
        <v>-10821.872000000018</v>
      </c>
      <c r="AX115" s="143">
        <v>0</v>
      </c>
      <c r="AY115" s="98">
        <v>121746.06000000001</v>
      </c>
      <c r="AZ115" s="144">
        <v>0</v>
      </c>
    </row>
    <row r="116" spans="1:61">
      <c r="A116" s="63">
        <v>10</v>
      </c>
      <c r="B116" s="103" t="s">
        <v>159</v>
      </c>
      <c r="C116" s="103">
        <v>50</v>
      </c>
      <c r="D116" s="103" t="s">
        <v>58</v>
      </c>
      <c r="E116" s="99" t="s">
        <v>160</v>
      </c>
      <c r="F116" s="99" t="s">
        <v>161</v>
      </c>
      <c r="G116" s="104" t="s">
        <v>162</v>
      </c>
      <c r="H116" s="99" t="s">
        <v>61</v>
      </c>
      <c r="I116" s="142"/>
      <c r="J116" s="142"/>
      <c r="K116" s="142">
        <v>42291</v>
      </c>
      <c r="L116" s="142">
        <v>41858</v>
      </c>
      <c r="M116" s="142">
        <f t="shared" si="78"/>
        <v>44780</v>
      </c>
      <c r="N116" s="105">
        <v>42767</v>
      </c>
      <c r="O116" s="193">
        <v>0</v>
      </c>
      <c r="P116" s="73">
        <f t="shared" si="79"/>
        <v>61</v>
      </c>
      <c r="Q116" s="194" t="s">
        <v>267</v>
      </c>
      <c r="R116" s="12">
        <f t="shared" ref="R116:R179" si="89">+S116</f>
        <v>36</v>
      </c>
      <c r="S116" s="99">
        <v>36</v>
      </c>
      <c r="T116" s="106">
        <v>121746.06000000001</v>
      </c>
      <c r="U116" s="99">
        <v>8</v>
      </c>
      <c r="V116" s="99">
        <v>2017</v>
      </c>
      <c r="W116" s="100">
        <v>0</v>
      </c>
      <c r="X116" s="100">
        <f t="shared" si="80"/>
        <v>5</v>
      </c>
      <c r="Y116" s="100">
        <f t="shared" si="81"/>
        <v>17</v>
      </c>
      <c r="Z116" s="100">
        <f t="shared" ref="Z116:AA179" si="90">+Y116+12</f>
        <v>29</v>
      </c>
      <c r="AA116" s="100">
        <f t="shared" si="90"/>
        <v>41</v>
      </c>
      <c r="AB116" s="74">
        <f t="shared" ref="AB116:AB179" si="91">+AA116+AB$5</f>
        <v>46</v>
      </c>
      <c r="AC116" s="74">
        <f t="shared" ref="AC116:AC179" si="92">+P116-AB116</f>
        <v>15</v>
      </c>
      <c r="AD116" s="108">
        <f t="shared" si="82"/>
        <v>3381.8350000000005</v>
      </c>
      <c r="AE116" s="107">
        <f t="shared" si="83"/>
        <v>0</v>
      </c>
      <c r="AF116" s="94">
        <f t="shared" si="84"/>
        <v>16909.175000000003</v>
      </c>
      <c r="AG116" s="94">
        <f t="shared" si="85"/>
        <v>40582.020000000004</v>
      </c>
      <c r="AH116" s="107">
        <f t="shared" si="86"/>
        <v>57491.195000000007</v>
      </c>
      <c r="AI116" s="107">
        <f t="shared" si="87"/>
        <v>64254.865000000005</v>
      </c>
      <c r="AJ116" s="143">
        <f t="shared" ref="AJ116:AJ179" si="93">+(AI116/AC116)*12</f>
        <v>51403.892000000007</v>
      </c>
      <c r="AK116" s="144">
        <f t="shared" ref="AK116:AK179" si="94">+AH116+AJ116</f>
        <v>108895.08700000001</v>
      </c>
      <c r="AL116" s="79">
        <f t="shared" ref="AL116:AL179" si="95">+T116-AK116</f>
        <v>12850.972999999998</v>
      </c>
      <c r="AM116" s="79">
        <f t="shared" si="88"/>
        <v>23672.845000000005</v>
      </c>
      <c r="AN116" s="79"/>
      <c r="AO116" s="79"/>
      <c r="AP116" s="79"/>
      <c r="AQ116" s="12"/>
      <c r="AR116" s="12"/>
      <c r="AS116" s="12"/>
      <c r="AT116" s="12"/>
      <c r="AU116" s="80">
        <f t="shared" ref="AU116:AU179" si="96">+AD116*7</f>
        <v>23672.845000000005</v>
      </c>
      <c r="AV116" s="145">
        <f t="shared" ref="AV116:AV179" si="97">+AK116+AU116</f>
        <v>132567.93200000003</v>
      </c>
      <c r="AW116" s="145">
        <f t="shared" ref="AW116:AW179" si="98">+T116-AV116</f>
        <v>-10821.872000000018</v>
      </c>
      <c r="AX116" s="143">
        <v>0</v>
      </c>
      <c r="AY116" s="98">
        <v>121746.06000000001</v>
      </c>
      <c r="AZ116" s="144">
        <v>0</v>
      </c>
    </row>
    <row r="117" spans="1:61">
      <c r="A117" s="63">
        <v>10</v>
      </c>
      <c r="B117" s="103" t="s">
        <v>159</v>
      </c>
      <c r="C117" s="103">
        <v>50</v>
      </c>
      <c r="D117" s="103" t="s">
        <v>58</v>
      </c>
      <c r="E117" s="99" t="s">
        <v>160</v>
      </c>
      <c r="F117" s="99" t="s">
        <v>161</v>
      </c>
      <c r="G117" s="104" t="s">
        <v>162</v>
      </c>
      <c r="H117" s="99" t="s">
        <v>61</v>
      </c>
      <c r="I117" s="142"/>
      <c r="J117" s="142"/>
      <c r="K117" s="142">
        <v>42291</v>
      </c>
      <c r="L117" s="142">
        <v>41858</v>
      </c>
      <c r="M117" s="142">
        <f t="shared" si="78"/>
        <v>44780</v>
      </c>
      <c r="N117" s="105">
        <v>42767</v>
      </c>
      <c r="O117" s="193">
        <v>0</v>
      </c>
      <c r="P117" s="73">
        <f t="shared" si="79"/>
        <v>61</v>
      </c>
      <c r="Q117" s="194" t="s">
        <v>267</v>
      </c>
      <c r="R117" s="12">
        <f t="shared" si="89"/>
        <v>36</v>
      </c>
      <c r="S117" s="99">
        <v>36</v>
      </c>
      <c r="T117" s="106">
        <v>121746.06000000001</v>
      </c>
      <c r="U117" s="99">
        <v>8</v>
      </c>
      <c r="V117" s="99">
        <v>2017</v>
      </c>
      <c r="W117" s="100">
        <v>0</v>
      </c>
      <c r="X117" s="100">
        <f t="shared" si="80"/>
        <v>5</v>
      </c>
      <c r="Y117" s="100">
        <f t="shared" si="81"/>
        <v>17</v>
      </c>
      <c r="Z117" s="100">
        <f t="shared" si="90"/>
        <v>29</v>
      </c>
      <c r="AA117" s="100">
        <f t="shared" si="90"/>
        <v>41</v>
      </c>
      <c r="AB117" s="74">
        <f t="shared" si="91"/>
        <v>46</v>
      </c>
      <c r="AC117" s="74">
        <f t="shared" si="92"/>
        <v>15</v>
      </c>
      <c r="AD117" s="108">
        <f t="shared" si="82"/>
        <v>3381.8350000000005</v>
      </c>
      <c r="AE117" s="107">
        <f t="shared" si="83"/>
        <v>0</v>
      </c>
      <c r="AF117" s="94">
        <f t="shared" si="84"/>
        <v>16909.175000000003</v>
      </c>
      <c r="AG117" s="94">
        <f t="shared" si="85"/>
        <v>40582.020000000004</v>
      </c>
      <c r="AH117" s="107">
        <f t="shared" si="86"/>
        <v>57491.195000000007</v>
      </c>
      <c r="AI117" s="107">
        <f t="shared" si="87"/>
        <v>64254.865000000005</v>
      </c>
      <c r="AJ117" s="143">
        <f t="shared" si="93"/>
        <v>51403.892000000007</v>
      </c>
      <c r="AK117" s="144">
        <f t="shared" si="94"/>
        <v>108895.08700000001</v>
      </c>
      <c r="AL117" s="79">
        <f t="shared" si="95"/>
        <v>12850.972999999998</v>
      </c>
      <c r="AM117" s="79">
        <f t="shared" si="88"/>
        <v>23672.845000000005</v>
      </c>
      <c r="AN117" s="79"/>
      <c r="AO117" s="79"/>
      <c r="AP117" s="79"/>
      <c r="AQ117" s="12"/>
      <c r="AR117" s="12"/>
      <c r="AS117" s="12"/>
      <c r="AT117" s="12"/>
      <c r="AU117" s="80">
        <f t="shared" si="96"/>
        <v>23672.845000000005</v>
      </c>
      <c r="AV117" s="145">
        <f t="shared" si="97"/>
        <v>132567.93200000003</v>
      </c>
      <c r="AW117" s="145">
        <f t="shared" si="98"/>
        <v>-10821.872000000018</v>
      </c>
      <c r="AX117" s="143">
        <v>0</v>
      </c>
      <c r="AY117" s="98">
        <v>121746.06000000001</v>
      </c>
      <c r="AZ117" s="144">
        <v>0</v>
      </c>
    </row>
    <row r="118" spans="1:61">
      <c r="A118" s="63">
        <v>10</v>
      </c>
      <c r="B118" s="103" t="s">
        <v>159</v>
      </c>
      <c r="C118" s="103">
        <v>50</v>
      </c>
      <c r="D118" s="103" t="s">
        <v>58</v>
      </c>
      <c r="E118" s="99" t="s">
        <v>160</v>
      </c>
      <c r="F118" s="99" t="s">
        <v>161</v>
      </c>
      <c r="G118" s="104" t="s">
        <v>162</v>
      </c>
      <c r="H118" s="99" t="s">
        <v>61</v>
      </c>
      <c r="I118" s="142"/>
      <c r="J118" s="142"/>
      <c r="K118" s="142">
        <v>42291</v>
      </c>
      <c r="L118" s="142">
        <v>41858</v>
      </c>
      <c r="M118" s="142">
        <f t="shared" si="78"/>
        <v>44780</v>
      </c>
      <c r="N118" s="105">
        <v>42767</v>
      </c>
      <c r="O118" s="193">
        <v>0</v>
      </c>
      <c r="P118" s="73">
        <f t="shared" si="79"/>
        <v>61</v>
      </c>
      <c r="Q118" s="194" t="s">
        <v>267</v>
      </c>
      <c r="R118" s="12">
        <f t="shared" si="89"/>
        <v>36</v>
      </c>
      <c r="S118" s="99">
        <v>36</v>
      </c>
      <c r="T118" s="106">
        <v>121746.06000000001</v>
      </c>
      <c r="U118" s="99">
        <v>8</v>
      </c>
      <c r="V118" s="99">
        <v>2017</v>
      </c>
      <c r="W118" s="100">
        <v>0</v>
      </c>
      <c r="X118" s="100">
        <f t="shared" si="80"/>
        <v>5</v>
      </c>
      <c r="Y118" s="100">
        <f t="shared" si="81"/>
        <v>17</v>
      </c>
      <c r="Z118" s="100">
        <f t="shared" si="90"/>
        <v>29</v>
      </c>
      <c r="AA118" s="100">
        <f t="shared" si="90"/>
        <v>41</v>
      </c>
      <c r="AB118" s="74">
        <f t="shared" si="91"/>
        <v>46</v>
      </c>
      <c r="AC118" s="74">
        <f t="shared" si="92"/>
        <v>15</v>
      </c>
      <c r="AD118" s="108">
        <f t="shared" si="82"/>
        <v>3381.8350000000005</v>
      </c>
      <c r="AE118" s="107">
        <f t="shared" si="83"/>
        <v>0</v>
      </c>
      <c r="AF118" s="94">
        <f t="shared" si="84"/>
        <v>16909.175000000003</v>
      </c>
      <c r="AG118" s="94">
        <f t="shared" si="85"/>
        <v>40582.020000000004</v>
      </c>
      <c r="AH118" s="107">
        <f t="shared" si="86"/>
        <v>57491.195000000007</v>
      </c>
      <c r="AI118" s="107">
        <f t="shared" si="87"/>
        <v>64254.865000000005</v>
      </c>
      <c r="AJ118" s="143">
        <f t="shared" si="93"/>
        <v>51403.892000000007</v>
      </c>
      <c r="AK118" s="144">
        <f t="shared" si="94"/>
        <v>108895.08700000001</v>
      </c>
      <c r="AL118" s="79">
        <f t="shared" si="95"/>
        <v>12850.972999999998</v>
      </c>
      <c r="AM118" s="79">
        <f t="shared" si="88"/>
        <v>23672.845000000005</v>
      </c>
      <c r="AN118" s="79"/>
      <c r="AO118" s="79"/>
      <c r="AP118" s="79"/>
      <c r="AQ118" s="12"/>
      <c r="AR118" s="12"/>
      <c r="AS118" s="12"/>
      <c r="AT118" s="12"/>
      <c r="AU118" s="80">
        <f t="shared" si="96"/>
        <v>23672.845000000005</v>
      </c>
      <c r="AV118" s="145">
        <f t="shared" si="97"/>
        <v>132567.93200000003</v>
      </c>
      <c r="AW118" s="145">
        <f t="shared" si="98"/>
        <v>-10821.872000000018</v>
      </c>
      <c r="AX118" s="143">
        <v>0</v>
      </c>
      <c r="AY118" s="98">
        <v>121746.06000000001</v>
      </c>
      <c r="AZ118" s="144">
        <v>0</v>
      </c>
    </row>
    <row r="119" spans="1:61">
      <c r="A119" s="63">
        <v>10</v>
      </c>
      <c r="B119" s="103" t="s">
        <v>159</v>
      </c>
      <c r="C119" s="103">
        <v>50</v>
      </c>
      <c r="D119" s="103" t="s">
        <v>58</v>
      </c>
      <c r="E119" s="99" t="s">
        <v>160</v>
      </c>
      <c r="F119" s="99" t="s">
        <v>161</v>
      </c>
      <c r="G119" s="104" t="s">
        <v>162</v>
      </c>
      <c r="H119" s="99" t="s">
        <v>61</v>
      </c>
      <c r="I119" s="142"/>
      <c r="J119" s="142"/>
      <c r="K119" s="142">
        <v>42291</v>
      </c>
      <c r="L119" s="142">
        <v>41858</v>
      </c>
      <c r="M119" s="142">
        <f t="shared" si="78"/>
        <v>44780</v>
      </c>
      <c r="N119" s="105">
        <v>42767</v>
      </c>
      <c r="O119" s="193">
        <v>0</v>
      </c>
      <c r="P119" s="73">
        <f t="shared" si="79"/>
        <v>61</v>
      </c>
      <c r="Q119" s="194" t="s">
        <v>267</v>
      </c>
      <c r="R119" s="12">
        <f t="shared" si="89"/>
        <v>36</v>
      </c>
      <c r="S119" s="99">
        <v>36</v>
      </c>
      <c r="T119" s="106">
        <v>121746.06000000001</v>
      </c>
      <c r="U119" s="99">
        <v>8</v>
      </c>
      <c r="V119" s="99">
        <v>2017</v>
      </c>
      <c r="W119" s="100">
        <v>0</v>
      </c>
      <c r="X119" s="100">
        <f t="shared" si="80"/>
        <v>5</v>
      </c>
      <c r="Y119" s="100">
        <f t="shared" si="81"/>
        <v>17</v>
      </c>
      <c r="Z119" s="100">
        <f t="shared" si="90"/>
        <v>29</v>
      </c>
      <c r="AA119" s="100">
        <f t="shared" si="90"/>
        <v>41</v>
      </c>
      <c r="AB119" s="74">
        <f t="shared" si="91"/>
        <v>46</v>
      </c>
      <c r="AC119" s="74">
        <f t="shared" si="92"/>
        <v>15</v>
      </c>
      <c r="AD119" s="108">
        <f t="shared" si="82"/>
        <v>3381.8350000000005</v>
      </c>
      <c r="AE119" s="107">
        <f t="shared" si="83"/>
        <v>0</v>
      </c>
      <c r="AF119" s="94">
        <f t="shared" si="84"/>
        <v>16909.175000000003</v>
      </c>
      <c r="AG119" s="94">
        <f t="shared" si="85"/>
        <v>40582.020000000004</v>
      </c>
      <c r="AH119" s="107">
        <f t="shared" si="86"/>
        <v>57491.195000000007</v>
      </c>
      <c r="AI119" s="107">
        <f t="shared" si="87"/>
        <v>64254.865000000005</v>
      </c>
      <c r="AJ119" s="143">
        <f t="shared" si="93"/>
        <v>51403.892000000007</v>
      </c>
      <c r="AK119" s="144">
        <f t="shared" si="94"/>
        <v>108895.08700000001</v>
      </c>
      <c r="AL119" s="79">
        <f t="shared" si="95"/>
        <v>12850.972999999998</v>
      </c>
      <c r="AM119" s="79">
        <f t="shared" si="88"/>
        <v>23672.845000000005</v>
      </c>
      <c r="AN119" s="79"/>
      <c r="AO119" s="79"/>
      <c r="AP119" s="79"/>
      <c r="AQ119" s="12"/>
      <c r="AR119" s="12"/>
      <c r="AS119" s="12"/>
      <c r="AT119" s="12"/>
      <c r="AU119" s="80">
        <f t="shared" si="96"/>
        <v>23672.845000000005</v>
      </c>
      <c r="AV119" s="145">
        <f t="shared" si="97"/>
        <v>132567.93200000003</v>
      </c>
      <c r="AW119" s="145">
        <f t="shared" si="98"/>
        <v>-10821.872000000018</v>
      </c>
      <c r="AX119" s="143">
        <v>0</v>
      </c>
      <c r="AY119" s="98">
        <v>121746.06000000001</v>
      </c>
      <c r="AZ119" s="144">
        <v>0</v>
      </c>
    </row>
    <row r="120" spans="1:61">
      <c r="A120" s="63">
        <v>10</v>
      </c>
      <c r="B120" s="103" t="s">
        <v>159</v>
      </c>
      <c r="C120" s="103">
        <v>50</v>
      </c>
      <c r="D120" s="103" t="s">
        <v>58</v>
      </c>
      <c r="E120" s="99" t="s">
        <v>160</v>
      </c>
      <c r="F120" s="99" t="s">
        <v>161</v>
      </c>
      <c r="G120" s="104" t="s">
        <v>162</v>
      </c>
      <c r="H120" s="99" t="s">
        <v>61</v>
      </c>
      <c r="I120" s="142"/>
      <c r="J120" s="142"/>
      <c r="K120" s="142">
        <v>42291</v>
      </c>
      <c r="L120" s="142">
        <v>41858</v>
      </c>
      <c r="M120" s="142">
        <f t="shared" si="78"/>
        <v>44780</v>
      </c>
      <c r="N120" s="105">
        <v>42767</v>
      </c>
      <c r="O120" s="193">
        <v>0</v>
      </c>
      <c r="P120" s="73">
        <f t="shared" si="79"/>
        <v>61</v>
      </c>
      <c r="Q120" s="194" t="s">
        <v>267</v>
      </c>
      <c r="R120" s="12">
        <f t="shared" si="89"/>
        <v>36</v>
      </c>
      <c r="S120" s="99">
        <v>36</v>
      </c>
      <c r="T120" s="106">
        <v>121746.06000000001</v>
      </c>
      <c r="U120" s="99">
        <v>8</v>
      </c>
      <c r="V120" s="99">
        <v>2017</v>
      </c>
      <c r="W120" s="100">
        <v>0</v>
      </c>
      <c r="X120" s="100">
        <f t="shared" si="80"/>
        <v>5</v>
      </c>
      <c r="Y120" s="100">
        <f t="shared" si="81"/>
        <v>17</v>
      </c>
      <c r="Z120" s="100">
        <f t="shared" si="90"/>
        <v>29</v>
      </c>
      <c r="AA120" s="100">
        <f t="shared" si="90"/>
        <v>41</v>
      </c>
      <c r="AB120" s="74">
        <f t="shared" si="91"/>
        <v>46</v>
      </c>
      <c r="AC120" s="74">
        <f t="shared" si="92"/>
        <v>15</v>
      </c>
      <c r="AD120" s="108">
        <f t="shared" si="82"/>
        <v>3381.8350000000005</v>
      </c>
      <c r="AE120" s="107">
        <f t="shared" si="83"/>
        <v>0</v>
      </c>
      <c r="AF120" s="94">
        <f t="shared" si="84"/>
        <v>16909.175000000003</v>
      </c>
      <c r="AG120" s="94">
        <f t="shared" si="85"/>
        <v>40582.020000000004</v>
      </c>
      <c r="AH120" s="107">
        <f t="shared" si="86"/>
        <v>57491.195000000007</v>
      </c>
      <c r="AI120" s="107">
        <f t="shared" si="87"/>
        <v>64254.865000000005</v>
      </c>
      <c r="AJ120" s="143">
        <f t="shared" si="93"/>
        <v>51403.892000000007</v>
      </c>
      <c r="AK120" s="144">
        <f t="shared" si="94"/>
        <v>108895.08700000001</v>
      </c>
      <c r="AL120" s="79">
        <f t="shared" si="95"/>
        <v>12850.972999999998</v>
      </c>
      <c r="AM120" s="79">
        <f t="shared" si="88"/>
        <v>23672.845000000005</v>
      </c>
      <c r="AN120" s="79"/>
      <c r="AO120" s="79"/>
      <c r="AP120" s="79"/>
      <c r="AQ120" s="12"/>
      <c r="AR120" s="12"/>
      <c r="AS120" s="12"/>
      <c r="AT120" s="12"/>
      <c r="AU120" s="80">
        <f t="shared" si="96"/>
        <v>23672.845000000005</v>
      </c>
      <c r="AV120" s="145">
        <f t="shared" si="97"/>
        <v>132567.93200000003</v>
      </c>
      <c r="AW120" s="145">
        <f t="shared" si="98"/>
        <v>-10821.872000000018</v>
      </c>
      <c r="AX120" s="143">
        <v>0</v>
      </c>
      <c r="AY120" s="98">
        <v>121746.06000000001</v>
      </c>
      <c r="AZ120" s="144">
        <v>0</v>
      </c>
    </row>
    <row r="121" spans="1:61">
      <c r="A121" s="63">
        <v>10</v>
      </c>
      <c r="B121" s="84" t="s">
        <v>159</v>
      </c>
      <c r="C121" s="84">
        <v>50</v>
      </c>
      <c r="D121" s="84" t="s">
        <v>58</v>
      </c>
      <c r="E121" s="71" t="s">
        <v>160</v>
      </c>
      <c r="F121" s="71" t="s">
        <v>161</v>
      </c>
      <c r="G121" s="85" t="s">
        <v>162</v>
      </c>
      <c r="H121" s="71" t="s">
        <v>61</v>
      </c>
      <c r="I121" s="68"/>
      <c r="J121" s="68"/>
      <c r="K121" s="68">
        <v>42291</v>
      </c>
      <c r="L121" s="68">
        <v>41858</v>
      </c>
      <c r="M121" s="68">
        <f t="shared" si="78"/>
        <v>44780</v>
      </c>
      <c r="N121" s="69">
        <v>42767</v>
      </c>
      <c r="O121" s="193">
        <v>0</v>
      </c>
      <c r="P121" s="73">
        <f t="shared" si="79"/>
        <v>61</v>
      </c>
      <c r="Q121" s="194" t="s">
        <v>267</v>
      </c>
      <c r="R121" s="12">
        <f t="shared" si="89"/>
        <v>36</v>
      </c>
      <c r="S121" s="71">
        <v>36</v>
      </c>
      <c r="T121" s="146">
        <v>121746.06000000001</v>
      </c>
      <c r="U121" s="71">
        <v>8</v>
      </c>
      <c r="V121" s="71">
        <v>2017</v>
      </c>
      <c r="W121" s="73">
        <v>0</v>
      </c>
      <c r="X121" s="73">
        <f t="shared" si="80"/>
        <v>5</v>
      </c>
      <c r="Y121" s="73">
        <f t="shared" si="81"/>
        <v>17</v>
      </c>
      <c r="Z121" s="100">
        <f t="shared" si="90"/>
        <v>29</v>
      </c>
      <c r="AA121" s="100">
        <f t="shared" si="90"/>
        <v>41</v>
      </c>
      <c r="AB121" s="74">
        <f t="shared" si="91"/>
        <v>46</v>
      </c>
      <c r="AC121" s="74">
        <f t="shared" si="92"/>
        <v>15</v>
      </c>
      <c r="AD121" s="92">
        <f t="shared" si="82"/>
        <v>3381.8350000000005</v>
      </c>
      <c r="AE121" s="147">
        <f t="shared" si="83"/>
        <v>0</v>
      </c>
      <c r="AF121" s="94">
        <f t="shared" si="84"/>
        <v>16909.175000000003</v>
      </c>
      <c r="AG121" s="94">
        <f t="shared" si="85"/>
        <v>40582.020000000004</v>
      </c>
      <c r="AH121" s="147">
        <f t="shared" si="86"/>
        <v>57491.195000000007</v>
      </c>
      <c r="AI121" s="147">
        <f t="shared" si="87"/>
        <v>64254.865000000005</v>
      </c>
      <c r="AJ121" s="143">
        <f t="shared" si="93"/>
        <v>51403.892000000007</v>
      </c>
      <c r="AK121" s="144">
        <f t="shared" si="94"/>
        <v>108895.08700000001</v>
      </c>
      <c r="AL121" s="79">
        <f t="shared" si="95"/>
        <v>12850.972999999998</v>
      </c>
      <c r="AM121" s="79">
        <f t="shared" si="88"/>
        <v>23672.845000000005</v>
      </c>
      <c r="AN121" s="79"/>
      <c r="AO121" s="79"/>
      <c r="AP121" s="79"/>
      <c r="AQ121" s="12"/>
      <c r="AR121" s="12"/>
      <c r="AS121" s="12"/>
      <c r="AT121" s="12"/>
      <c r="AU121" s="80">
        <f t="shared" si="96"/>
        <v>23672.845000000005</v>
      </c>
      <c r="AV121" s="145">
        <f t="shared" si="97"/>
        <v>132567.93200000003</v>
      </c>
      <c r="AW121" s="145">
        <f t="shared" si="98"/>
        <v>-10821.872000000018</v>
      </c>
      <c r="AX121" s="143">
        <v>0</v>
      </c>
      <c r="AY121" s="98">
        <v>121746.06000000001</v>
      </c>
      <c r="AZ121" s="144">
        <v>0</v>
      </c>
    </row>
    <row r="122" spans="1:61">
      <c r="A122" s="63">
        <v>10</v>
      </c>
      <c r="B122" s="84" t="s">
        <v>159</v>
      </c>
      <c r="C122" s="84">
        <v>50</v>
      </c>
      <c r="D122" s="84" t="s">
        <v>58</v>
      </c>
      <c r="E122" s="71" t="s">
        <v>160</v>
      </c>
      <c r="F122" s="71" t="s">
        <v>161</v>
      </c>
      <c r="G122" s="85" t="s">
        <v>162</v>
      </c>
      <c r="H122" s="71" t="s">
        <v>61</v>
      </c>
      <c r="I122" s="68"/>
      <c r="J122" s="68"/>
      <c r="K122" s="68">
        <v>42291</v>
      </c>
      <c r="L122" s="68">
        <v>41858</v>
      </c>
      <c r="M122" s="68">
        <f t="shared" si="78"/>
        <v>44780</v>
      </c>
      <c r="N122" s="69">
        <v>42767</v>
      </c>
      <c r="O122" s="193">
        <v>0</v>
      </c>
      <c r="P122" s="73">
        <f t="shared" si="79"/>
        <v>61</v>
      </c>
      <c r="Q122" s="194" t="s">
        <v>267</v>
      </c>
      <c r="R122" s="12">
        <f t="shared" si="89"/>
        <v>36</v>
      </c>
      <c r="S122" s="71">
        <v>36</v>
      </c>
      <c r="T122" s="146">
        <v>121746.06000000001</v>
      </c>
      <c r="U122" s="71">
        <v>8</v>
      </c>
      <c r="V122" s="71">
        <v>2017</v>
      </c>
      <c r="W122" s="73">
        <v>0</v>
      </c>
      <c r="X122" s="73">
        <f t="shared" si="80"/>
        <v>5</v>
      </c>
      <c r="Y122" s="73">
        <f t="shared" si="81"/>
        <v>17</v>
      </c>
      <c r="Z122" s="100">
        <f t="shared" si="90"/>
        <v>29</v>
      </c>
      <c r="AA122" s="100">
        <f t="shared" si="90"/>
        <v>41</v>
      </c>
      <c r="AB122" s="74">
        <f t="shared" si="91"/>
        <v>46</v>
      </c>
      <c r="AC122" s="74">
        <f t="shared" si="92"/>
        <v>15</v>
      </c>
      <c r="AD122" s="92">
        <f t="shared" si="82"/>
        <v>3381.8350000000005</v>
      </c>
      <c r="AE122" s="147">
        <f t="shared" si="83"/>
        <v>0</v>
      </c>
      <c r="AF122" s="94">
        <f t="shared" si="84"/>
        <v>16909.175000000003</v>
      </c>
      <c r="AG122" s="94">
        <f t="shared" si="85"/>
        <v>40582.020000000004</v>
      </c>
      <c r="AH122" s="147">
        <f t="shared" si="86"/>
        <v>57491.195000000007</v>
      </c>
      <c r="AI122" s="147">
        <f t="shared" si="87"/>
        <v>64254.865000000005</v>
      </c>
      <c r="AJ122" s="143">
        <f t="shared" si="93"/>
        <v>51403.892000000007</v>
      </c>
      <c r="AK122" s="144">
        <f t="shared" si="94"/>
        <v>108895.08700000001</v>
      </c>
      <c r="AL122" s="79">
        <f t="shared" si="95"/>
        <v>12850.972999999998</v>
      </c>
      <c r="AM122" s="79">
        <f t="shared" si="88"/>
        <v>23672.845000000005</v>
      </c>
      <c r="AN122" s="79"/>
      <c r="AO122" s="79"/>
      <c r="AP122" s="79"/>
      <c r="AQ122" s="12"/>
      <c r="AR122" s="12"/>
      <c r="AS122" s="12"/>
      <c r="AT122" s="12"/>
      <c r="AU122" s="80">
        <f t="shared" si="96"/>
        <v>23672.845000000005</v>
      </c>
      <c r="AV122" s="145">
        <f t="shared" si="97"/>
        <v>132567.93200000003</v>
      </c>
      <c r="AW122" s="145">
        <f t="shared" si="98"/>
        <v>-10821.872000000018</v>
      </c>
      <c r="AX122" s="143">
        <v>0</v>
      </c>
      <c r="AY122" s="98">
        <v>121746.06000000001</v>
      </c>
      <c r="AZ122" s="144">
        <v>0</v>
      </c>
    </row>
    <row r="123" spans="1:61">
      <c r="A123" s="63">
        <v>10</v>
      </c>
      <c r="B123" s="84" t="s">
        <v>159</v>
      </c>
      <c r="C123" s="84">
        <v>50</v>
      </c>
      <c r="D123" s="84" t="s">
        <v>58</v>
      </c>
      <c r="E123" s="71" t="s">
        <v>160</v>
      </c>
      <c r="F123" s="71" t="s">
        <v>161</v>
      </c>
      <c r="G123" s="85" t="s">
        <v>162</v>
      </c>
      <c r="H123" s="71" t="s">
        <v>61</v>
      </c>
      <c r="I123" s="68"/>
      <c r="J123" s="68"/>
      <c r="K123" s="68">
        <v>42291</v>
      </c>
      <c r="L123" s="68">
        <v>41858</v>
      </c>
      <c r="M123" s="68">
        <f t="shared" si="78"/>
        <v>44780</v>
      </c>
      <c r="N123" s="69">
        <v>42767</v>
      </c>
      <c r="O123" s="193">
        <v>0</v>
      </c>
      <c r="P123" s="73">
        <f t="shared" si="79"/>
        <v>61</v>
      </c>
      <c r="Q123" s="194" t="s">
        <v>267</v>
      </c>
      <c r="R123" s="12">
        <f t="shared" si="89"/>
        <v>36</v>
      </c>
      <c r="S123" s="71">
        <v>36</v>
      </c>
      <c r="T123" s="146">
        <v>121746.06000000001</v>
      </c>
      <c r="U123" s="71">
        <v>8</v>
      </c>
      <c r="V123" s="71">
        <v>2017</v>
      </c>
      <c r="W123" s="73">
        <v>0</v>
      </c>
      <c r="X123" s="73">
        <f t="shared" si="80"/>
        <v>5</v>
      </c>
      <c r="Y123" s="73">
        <f t="shared" si="81"/>
        <v>17</v>
      </c>
      <c r="Z123" s="100">
        <f t="shared" si="90"/>
        <v>29</v>
      </c>
      <c r="AA123" s="100">
        <f t="shared" si="90"/>
        <v>41</v>
      </c>
      <c r="AB123" s="74">
        <f t="shared" si="91"/>
        <v>46</v>
      </c>
      <c r="AC123" s="74">
        <f t="shared" si="92"/>
        <v>15</v>
      </c>
      <c r="AD123" s="92">
        <f t="shared" si="82"/>
        <v>3381.8350000000005</v>
      </c>
      <c r="AE123" s="147">
        <f t="shared" si="83"/>
        <v>0</v>
      </c>
      <c r="AF123" s="94">
        <f t="shared" si="84"/>
        <v>16909.175000000003</v>
      </c>
      <c r="AG123" s="94">
        <f t="shared" si="85"/>
        <v>40582.020000000004</v>
      </c>
      <c r="AH123" s="147">
        <f t="shared" si="86"/>
        <v>57491.195000000007</v>
      </c>
      <c r="AI123" s="147">
        <f t="shared" si="87"/>
        <v>64254.865000000005</v>
      </c>
      <c r="AJ123" s="143">
        <f t="shared" si="93"/>
        <v>51403.892000000007</v>
      </c>
      <c r="AK123" s="144">
        <f t="shared" si="94"/>
        <v>108895.08700000001</v>
      </c>
      <c r="AL123" s="79">
        <f t="shared" si="95"/>
        <v>12850.972999999998</v>
      </c>
      <c r="AM123" s="79">
        <f t="shared" si="88"/>
        <v>23672.845000000005</v>
      </c>
      <c r="AN123" s="79"/>
      <c r="AO123" s="79"/>
      <c r="AP123" s="79"/>
      <c r="AQ123" s="12"/>
      <c r="AR123" s="12"/>
      <c r="AS123" s="12"/>
      <c r="AT123" s="12"/>
      <c r="AU123" s="80">
        <f t="shared" si="96"/>
        <v>23672.845000000005</v>
      </c>
      <c r="AV123" s="145">
        <f t="shared" si="97"/>
        <v>132567.93200000003</v>
      </c>
      <c r="AW123" s="145">
        <f t="shared" si="98"/>
        <v>-10821.872000000018</v>
      </c>
      <c r="AX123" s="143">
        <v>0</v>
      </c>
      <c r="AY123" s="98">
        <v>121746.06000000001</v>
      </c>
      <c r="AZ123" s="144">
        <v>0</v>
      </c>
    </row>
    <row r="124" spans="1:61">
      <c r="A124" s="63">
        <v>10</v>
      </c>
      <c r="B124" s="84" t="s">
        <v>159</v>
      </c>
      <c r="C124" s="84">
        <v>50</v>
      </c>
      <c r="D124" s="84" t="s">
        <v>58</v>
      </c>
      <c r="E124" s="71" t="s">
        <v>160</v>
      </c>
      <c r="F124" s="71" t="s">
        <v>161</v>
      </c>
      <c r="G124" s="85" t="s">
        <v>162</v>
      </c>
      <c r="H124" s="71" t="s">
        <v>61</v>
      </c>
      <c r="I124" s="68"/>
      <c r="J124" s="68"/>
      <c r="K124" s="68">
        <v>42291</v>
      </c>
      <c r="L124" s="68">
        <v>41858</v>
      </c>
      <c r="M124" s="68">
        <f t="shared" si="78"/>
        <v>44780</v>
      </c>
      <c r="N124" s="69">
        <v>42767</v>
      </c>
      <c r="O124" s="193">
        <v>0</v>
      </c>
      <c r="P124" s="73">
        <f t="shared" si="79"/>
        <v>61</v>
      </c>
      <c r="Q124" s="194" t="s">
        <v>267</v>
      </c>
      <c r="R124" s="12">
        <f t="shared" si="89"/>
        <v>36</v>
      </c>
      <c r="S124" s="71">
        <v>36</v>
      </c>
      <c r="T124" s="146">
        <v>121746.06000000001</v>
      </c>
      <c r="U124" s="71">
        <v>8</v>
      </c>
      <c r="V124" s="71">
        <v>2017</v>
      </c>
      <c r="W124" s="73">
        <v>0</v>
      </c>
      <c r="X124" s="73">
        <f t="shared" si="80"/>
        <v>5</v>
      </c>
      <c r="Y124" s="73">
        <f t="shared" si="81"/>
        <v>17</v>
      </c>
      <c r="Z124" s="100">
        <f t="shared" si="90"/>
        <v>29</v>
      </c>
      <c r="AA124" s="100">
        <f t="shared" si="90"/>
        <v>41</v>
      </c>
      <c r="AB124" s="74">
        <f t="shared" si="91"/>
        <v>46</v>
      </c>
      <c r="AC124" s="74">
        <f t="shared" si="92"/>
        <v>15</v>
      </c>
      <c r="AD124" s="92">
        <f t="shared" si="82"/>
        <v>3381.8350000000005</v>
      </c>
      <c r="AE124" s="147">
        <f t="shared" si="83"/>
        <v>0</v>
      </c>
      <c r="AF124" s="94">
        <f t="shared" si="84"/>
        <v>16909.175000000003</v>
      </c>
      <c r="AG124" s="94">
        <f t="shared" si="85"/>
        <v>40582.020000000004</v>
      </c>
      <c r="AH124" s="147">
        <f t="shared" si="86"/>
        <v>57491.195000000007</v>
      </c>
      <c r="AI124" s="147">
        <f t="shared" si="87"/>
        <v>64254.865000000005</v>
      </c>
      <c r="AJ124" s="143">
        <f t="shared" si="93"/>
        <v>51403.892000000007</v>
      </c>
      <c r="AK124" s="144">
        <f t="shared" si="94"/>
        <v>108895.08700000001</v>
      </c>
      <c r="AL124" s="79">
        <f t="shared" si="95"/>
        <v>12850.972999999998</v>
      </c>
      <c r="AM124" s="79">
        <f t="shared" si="88"/>
        <v>23672.845000000005</v>
      </c>
      <c r="AN124" s="79"/>
      <c r="AO124" s="79"/>
      <c r="AP124" s="79"/>
      <c r="AQ124" s="12"/>
      <c r="AR124" s="12"/>
      <c r="AS124" s="12"/>
      <c r="AT124" s="12"/>
      <c r="AU124" s="80">
        <f t="shared" si="96"/>
        <v>23672.845000000005</v>
      </c>
      <c r="AV124" s="145">
        <f t="shared" si="97"/>
        <v>132567.93200000003</v>
      </c>
      <c r="AW124" s="145">
        <f t="shared" si="98"/>
        <v>-10821.872000000018</v>
      </c>
      <c r="AX124" s="143">
        <v>0</v>
      </c>
      <c r="AY124" s="98">
        <v>121746.06000000001</v>
      </c>
      <c r="AZ124" s="144">
        <v>0</v>
      </c>
    </row>
    <row r="125" spans="1:61">
      <c r="A125" s="63">
        <v>10</v>
      </c>
      <c r="B125" s="84" t="s">
        <v>159</v>
      </c>
      <c r="C125" s="84">
        <v>50</v>
      </c>
      <c r="D125" s="84" t="s">
        <v>58</v>
      </c>
      <c r="E125" s="71" t="s">
        <v>160</v>
      </c>
      <c r="F125" s="71" t="s">
        <v>161</v>
      </c>
      <c r="G125" s="85" t="s">
        <v>162</v>
      </c>
      <c r="H125" s="71" t="s">
        <v>61</v>
      </c>
      <c r="I125" s="68"/>
      <c r="J125" s="68"/>
      <c r="K125" s="68">
        <v>42291</v>
      </c>
      <c r="L125" s="68">
        <v>41858</v>
      </c>
      <c r="M125" s="68">
        <f t="shared" si="78"/>
        <v>44780</v>
      </c>
      <c r="N125" s="69">
        <v>42767</v>
      </c>
      <c r="O125" s="193">
        <v>0</v>
      </c>
      <c r="P125" s="73">
        <f t="shared" si="79"/>
        <v>61</v>
      </c>
      <c r="Q125" s="194" t="s">
        <v>267</v>
      </c>
      <c r="R125" s="12">
        <f t="shared" si="89"/>
        <v>36</v>
      </c>
      <c r="S125" s="71">
        <v>36</v>
      </c>
      <c r="T125" s="146">
        <v>121746.06000000001</v>
      </c>
      <c r="U125" s="71">
        <v>8</v>
      </c>
      <c r="V125" s="71">
        <v>2017</v>
      </c>
      <c r="W125" s="73">
        <v>0</v>
      </c>
      <c r="X125" s="73">
        <f t="shared" si="80"/>
        <v>5</v>
      </c>
      <c r="Y125" s="73">
        <f t="shared" si="81"/>
        <v>17</v>
      </c>
      <c r="Z125" s="100">
        <f t="shared" si="90"/>
        <v>29</v>
      </c>
      <c r="AA125" s="100">
        <f t="shared" si="90"/>
        <v>41</v>
      </c>
      <c r="AB125" s="74">
        <f t="shared" si="91"/>
        <v>46</v>
      </c>
      <c r="AC125" s="74">
        <f t="shared" si="92"/>
        <v>15</v>
      </c>
      <c r="AD125" s="92">
        <f t="shared" si="82"/>
        <v>3381.8350000000005</v>
      </c>
      <c r="AE125" s="147">
        <f t="shared" si="83"/>
        <v>0</v>
      </c>
      <c r="AF125" s="94">
        <f t="shared" si="84"/>
        <v>16909.175000000003</v>
      </c>
      <c r="AG125" s="94">
        <f t="shared" si="85"/>
        <v>40582.020000000004</v>
      </c>
      <c r="AH125" s="147">
        <f t="shared" si="86"/>
        <v>57491.195000000007</v>
      </c>
      <c r="AI125" s="147">
        <f t="shared" si="87"/>
        <v>64254.865000000005</v>
      </c>
      <c r="AJ125" s="143">
        <f t="shared" si="93"/>
        <v>51403.892000000007</v>
      </c>
      <c r="AK125" s="144">
        <f t="shared" si="94"/>
        <v>108895.08700000001</v>
      </c>
      <c r="AL125" s="79">
        <f t="shared" si="95"/>
        <v>12850.972999999998</v>
      </c>
      <c r="AM125" s="79">
        <f t="shared" si="88"/>
        <v>23672.845000000005</v>
      </c>
      <c r="AN125" s="79"/>
      <c r="AO125" s="79"/>
      <c r="AP125" s="79"/>
      <c r="AQ125" s="12"/>
      <c r="AR125" s="12"/>
      <c r="AS125" s="12"/>
      <c r="AT125" s="12"/>
      <c r="AU125" s="80">
        <f t="shared" si="96"/>
        <v>23672.845000000005</v>
      </c>
      <c r="AV125" s="145">
        <f t="shared" si="97"/>
        <v>132567.93200000003</v>
      </c>
      <c r="AW125" s="145">
        <f t="shared" si="98"/>
        <v>-10821.872000000018</v>
      </c>
      <c r="AX125" s="143">
        <v>0</v>
      </c>
      <c r="AY125" s="98">
        <v>121746.06000000001</v>
      </c>
      <c r="AZ125" s="144">
        <v>0</v>
      </c>
    </row>
    <row r="126" spans="1:61">
      <c r="A126" s="63">
        <v>10</v>
      </c>
      <c r="B126" s="84" t="s">
        <v>159</v>
      </c>
      <c r="C126" s="84">
        <v>50</v>
      </c>
      <c r="D126" s="84" t="s">
        <v>58</v>
      </c>
      <c r="E126" s="71" t="s">
        <v>160</v>
      </c>
      <c r="F126" s="71" t="s">
        <v>161</v>
      </c>
      <c r="G126" s="85" t="s">
        <v>162</v>
      </c>
      <c r="H126" s="71" t="s">
        <v>61</v>
      </c>
      <c r="I126" s="68"/>
      <c r="J126" s="68"/>
      <c r="K126" s="68">
        <v>42291</v>
      </c>
      <c r="L126" s="68">
        <v>41858</v>
      </c>
      <c r="M126" s="68">
        <f t="shared" si="78"/>
        <v>44780</v>
      </c>
      <c r="N126" s="69">
        <v>42767</v>
      </c>
      <c r="O126" s="193">
        <v>0</v>
      </c>
      <c r="P126" s="73">
        <f t="shared" si="79"/>
        <v>61</v>
      </c>
      <c r="Q126" s="194" t="s">
        <v>267</v>
      </c>
      <c r="R126" s="12">
        <f t="shared" si="89"/>
        <v>36</v>
      </c>
      <c r="S126" s="71">
        <v>36</v>
      </c>
      <c r="T126" s="146">
        <v>121746.06000000001</v>
      </c>
      <c r="U126" s="71">
        <v>8</v>
      </c>
      <c r="V126" s="71">
        <v>2017</v>
      </c>
      <c r="W126" s="73">
        <v>0</v>
      </c>
      <c r="X126" s="73">
        <f t="shared" si="80"/>
        <v>5</v>
      </c>
      <c r="Y126" s="73">
        <f t="shared" si="81"/>
        <v>17</v>
      </c>
      <c r="Z126" s="100">
        <f t="shared" si="90"/>
        <v>29</v>
      </c>
      <c r="AA126" s="100">
        <f t="shared" si="90"/>
        <v>41</v>
      </c>
      <c r="AB126" s="74">
        <f t="shared" si="91"/>
        <v>46</v>
      </c>
      <c r="AC126" s="74">
        <f t="shared" si="92"/>
        <v>15</v>
      </c>
      <c r="AD126" s="92">
        <f t="shared" si="82"/>
        <v>3381.8350000000005</v>
      </c>
      <c r="AE126" s="147">
        <f t="shared" si="83"/>
        <v>0</v>
      </c>
      <c r="AF126" s="94">
        <f t="shared" si="84"/>
        <v>16909.175000000003</v>
      </c>
      <c r="AG126" s="94">
        <f t="shared" si="85"/>
        <v>40582.020000000004</v>
      </c>
      <c r="AH126" s="147">
        <f t="shared" si="86"/>
        <v>57491.195000000007</v>
      </c>
      <c r="AI126" s="147">
        <f t="shared" si="87"/>
        <v>64254.865000000005</v>
      </c>
      <c r="AJ126" s="143">
        <f t="shared" si="93"/>
        <v>51403.892000000007</v>
      </c>
      <c r="AK126" s="144">
        <f t="shared" si="94"/>
        <v>108895.08700000001</v>
      </c>
      <c r="AL126" s="79">
        <f t="shared" si="95"/>
        <v>12850.972999999998</v>
      </c>
      <c r="AM126" s="79">
        <f t="shared" si="88"/>
        <v>23672.845000000005</v>
      </c>
      <c r="AN126" s="79"/>
      <c r="AO126" s="79"/>
      <c r="AP126" s="79"/>
      <c r="AQ126" s="12"/>
      <c r="AR126" s="12"/>
      <c r="AS126" s="12"/>
      <c r="AT126" s="12"/>
      <c r="AU126" s="80">
        <f t="shared" si="96"/>
        <v>23672.845000000005</v>
      </c>
      <c r="AV126" s="145">
        <f t="shared" si="97"/>
        <v>132567.93200000003</v>
      </c>
      <c r="AW126" s="145">
        <f t="shared" si="98"/>
        <v>-10821.872000000018</v>
      </c>
      <c r="AX126" s="143">
        <v>0</v>
      </c>
      <c r="AY126" s="98">
        <v>121746.06000000001</v>
      </c>
      <c r="AZ126" s="144">
        <v>0</v>
      </c>
    </row>
    <row r="127" spans="1:61">
      <c r="A127" s="63">
        <v>10</v>
      </c>
      <c r="B127" s="84" t="s">
        <v>159</v>
      </c>
      <c r="C127" s="84">
        <v>50</v>
      </c>
      <c r="D127" s="84" t="s">
        <v>58</v>
      </c>
      <c r="E127" s="71" t="s">
        <v>160</v>
      </c>
      <c r="F127" s="71" t="s">
        <v>161</v>
      </c>
      <c r="G127" s="85" t="s">
        <v>162</v>
      </c>
      <c r="H127" s="71" t="s">
        <v>61</v>
      </c>
      <c r="I127" s="68"/>
      <c r="J127" s="68"/>
      <c r="K127" s="68">
        <v>42291</v>
      </c>
      <c r="L127" s="68">
        <v>41858</v>
      </c>
      <c r="M127" s="68">
        <f t="shared" si="78"/>
        <v>44780</v>
      </c>
      <c r="N127" s="69">
        <v>42767</v>
      </c>
      <c r="O127" s="193">
        <v>0</v>
      </c>
      <c r="P127" s="73">
        <f t="shared" si="79"/>
        <v>61</v>
      </c>
      <c r="Q127" s="194" t="s">
        <v>267</v>
      </c>
      <c r="R127" s="12">
        <f t="shared" si="89"/>
        <v>36</v>
      </c>
      <c r="S127" s="71">
        <v>36</v>
      </c>
      <c r="T127" s="146">
        <v>121746.06000000001</v>
      </c>
      <c r="U127" s="71">
        <v>8</v>
      </c>
      <c r="V127" s="71">
        <v>2017</v>
      </c>
      <c r="W127" s="73">
        <v>0</v>
      </c>
      <c r="X127" s="73">
        <f t="shared" si="80"/>
        <v>5</v>
      </c>
      <c r="Y127" s="73">
        <f t="shared" si="81"/>
        <v>17</v>
      </c>
      <c r="Z127" s="100">
        <f t="shared" si="90"/>
        <v>29</v>
      </c>
      <c r="AA127" s="100">
        <f t="shared" si="90"/>
        <v>41</v>
      </c>
      <c r="AB127" s="74">
        <f t="shared" si="91"/>
        <v>46</v>
      </c>
      <c r="AC127" s="74">
        <f t="shared" si="92"/>
        <v>15</v>
      </c>
      <c r="AD127" s="92">
        <f t="shared" si="82"/>
        <v>3381.8350000000005</v>
      </c>
      <c r="AE127" s="147">
        <f t="shared" si="83"/>
        <v>0</v>
      </c>
      <c r="AF127" s="94">
        <f t="shared" si="84"/>
        <v>16909.175000000003</v>
      </c>
      <c r="AG127" s="94">
        <f t="shared" si="85"/>
        <v>40582.020000000004</v>
      </c>
      <c r="AH127" s="147">
        <f t="shared" si="86"/>
        <v>57491.195000000007</v>
      </c>
      <c r="AI127" s="147">
        <f t="shared" si="87"/>
        <v>64254.865000000005</v>
      </c>
      <c r="AJ127" s="143">
        <f t="shared" si="93"/>
        <v>51403.892000000007</v>
      </c>
      <c r="AK127" s="144">
        <f t="shared" si="94"/>
        <v>108895.08700000001</v>
      </c>
      <c r="AL127" s="79">
        <f t="shared" si="95"/>
        <v>12850.972999999998</v>
      </c>
      <c r="AM127" s="79">
        <f t="shared" si="88"/>
        <v>23672.845000000005</v>
      </c>
      <c r="AN127" s="79"/>
      <c r="AO127" s="79"/>
      <c r="AP127" s="79"/>
      <c r="AQ127" s="12"/>
      <c r="AR127" s="12"/>
      <c r="AS127" s="12"/>
      <c r="AT127" s="12"/>
      <c r="AU127" s="80">
        <f t="shared" si="96"/>
        <v>23672.845000000005</v>
      </c>
      <c r="AV127" s="145">
        <f t="shared" si="97"/>
        <v>132567.93200000003</v>
      </c>
      <c r="AW127" s="145">
        <f t="shared" si="98"/>
        <v>-10821.872000000018</v>
      </c>
      <c r="AX127" s="143">
        <v>0</v>
      </c>
      <c r="AY127" s="98">
        <v>121746.06000000001</v>
      </c>
      <c r="AZ127" s="144">
        <v>0</v>
      </c>
    </row>
    <row r="128" spans="1:61">
      <c r="A128" s="63">
        <v>10</v>
      </c>
      <c r="B128" s="84" t="s">
        <v>159</v>
      </c>
      <c r="C128" s="84">
        <v>50</v>
      </c>
      <c r="D128" s="84" t="s">
        <v>58</v>
      </c>
      <c r="E128" s="71" t="s">
        <v>160</v>
      </c>
      <c r="F128" s="71" t="s">
        <v>161</v>
      </c>
      <c r="G128" s="85" t="s">
        <v>162</v>
      </c>
      <c r="H128" s="71" t="s">
        <v>61</v>
      </c>
      <c r="I128" s="68"/>
      <c r="J128" s="68"/>
      <c r="K128" s="68">
        <v>42291</v>
      </c>
      <c r="L128" s="68">
        <v>41858</v>
      </c>
      <c r="M128" s="68">
        <f t="shared" si="78"/>
        <v>44780</v>
      </c>
      <c r="N128" s="69">
        <v>42767</v>
      </c>
      <c r="O128" s="193">
        <v>0</v>
      </c>
      <c r="P128" s="73">
        <f t="shared" si="79"/>
        <v>61</v>
      </c>
      <c r="Q128" s="194" t="s">
        <v>267</v>
      </c>
      <c r="R128" s="12">
        <f t="shared" si="89"/>
        <v>36</v>
      </c>
      <c r="S128" s="71">
        <v>36</v>
      </c>
      <c r="T128" s="146">
        <v>121746.06000000001</v>
      </c>
      <c r="U128" s="71">
        <v>8</v>
      </c>
      <c r="V128" s="71">
        <v>2017</v>
      </c>
      <c r="W128" s="73">
        <v>0</v>
      </c>
      <c r="X128" s="73">
        <f t="shared" si="80"/>
        <v>5</v>
      </c>
      <c r="Y128" s="73">
        <f t="shared" si="81"/>
        <v>17</v>
      </c>
      <c r="Z128" s="100">
        <f t="shared" si="90"/>
        <v>29</v>
      </c>
      <c r="AA128" s="100">
        <f t="shared" si="90"/>
        <v>41</v>
      </c>
      <c r="AB128" s="74">
        <f t="shared" si="91"/>
        <v>46</v>
      </c>
      <c r="AC128" s="74">
        <f t="shared" si="92"/>
        <v>15</v>
      </c>
      <c r="AD128" s="92">
        <f t="shared" si="82"/>
        <v>3381.8350000000005</v>
      </c>
      <c r="AE128" s="147">
        <f t="shared" si="83"/>
        <v>0</v>
      </c>
      <c r="AF128" s="94">
        <f t="shared" si="84"/>
        <v>16909.175000000003</v>
      </c>
      <c r="AG128" s="94">
        <f t="shared" si="85"/>
        <v>40582.020000000004</v>
      </c>
      <c r="AH128" s="147">
        <f t="shared" si="86"/>
        <v>57491.195000000007</v>
      </c>
      <c r="AI128" s="147">
        <f t="shared" si="87"/>
        <v>64254.865000000005</v>
      </c>
      <c r="AJ128" s="143">
        <f t="shared" si="93"/>
        <v>51403.892000000007</v>
      </c>
      <c r="AK128" s="144">
        <f t="shared" si="94"/>
        <v>108895.08700000001</v>
      </c>
      <c r="AL128" s="79">
        <f t="shared" si="95"/>
        <v>12850.972999999998</v>
      </c>
      <c r="AM128" s="79">
        <f t="shared" si="88"/>
        <v>23672.845000000005</v>
      </c>
      <c r="AN128" s="79"/>
      <c r="AO128" s="79"/>
      <c r="AP128" s="79"/>
      <c r="AQ128" s="12"/>
      <c r="AR128" s="12"/>
      <c r="AS128" s="12"/>
      <c r="AT128" s="12"/>
      <c r="AU128" s="80">
        <f t="shared" si="96"/>
        <v>23672.845000000005</v>
      </c>
      <c r="AV128" s="145">
        <f t="shared" si="97"/>
        <v>132567.93200000003</v>
      </c>
      <c r="AW128" s="145">
        <f t="shared" si="98"/>
        <v>-10821.872000000018</v>
      </c>
      <c r="AX128" s="143">
        <v>0</v>
      </c>
      <c r="AY128" s="98">
        <v>121746.06000000001</v>
      </c>
      <c r="AZ128" s="144">
        <v>0</v>
      </c>
    </row>
    <row r="129" spans="1:52">
      <c r="A129" s="63">
        <v>10</v>
      </c>
      <c r="B129" s="84" t="s">
        <v>159</v>
      </c>
      <c r="C129" s="84">
        <v>50</v>
      </c>
      <c r="D129" s="84" t="s">
        <v>58</v>
      </c>
      <c r="E129" s="71" t="s">
        <v>160</v>
      </c>
      <c r="F129" s="71" t="s">
        <v>161</v>
      </c>
      <c r="G129" s="85" t="s">
        <v>162</v>
      </c>
      <c r="H129" s="71" t="s">
        <v>61</v>
      </c>
      <c r="I129" s="68"/>
      <c r="J129" s="68"/>
      <c r="K129" s="68">
        <v>42291</v>
      </c>
      <c r="L129" s="68">
        <v>41858</v>
      </c>
      <c r="M129" s="68">
        <f t="shared" si="78"/>
        <v>44780</v>
      </c>
      <c r="N129" s="69">
        <v>42767</v>
      </c>
      <c r="O129" s="193">
        <v>0</v>
      </c>
      <c r="P129" s="73">
        <f t="shared" si="79"/>
        <v>61</v>
      </c>
      <c r="Q129" s="194" t="s">
        <v>267</v>
      </c>
      <c r="R129" s="12">
        <f t="shared" si="89"/>
        <v>36</v>
      </c>
      <c r="S129" s="71">
        <v>36</v>
      </c>
      <c r="T129" s="146">
        <v>121746.06000000001</v>
      </c>
      <c r="U129" s="71">
        <v>8</v>
      </c>
      <c r="V129" s="71">
        <v>2017</v>
      </c>
      <c r="W129" s="73">
        <v>0</v>
      </c>
      <c r="X129" s="73">
        <f t="shared" si="80"/>
        <v>5</v>
      </c>
      <c r="Y129" s="73">
        <f t="shared" si="81"/>
        <v>17</v>
      </c>
      <c r="Z129" s="100">
        <f t="shared" si="90"/>
        <v>29</v>
      </c>
      <c r="AA129" s="100">
        <f t="shared" si="90"/>
        <v>41</v>
      </c>
      <c r="AB129" s="74">
        <f t="shared" si="91"/>
        <v>46</v>
      </c>
      <c r="AC129" s="74">
        <f t="shared" si="92"/>
        <v>15</v>
      </c>
      <c r="AD129" s="92">
        <f t="shared" si="82"/>
        <v>3381.8350000000005</v>
      </c>
      <c r="AE129" s="147">
        <f t="shared" si="83"/>
        <v>0</v>
      </c>
      <c r="AF129" s="94">
        <f t="shared" si="84"/>
        <v>16909.175000000003</v>
      </c>
      <c r="AG129" s="94">
        <f t="shared" si="85"/>
        <v>40582.020000000004</v>
      </c>
      <c r="AH129" s="147">
        <f t="shared" si="86"/>
        <v>57491.195000000007</v>
      </c>
      <c r="AI129" s="147">
        <f t="shared" si="87"/>
        <v>64254.865000000005</v>
      </c>
      <c r="AJ129" s="143">
        <f t="shared" si="93"/>
        <v>51403.892000000007</v>
      </c>
      <c r="AK129" s="144">
        <f t="shared" si="94"/>
        <v>108895.08700000001</v>
      </c>
      <c r="AL129" s="79">
        <f t="shared" si="95"/>
        <v>12850.972999999998</v>
      </c>
      <c r="AM129" s="79">
        <f t="shared" si="88"/>
        <v>23672.845000000005</v>
      </c>
      <c r="AN129" s="79"/>
      <c r="AO129" s="79"/>
      <c r="AP129" s="79"/>
      <c r="AQ129" s="12"/>
      <c r="AR129" s="12"/>
      <c r="AS129" s="12"/>
      <c r="AT129" s="12"/>
      <c r="AU129" s="80">
        <f t="shared" si="96"/>
        <v>23672.845000000005</v>
      </c>
      <c r="AV129" s="145">
        <f t="shared" si="97"/>
        <v>132567.93200000003</v>
      </c>
      <c r="AW129" s="145">
        <f t="shared" si="98"/>
        <v>-10821.872000000018</v>
      </c>
      <c r="AX129" s="143">
        <v>0</v>
      </c>
      <c r="AY129" s="98">
        <v>121746.06000000001</v>
      </c>
      <c r="AZ129" s="144">
        <v>0</v>
      </c>
    </row>
    <row r="130" spans="1:52">
      <c r="A130" s="63">
        <v>10</v>
      </c>
      <c r="B130" s="84" t="s">
        <v>159</v>
      </c>
      <c r="C130" s="84">
        <v>50</v>
      </c>
      <c r="D130" s="84" t="s">
        <v>58</v>
      </c>
      <c r="E130" s="71" t="s">
        <v>160</v>
      </c>
      <c r="F130" s="71" t="s">
        <v>161</v>
      </c>
      <c r="G130" s="85" t="s">
        <v>162</v>
      </c>
      <c r="H130" s="71" t="s">
        <v>61</v>
      </c>
      <c r="I130" s="68"/>
      <c r="J130" s="68"/>
      <c r="K130" s="68">
        <v>42291</v>
      </c>
      <c r="L130" s="68">
        <v>41858</v>
      </c>
      <c r="M130" s="68">
        <f t="shared" si="78"/>
        <v>44780</v>
      </c>
      <c r="N130" s="69">
        <v>42767</v>
      </c>
      <c r="O130" s="193">
        <v>0</v>
      </c>
      <c r="P130" s="73">
        <f t="shared" si="79"/>
        <v>61</v>
      </c>
      <c r="Q130" s="194" t="s">
        <v>267</v>
      </c>
      <c r="R130" s="12">
        <f t="shared" si="89"/>
        <v>36</v>
      </c>
      <c r="S130" s="71">
        <v>36</v>
      </c>
      <c r="T130" s="146">
        <v>121746.06000000001</v>
      </c>
      <c r="U130" s="71">
        <v>8</v>
      </c>
      <c r="V130" s="71">
        <v>2017</v>
      </c>
      <c r="W130" s="73">
        <v>0</v>
      </c>
      <c r="X130" s="73">
        <f t="shared" si="80"/>
        <v>5</v>
      </c>
      <c r="Y130" s="73">
        <f t="shared" si="81"/>
        <v>17</v>
      </c>
      <c r="Z130" s="100">
        <f t="shared" si="90"/>
        <v>29</v>
      </c>
      <c r="AA130" s="100">
        <f t="shared" si="90"/>
        <v>41</v>
      </c>
      <c r="AB130" s="74">
        <f t="shared" si="91"/>
        <v>46</v>
      </c>
      <c r="AC130" s="74">
        <f t="shared" si="92"/>
        <v>15</v>
      </c>
      <c r="AD130" s="92">
        <f t="shared" si="82"/>
        <v>3381.8350000000005</v>
      </c>
      <c r="AE130" s="147">
        <f t="shared" si="83"/>
        <v>0</v>
      </c>
      <c r="AF130" s="94">
        <f t="shared" si="84"/>
        <v>16909.175000000003</v>
      </c>
      <c r="AG130" s="94">
        <f t="shared" si="85"/>
        <v>40582.020000000004</v>
      </c>
      <c r="AH130" s="147">
        <f t="shared" si="86"/>
        <v>57491.195000000007</v>
      </c>
      <c r="AI130" s="147">
        <f t="shared" si="87"/>
        <v>64254.865000000005</v>
      </c>
      <c r="AJ130" s="143">
        <f t="shared" si="93"/>
        <v>51403.892000000007</v>
      </c>
      <c r="AK130" s="144">
        <f t="shared" si="94"/>
        <v>108895.08700000001</v>
      </c>
      <c r="AL130" s="79">
        <f t="shared" si="95"/>
        <v>12850.972999999998</v>
      </c>
      <c r="AM130" s="79">
        <f t="shared" si="88"/>
        <v>23672.845000000005</v>
      </c>
      <c r="AN130" s="79"/>
      <c r="AO130" s="79"/>
      <c r="AP130" s="79"/>
      <c r="AQ130" s="12"/>
      <c r="AR130" s="12"/>
      <c r="AS130" s="12"/>
      <c r="AT130" s="12"/>
      <c r="AU130" s="80">
        <f t="shared" si="96"/>
        <v>23672.845000000005</v>
      </c>
      <c r="AV130" s="145">
        <f t="shared" si="97"/>
        <v>132567.93200000003</v>
      </c>
      <c r="AW130" s="145">
        <f t="shared" si="98"/>
        <v>-10821.872000000018</v>
      </c>
      <c r="AX130" s="143">
        <v>0</v>
      </c>
      <c r="AY130" s="98">
        <v>121746.06000000001</v>
      </c>
      <c r="AZ130" s="144">
        <v>0</v>
      </c>
    </row>
    <row r="131" spans="1:52">
      <c r="A131" s="63">
        <v>10</v>
      </c>
      <c r="B131" s="84" t="s">
        <v>159</v>
      </c>
      <c r="C131" s="84">
        <v>50</v>
      </c>
      <c r="D131" s="84" t="s">
        <v>58</v>
      </c>
      <c r="E131" s="71" t="s">
        <v>160</v>
      </c>
      <c r="F131" s="71" t="s">
        <v>161</v>
      </c>
      <c r="G131" s="85" t="s">
        <v>162</v>
      </c>
      <c r="H131" s="71" t="s">
        <v>61</v>
      </c>
      <c r="I131" s="68"/>
      <c r="J131" s="142"/>
      <c r="K131" s="142">
        <v>42291</v>
      </c>
      <c r="L131" s="142">
        <v>41858</v>
      </c>
      <c r="M131" s="142">
        <f t="shared" si="78"/>
        <v>44780</v>
      </c>
      <c r="N131" s="69">
        <v>42767</v>
      </c>
      <c r="O131" s="193">
        <v>0</v>
      </c>
      <c r="P131" s="73">
        <f t="shared" si="79"/>
        <v>61</v>
      </c>
      <c r="Q131" s="194" t="s">
        <v>267</v>
      </c>
      <c r="R131" s="12">
        <f t="shared" si="89"/>
        <v>36</v>
      </c>
      <c r="S131" s="71">
        <v>36</v>
      </c>
      <c r="T131" s="146">
        <v>121746.06000000001</v>
      </c>
      <c r="U131" s="71">
        <v>8</v>
      </c>
      <c r="V131" s="71">
        <v>2017</v>
      </c>
      <c r="W131" s="73">
        <v>0</v>
      </c>
      <c r="X131" s="73">
        <f t="shared" si="80"/>
        <v>5</v>
      </c>
      <c r="Y131" s="73">
        <f t="shared" si="81"/>
        <v>17</v>
      </c>
      <c r="Z131" s="100">
        <f t="shared" si="90"/>
        <v>29</v>
      </c>
      <c r="AA131" s="100">
        <f t="shared" si="90"/>
        <v>41</v>
      </c>
      <c r="AB131" s="74">
        <f t="shared" si="91"/>
        <v>46</v>
      </c>
      <c r="AC131" s="74">
        <f t="shared" si="92"/>
        <v>15</v>
      </c>
      <c r="AD131" s="92">
        <f t="shared" si="82"/>
        <v>3381.8350000000005</v>
      </c>
      <c r="AE131" s="147">
        <f t="shared" si="83"/>
        <v>0</v>
      </c>
      <c r="AF131" s="94">
        <f t="shared" si="84"/>
        <v>16909.175000000003</v>
      </c>
      <c r="AG131" s="94">
        <f t="shared" si="85"/>
        <v>40582.020000000004</v>
      </c>
      <c r="AH131" s="147">
        <f t="shared" si="86"/>
        <v>57491.195000000007</v>
      </c>
      <c r="AI131" s="147">
        <f t="shared" si="87"/>
        <v>64254.865000000005</v>
      </c>
      <c r="AJ131" s="143">
        <f t="shared" si="93"/>
        <v>51403.892000000007</v>
      </c>
      <c r="AK131" s="144">
        <f t="shared" si="94"/>
        <v>108895.08700000001</v>
      </c>
      <c r="AL131" s="79">
        <f t="shared" si="95"/>
        <v>12850.972999999998</v>
      </c>
      <c r="AM131" s="79">
        <f t="shared" si="88"/>
        <v>23672.845000000005</v>
      </c>
      <c r="AN131" s="79"/>
      <c r="AO131" s="79"/>
      <c r="AP131" s="79"/>
      <c r="AQ131" s="12"/>
      <c r="AR131" s="12"/>
      <c r="AS131" s="12"/>
      <c r="AT131" s="12"/>
      <c r="AU131" s="80">
        <f t="shared" si="96"/>
        <v>23672.845000000005</v>
      </c>
      <c r="AV131" s="145">
        <f t="shared" si="97"/>
        <v>132567.93200000003</v>
      </c>
      <c r="AW131" s="145">
        <f t="shared" si="98"/>
        <v>-10821.872000000018</v>
      </c>
      <c r="AX131" s="143">
        <v>0</v>
      </c>
      <c r="AY131" s="98">
        <v>121746.06000000001</v>
      </c>
      <c r="AZ131" s="144">
        <v>0</v>
      </c>
    </row>
    <row r="132" spans="1:52">
      <c r="A132" s="63">
        <v>10</v>
      </c>
      <c r="B132" s="103" t="s">
        <v>159</v>
      </c>
      <c r="C132" s="84">
        <v>50</v>
      </c>
      <c r="D132" s="84" t="s">
        <v>58</v>
      </c>
      <c r="E132" s="71" t="s">
        <v>160</v>
      </c>
      <c r="F132" s="71" t="s">
        <v>161</v>
      </c>
      <c r="G132" s="85" t="s">
        <v>162</v>
      </c>
      <c r="H132" s="71" t="s">
        <v>61</v>
      </c>
      <c r="I132" s="68"/>
      <c r="J132" s="68"/>
      <c r="K132" s="68">
        <v>42291</v>
      </c>
      <c r="L132" s="68">
        <v>41858</v>
      </c>
      <c r="M132" s="68">
        <f t="shared" si="78"/>
        <v>44780</v>
      </c>
      <c r="N132" s="69">
        <v>42767</v>
      </c>
      <c r="O132" s="193">
        <v>0</v>
      </c>
      <c r="P132" s="73">
        <f t="shared" si="79"/>
        <v>61</v>
      </c>
      <c r="Q132" s="194" t="s">
        <v>267</v>
      </c>
      <c r="R132" s="12">
        <f t="shared" si="89"/>
        <v>36</v>
      </c>
      <c r="S132" s="71">
        <v>36</v>
      </c>
      <c r="T132" s="146">
        <v>121746.06000000001</v>
      </c>
      <c r="U132" s="71">
        <v>8</v>
      </c>
      <c r="V132" s="71">
        <v>2017</v>
      </c>
      <c r="W132" s="73">
        <v>0</v>
      </c>
      <c r="X132" s="73">
        <f t="shared" si="80"/>
        <v>5</v>
      </c>
      <c r="Y132" s="73">
        <f t="shared" si="81"/>
        <v>17</v>
      </c>
      <c r="Z132" s="100">
        <f t="shared" si="90"/>
        <v>29</v>
      </c>
      <c r="AA132" s="100">
        <f t="shared" si="90"/>
        <v>41</v>
      </c>
      <c r="AB132" s="74">
        <f t="shared" si="91"/>
        <v>46</v>
      </c>
      <c r="AC132" s="74">
        <f t="shared" si="92"/>
        <v>15</v>
      </c>
      <c r="AD132" s="92">
        <f t="shared" si="82"/>
        <v>3381.8350000000005</v>
      </c>
      <c r="AE132" s="147">
        <f t="shared" si="83"/>
        <v>0</v>
      </c>
      <c r="AF132" s="94">
        <f t="shared" si="84"/>
        <v>16909.175000000003</v>
      </c>
      <c r="AG132" s="94">
        <f t="shared" si="85"/>
        <v>40582.020000000004</v>
      </c>
      <c r="AH132" s="147">
        <f t="shared" si="86"/>
        <v>57491.195000000007</v>
      </c>
      <c r="AI132" s="147">
        <f t="shared" si="87"/>
        <v>64254.865000000005</v>
      </c>
      <c r="AJ132" s="143">
        <f t="shared" si="93"/>
        <v>51403.892000000007</v>
      </c>
      <c r="AK132" s="144">
        <f t="shared" si="94"/>
        <v>108895.08700000001</v>
      </c>
      <c r="AL132" s="79">
        <f t="shared" si="95"/>
        <v>12850.972999999998</v>
      </c>
      <c r="AM132" s="79">
        <f t="shared" si="88"/>
        <v>23672.845000000005</v>
      </c>
      <c r="AN132" s="79"/>
      <c r="AO132" s="79"/>
      <c r="AP132" s="79"/>
      <c r="AQ132" s="12"/>
      <c r="AR132" s="12"/>
      <c r="AS132" s="12"/>
      <c r="AT132" s="12"/>
      <c r="AU132" s="80">
        <f t="shared" si="96"/>
        <v>23672.845000000005</v>
      </c>
      <c r="AV132" s="145">
        <f t="shared" si="97"/>
        <v>132567.93200000003</v>
      </c>
      <c r="AW132" s="145">
        <f t="shared" si="98"/>
        <v>-10821.872000000018</v>
      </c>
      <c r="AX132" s="143">
        <v>0</v>
      </c>
      <c r="AY132" s="98">
        <v>121746.06000000001</v>
      </c>
      <c r="AZ132" s="144">
        <v>0</v>
      </c>
    </row>
    <row r="133" spans="1:52">
      <c r="A133" s="63">
        <v>10</v>
      </c>
      <c r="B133" s="103" t="s">
        <v>159</v>
      </c>
      <c r="C133" s="84">
        <v>1</v>
      </c>
      <c r="D133" s="84" t="s">
        <v>58</v>
      </c>
      <c r="E133" s="71" t="s">
        <v>163</v>
      </c>
      <c r="F133" s="71" t="s">
        <v>164</v>
      </c>
      <c r="G133" s="85">
        <v>11</v>
      </c>
      <c r="H133" s="71" t="s">
        <v>61</v>
      </c>
      <c r="I133" s="71" t="s">
        <v>165</v>
      </c>
      <c r="J133" s="71"/>
      <c r="K133" s="69">
        <v>42529</v>
      </c>
      <c r="L133" s="68">
        <v>41858</v>
      </c>
      <c r="M133" s="68">
        <f t="shared" si="78"/>
        <v>44780</v>
      </c>
      <c r="N133" s="69">
        <v>42767</v>
      </c>
      <c r="O133" s="193">
        <v>0</v>
      </c>
      <c r="P133" s="73">
        <f t="shared" si="79"/>
        <v>61</v>
      </c>
      <c r="Q133" s="194" t="s">
        <v>267</v>
      </c>
      <c r="R133" s="12">
        <f t="shared" si="89"/>
        <v>36</v>
      </c>
      <c r="S133" s="71">
        <v>36</v>
      </c>
      <c r="T133" s="146">
        <v>52130</v>
      </c>
      <c r="U133" s="71">
        <v>8</v>
      </c>
      <c r="V133" s="71">
        <v>2017</v>
      </c>
      <c r="W133" s="71">
        <v>0</v>
      </c>
      <c r="X133" s="148">
        <f t="shared" si="80"/>
        <v>5</v>
      </c>
      <c r="Y133" s="71">
        <f t="shared" si="81"/>
        <v>17</v>
      </c>
      <c r="Z133" s="100">
        <f t="shared" si="90"/>
        <v>29</v>
      </c>
      <c r="AA133" s="100">
        <f t="shared" si="90"/>
        <v>41</v>
      </c>
      <c r="AB133" s="74">
        <f t="shared" si="91"/>
        <v>46</v>
      </c>
      <c r="AC133" s="74">
        <f t="shared" si="92"/>
        <v>15</v>
      </c>
      <c r="AD133" s="92">
        <f t="shared" si="82"/>
        <v>1448.0555555555557</v>
      </c>
      <c r="AE133" s="147">
        <f t="shared" si="83"/>
        <v>0</v>
      </c>
      <c r="AF133" s="93">
        <f t="shared" si="84"/>
        <v>7240.2777777777783</v>
      </c>
      <c r="AG133" s="93">
        <f t="shared" si="85"/>
        <v>17376.666666666668</v>
      </c>
      <c r="AH133" s="147">
        <f t="shared" si="86"/>
        <v>24616.944444444445</v>
      </c>
      <c r="AI133" s="75">
        <f t="shared" si="87"/>
        <v>27513.055555555555</v>
      </c>
      <c r="AJ133" s="143">
        <f t="shared" si="93"/>
        <v>22010.444444444445</v>
      </c>
      <c r="AK133" s="144">
        <f t="shared" si="94"/>
        <v>46627.388888888891</v>
      </c>
      <c r="AL133" s="79">
        <f t="shared" si="95"/>
        <v>5502.6111111111095</v>
      </c>
      <c r="AM133" s="79">
        <f t="shared" si="88"/>
        <v>10136.388888888891</v>
      </c>
      <c r="AN133" s="79"/>
      <c r="AO133" s="79"/>
      <c r="AP133" s="79"/>
      <c r="AQ133" s="12"/>
      <c r="AR133" s="12"/>
      <c r="AS133" s="12"/>
      <c r="AT133" s="12"/>
      <c r="AU133" s="80">
        <f t="shared" si="96"/>
        <v>10136.388888888891</v>
      </c>
      <c r="AV133" s="145">
        <f t="shared" si="97"/>
        <v>56763.777777777781</v>
      </c>
      <c r="AW133" s="145">
        <f t="shared" si="98"/>
        <v>-4633.777777777781</v>
      </c>
      <c r="AX133" s="143">
        <v>0</v>
      </c>
      <c r="AY133" s="98">
        <v>52130</v>
      </c>
      <c r="AZ133" s="144">
        <v>0</v>
      </c>
    </row>
    <row r="134" spans="1:52">
      <c r="A134" s="63">
        <v>10</v>
      </c>
      <c r="B134" s="103" t="s">
        <v>159</v>
      </c>
      <c r="C134" s="65">
        <v>1</v>
      </c>
      <c r="D134" s="84" t="s">
        <v>58</v>
      </c>
      <c r="E134" s="71" t="s">
        <v>163</v>
      </c>
      <c r="F134" s="71" t="s">
        <v>164</v>
      </c>
      <c r="G134" s="85">
        <v>11</v>
      </c>
      <c r="H134" s="71" t="s">
        <v>61</v>
      </c>
      <c r="I134" s="71" t="s">
        <v>165</v>
      </c>
      <c r="J134" s="71"/>
      <c r="K134" s="69">
        <v>42529</v>
      </c>
      <c r="L134" s="68">
        <v>41858</v>
      </c>
      <c r="M134" s="68">
        <f t="shared" si="78"/>
        <v>44780</v>
      </c>
      <c r="N134" s="69">
        <v>42767</v>
      </c>
      <c r="O134" s="193">
        <v>0</v>
      </c>
      <c r="P134" s="73">
        <f t="shared" si="79"/>
        <v>61</v>
      </c>
      <c r="Q134" s="194" t="s">
        <v>267</v>
      </c>
      <c r="R134" s="12">
        <f t="shared" si="89"/>
        <v>36</v>
      </c>
      <c r="S134" s="71">
        <v>36</v>
      </c>
      <c r="T134" s="146">
        <v>52130</v>
      </c>
      <c r="U134" s="65">
        <v>8</v>
      </c>
      <c r="V134" s="65">
        <v>2017</v>
      </c>
      <c r="W134" s="73">
        <v>0</v>
      </c>
      <c r="X134" s="74">
        <f t="shared" si="80"/>
        <v>5</v>
      </c>
      <c r="Y134" s="74">
        <f t="shared" si="81"/>
        <v>17</v>
      </c>
      <c r="Z134" s="100">
        <f t="shared" si="90"/>
        <v>29</v>
      </c>
      <c r="AA134" s="100">
        <f t="shared" si="90"/>
        <v>41</v>
      </c>
      <c r="AB134" s="74">
        <f t="shared" si="91"/>
        <v>46</v>
      </c>
      <c r="AC134" s="74">
        <f t="shared" si="92"/>
        <v>15</v>
      </c>
      <c r="AD134" s="75">
        <f t="shared" si="82"/>
        <v>1448.0555555555557</v>
      </c>
      <c r="AE134" s="75">
        <f t="shared" si="83"/>
        <v>0</v>
      </c>
      <c r="AF134" s="76">
        <f t="shared" si="84"/>
        <v>7240.2777777777783</v>
      </c>
      <c r="AG134" s="76">
        <f t="shared" si="85"/>
        <v>17376.666666666668</v>
      </c>
      <c r="AH134" s="75">
        <f t="shared" si="86"/>
        <v>24616.944444444445</v>
      </c>
      <c r="AI134" s="75">
        <f t="shared" si="87"/>
        <v>27513.055555555555</v>
      </c>
      <c r="AJ134" s="143">
        <f t="shared" si="93"/>
        <v>22010.444444444445</v>
      </c>
      <c r="AK134" s="144">
        <f t="shared" si="94"/>
        <v>46627.388888888891</v>
      </c>
      <c r="AL134" s="79">
        <f t="shared" si="95"/>
        <v>5502.6111111111095</v>
      </c>
      <c r="AM134" s="79">
        <f t="shared" si="88"/>
        <v>10136.388888888891</v>
      </c>
      <c r="AN134" s="79"/>
      <c r="AO134" s="79"/>
      <c r="AP134" s="79"/>
      <c r="AQ134" s="12"/>
      <c r="AR134" s="12"/>
      <c r="AS134" s="12"/>
      <c r="AT134" s="12"/>
      <c r="AU134" s="80">
        <f t="shared" si="96"/>
        <v>10136.388888888891</v>
      </c>
      <c r="AV134" s="145">
        <f t="shared" si="97"/>
        <v>56763.777777777781</v>
      </c>
      <c r="AW134" s="145">
        <f t="shared" si="98"/>
        <v>-4633.777777777781</v>
      </c>
      <c r="AX134" s="143">
        <v>0</v>
      </c>
      <c r="AY134" s="98">
        <v>52130</v>
      </c>
      <c r="AZ134" s="144">
        <v>0</v>
      </c>
    </row>
    <row r="135" spans="1:52">
      <c r="A135" s="63">
        <v>10</v>
      </c>
      <c r="B135" s="103" t="s">
        <v>159</v>
      </c>
      <c r="C135" s="65">
        <v>1</v>
      </c>
      <c r="D135" s="84" t="s">
        <v>58</v>
      </c>
      <c r="E135" s="71" t="s">
        <v>163</v>
      </c>
      <c r="F135" s="71" t="s">
        <v>164</v>
      </c>
      <c r="G135" s="85">
        <v>11</v>
      </c>
      <c r="H135" s="71" t="s">
        <v>61</v>
      </c>
      <c r="I135" s="71" t="s">
        <v>165</v>
      </c>
      <c r="J135" s="71"/>
      <c r="K135" s="69">
        <v>42529</v>
      </c>
      <c r="L135" s="68">
        <v>41858</v>
      </c>
      <c r="M135" s="68">
        <f t="shared" si="78"/>
        <v>44780</v>
      </c>
      <c r="N135" s="69">
        <v>42767</v>
      </c>
      <c r="O135" s="193">
        <v>0</v>
      </c>
      <c r="P135" s="73">
        <f t="shared" si="79"/>
        <v>61</v>
      </c>
      <c r="Q135" s="194" t="s">
        <v>267</v>
      </c>
      <c r="R135" s="12">
        <f t="shared" si="89"/>
        <v>36</v>
      </c>
      <c r="S135" s="71">
        <v>36</v>
      </c>
      <c r="T135" s="146">
        <v>52130</v>
      </c>
      <c r="U135" s="65">
        <v>8</v>
      </c>
      <c r="V135" s="65">
        <v>2017</v>
      </c>
      <c r="W135" s="73">
        <v>0</v>
      </c>
      <c r="X135" s="74">
        <f t="shared" si="80"/>
        <v>5</v>
      </c>
      <c r="Y135" s="74">
        <f t="shared" si="81"/>
        <v>17</v>
      </c>
      <c r="Z135" s="100">
        <f t="shared" si="90"/>
        <v>29</v>
      </c>
      <c r="AA135" s="100">
        <f t="shared" si="90"/>
        <v>41</v>
      </c>
      <c r="AB135" s="74">
        <f t="shared" si="91"/>
        <v>46</v>
      </c>
      <c r="AC135" s="74">
        <f t="shared" si="92"/>
        <v>15</v>
      </c>
      <c r="AD135" s="75">
        <f t="shared" si="82"/>
        <v>1448.0555555555557</v>
      </c>
      <c r="AE135" s="75">
        <f t="shared" si="83"/>
        <v>0</v>
      </c>
      <c r="AF135" s="76">
        <f t="shared" si="84"/>
        <v>7240.2777777777783</v>
      </c>
      <c r="AG135" s="76">
        <f t="shared" si="85"/>
        <v>17376.666666666668</v>
      </c>
      <c r="AH135" s="75">
        <f t="shared" si="86"/>
        <v>24616.944444444445</v>
      </c>
      <c r="AI135" s="75">
        <f t="shared" si="87"/>
        <v>27513.055555555555</v>
      </c>
      <c r="AJ135" s="143">
        <f t="shared" si="93"/>
        <v>22010.444444444445</v>
      </c>
      <c r="AK135" s="144">
        <f t="shared" si="94"/>
        <v>46627.388888888891</v>
      </c>
      <c r="AL135" s="79">
        <f t="shared" si="95"/>
        <v>5502.6111111111095</v>
      </c>
      <c r="AM135" s="79">
        <f t="shared" si="88"/>
        <v>10136.388888888891</v>
      </c>
      <c r="AN135" s="79"/>
      <c r="AO135" s="79"/>
      <c r="AP135" s="79"/>
      <c r="AQ135" s="12"/>
      <c r="AR135" s="12"/>
      <c r="AS135" s="12"/>
      <c r="AT135" s="12"/>
      <c r="AU135" s="80">
        <f t="shared" si="96"/>
        <v>10136.388888888891</v>
      </c>
      <c r="AV135" s="145">
        <f t="shared" si="97"/>
        <v>56763.777777777781</v>
      </c>
      <c r="AW135" s="145">
        <f t="shared" si="98"/>
        <v>-4633.777777777781</v>
      </c>
      <c r="AX135" s="143">
        <v>0</v>
      </c>
      <c r="AY135" s="98">
        <v>52130</v>
      </c>
      <c r="AZ135" s="144">
        <v>0</v>
      </c>
    </row>
    <row r="136" spans="1:52">
      <c r="A136" s="63">
        <v>10</v>
      </c>
      <c r="B136" s="103" t="s">
        <v>159</v>
      </c>
      <c r="C136" s="65">
        <v>1</v>
      </c>
      <c r="D136" s="84" t="s">
        <v>58</v>
      </c>
      <c r="E136" s="71" t="s">
        <v>163</v>
      </c>
      <c r="F136" s="71" t="s">
        <v>164</v>
      </c>
      <c r="G136" s="85">
        <v>11</v>
      </c>
      <c r="H136" s="71" t="s">
        <v>61</v>
      </c>
      <c r="I136" s="71" t="s">
        <v>165</v>
      </c>
      <c r="J136" s="71"/>
      <c r="K136" s="69">
        <v>42529</v>
      </c>
      <c r="L136" s="68">
        <v>41858</v>
      </c>
      <c r="M136" s="68">
        <f t="shared" si="78"/>
        <v>44780</v>
      </c>
      <c r="N136" s="69">
        <v>42767</v>
      </c>
      <c r="O136" s="193">
        <v>0</v>
      </c>
      <c r="P136" s="73">
        <f t="shared" si="79"/>
        <v>61</v>
      </c>
      <c r="Q136" s="194" t="s">
        <v>267</v>
      </c>
      <c r="R136" s="12">
        <f t="shared" si="89"/>
        <v>36</v>
      </c>
      <c r="S136" s="71">
        <v>36</v>
      </c>
      <c r="T136" s="146">
        <v>52130</v>
      </c>
      <c r="U136" s="65">
        <v>8</v>
      </c>
      <c r="V136" s="65">
        <v>2017</v>
      </c>
      <c r="W136" s="73">
        <v>0</v>
      </c>
      <c r="X136" s="74">
        <f t="shared" si="80"/>
        <v>5</v>
      </c>
      <c r="Y136" s="74">
        <f t="shared" si="81"/>
        <v>17</v>
      </c>
      <c r="Z136" s="100">
        <f t="shared" si="90"/>
        <v>29</v>
      </c>
      <c r="AA136" s="100">
        <f t="shared" si="90"/>
        <v>41</v>
      </c>
      <c r="AB136" s="74">
        <f t="shared" si="91"/>
        <v>46</v>
      </c>
      <c r="AC136" s="74">
        <f t="shared" si="92"/>
        <v>15</v>
      </c>
      <c r="AD136" s="75">
        <f t="shared" si="82"/>
        <v>1448.0555555555557</v>
      </c>
      <c r="AE136" s="75">
        <f t="shared" si="83"/>
        <v>0</v>
      </c>
      <c r="AF136" s="76">
        <f t="shared" si="84"/>
        <v>7240.2777777777783</v>
      </c>
      <c r="AG136" s="76">
        <f t="shared" si="85"/>
        <v>17376.666666666668</v>
      </c>
      <c r="AH136" s="75">
        <f t="shared" si="86"/>
        <v>24616.944444444445</v>
      </c>
      <c r="AI136" s="75">
        <f t="shared" si="87"/>
        <v>27513.055555555555</v>
      </c>
      <c r="AJ136" s="143">
        <f t="shared" si="93"/>
        <v>22010.444444444445</v>
      </c>
      <c r="AK136" s="144">
        <f t="shared" si="94"/>
        <v>46627.388888888891</v>
      </c>
      <c r="AL136" s="79">
        <f t="shared" si="95"/>
        <v>5502.6111111111095</v>
      </c>
      <c r="AM136" s="79">
        <f t="shared" si="88"/>
        <v>10136.388888888891</v>
      </c>
      <c r="AN136" s="79"/>
      <c r="AO136" s="79"/>
      <c r="AP136" s="79"/>
      <c r="AQ136" s="12"/>
      <c r="AR136" s="12"/>
      <c r="AS136" s="12"/>
      <c r="AT136" s="12"/>
      <c r="AU136" s="80">
        <f t="shared" si="96"/>
        <v>10136.388888888891</v>
      </c>
      <c r="AV136" s="145">
        <f t="shared" si="97"/>
        <v>56763.777777777781</v>
      </c>
      <c r="AW136" s="145">
        <f t="shared" si="98"/>
        <v>-4633.777777777781</v>
      </c>
      <c r="AX136" s="143">
        <v>0</v>
      </c>
      <c r="AY136" s="98">
        <v>52130</v>
      </c>
      <c r="AZ136" s="144">
        <v>0</v>
      </c>
    </row>
    <row r="137" spans="1:52">
      <c r="A137" s="63">
        <v>10</v>
      </c>
      <c r="B137" s="84" t="s">
        <v>159</v>
      </c>
      <c r="C137" s="65">
        <v>1</v>
      </c>
      <c r="D137" s="84" t="s">
        <v>58</v>
      </c>
      <c r="E137" s="71" t="s">
        <v>163</v>
      </c>
      <c r="F137" s="71" t="s">
        <v>164</v>
      </c>
      <c r="G137" s="85">
        <v>11</v>
      </c>
      <c r="H137" s="71" t="s">
        <v>61</v>
      </c>
      <c r="I137" s="71" t="s">
        <v>165</v>
      </c>
      <c r="J137" s="71"/>
      <c r="K137" s="69">
        <v>42529</v>
      </c>
      <c r="L137" s="68">
        <v>41858</v>
      </c>
      <c r="M137" s="68">
        <f t="shared" si="78"/>
        <v>44780</v>
      </c>
      <c r="N137" s="69">
        <v>42767</v>
      </c>
      <c r="O137" s="193">
        <v>0</v>
      </c>
      <c r="P137" s="73">
        <f t="shared" si="79"/>
        <v>61</v>
      </c>
      <c r="Q137" s="194" t="s">
        <v>267</v>
      </c>
      <c r="R137" s="12">
        <f t="shared" si="89"/>
        <v>36</v>
      </c>
      <c r="S137" s="71">
        <v>36</v>
      </c>
      <c r="T137" s="146">
        <v>52130</v>
      </c>
      <c r="U137" s="65">
        <v>8</v>
      </c>
      <c r="V137" s="65">
        <v>2017</v>
      </c>
      <c r="W137" s="73">
        <v>0</v>
      </c>
      <c r="X137" s="74">
        <f t="shared" si="80"/>
        <v>5</v>
      </c>
      <c r="Y137" s="74">
        <f t="shared" si="81"/>
        <v>17</v>
      </c>
      <c r="Z137" s="100">
        <f t="shared" si="90"/>
        <v>29</v>
      </c>
      <c r="AA137" s="100">
        <f t="shared" si="90"/>
        <v>41</v>
      </c>
      <c r="AB137" s="74">
        <f t="shared" si="91"/>
        <v>46</v>
      </c>
      <c r="AC137" s="74">
        <f t="shared" si="92"/>
        <v>15</v>
      </c>
      <c r="AD137" s="75">
        <f t="shared" si="82"/>
        <v>1448.0555555555557</v>
      </c>
      <c r="AE137" s="75">
        <f t="shared" si="83"/>
        <v>0</v>
      </c>
      <c r="AF137" s="76">
        <f t="shared" si="84"/>
        <v>7240.2777777777783</v>
      </c>
      <c r="AG137" s="76">
        <f t="shared" si="85"/>
        <v>17376.666666666668</v>
      </c>
      <c r="AH137" s="75">
        <f t="shared" si="86"/>
        <v>24616.944444444445</v>
      </c>
      <c r="AI137" s="75">
        <f t="shared" si="87"/>
        <v>27513.055555555555</v>
      </c>
      <c r="AJ137" s="143">
        <f t="shared" si="93"/>
        <v>22010.444444444445</v>
      </c>
      <c r="AK137" s="144">
        <f t="shared" si="94"/>
        <v>46627.388888888891</v>
      </c>
      <c r="AL137" s="79">
        <f t="shared" si="95"/>
        <v>5502.6111111111095</v>
      </c>
      <c r="AM137" s="79">
        <f t="shared" si="88"/>
        <v>10136.388888888891</v>
      </c>
      <c r="AN137" s="79"/>
      <c r="AO137" s="79"/>
      <c r="AP137" s="79"/>
      <c r="AQ137" s="12"/>
      <c r="AR137" s="12"/>
      <c r="AS137" s="12"/>
      <c r="AT137" s="12"/>
      <c r="AU137" s="80">
        <f t="shared" si="96"/>
        <v>10136.388888888891</v>
      </c>
      <c r="AV137" s="145">
        <f t="shared" si="97"/>
        <v>56763.777777777781</v>
      </c>
      <c r="AW137" s="145">
        <f t="shared" si="98"/>
        <v>-4633.777777777781</v>
      </c>
      <c r="AX137" s="143">
        <v>0</v>
      </c>
      <c r="AY137" s="98">
        <v>52130</v>
      </c>
      <c r="AZ137" s="144">
        <v>0</v>
      </c>
    </row>
    <row r="138" spans="1:52">
      <c r="A138" s="63">
        <v>10</v>
      </c>
      <c r="B138" s="84" t="s">
        <v>159</v>
      </c>
      <c r="C138" s="65">
        <v>1</v>
      </c>
      <c r="D138" s="84" t="s">
        <v>58</v>
      </c>
      <c r="E138" s="71" t="s">
        <v>166</v>
      </c>
      <c r="F138" s="71" t="s">
        <v>164</v>
      </c>
      <c r="G138" s="85">
        <v>11</v>
      </c>
      <c r="H138" s="71" t="s">
        <v>61</v>
      </c>
      <c r="I138" s="65"/>
      <c r="J138" s="65"/>
      <c r="K138" s="67">
        <v>42529</v>
      </c>
      <c r="L138" s="68">
        <v>41858</v>
      </c>
      <c r="M138" s="68">
        <f t="shared" si="78"/>
        <v>44780</v>
      </c>
      <c r="N138" s="69">
        <v>42767</v>
      </c>
      <c r="O138" s="193">
        <v>0</v>
      </c>
      <c r="P138" s="73">
        <f t="shared" si="79"/>
        <v>61</v>
      </c>
      <c r="Q138" s="194" t="s">
        <v>267</v>
      </c>
      <c r="R138" s="12">
        <f t="shared" si="89"/>
        <v>36</v>
      </c>
      <c r="S138" s="71">
        <v>36</v>
      </c>
      <c r="T138" s="146">
        <v>61249.5</v>
      </c>
      <c r="U138" s="65">
        <v>8</v>
      </c>
      <c r="V138" s="65">
        <v>2017</v>
      </c>
      <c r="W138" s="73">
        <v>0</v>
      </c>
      <c r="X138" s="74">
        <f t="shared" si="80"/>
        <v>5</v>
      </c>
      <c r="Y138" s="74">
        <f t="shared" si="81"/>
        <v>17</v>
      </c>
      <c r="Z138" s="100">
        <f t="shared" si="90"/>
        <v>29</v>
      </c>
      <c r="AA138" s="100">
        <f t="shared" si="90"/>
        <v>41</v>
      </c>
      <c r="AB138" s="74">
        <f t="shared" si="91"/>
        <v>46</v>
      </c>
      <c r="AC138" s="74">
        <f t="shared" si="92"/>
        <v>15</v>
      </c>
      <c r="AD138" s="75">
        <f t="shared" si="82"/>
        <v>1701.375</v>
      </c>
      <c r="AE138" s="75">
        <f t="shared" si="83"/>
        <v>0</v>
      </c>
      <c r="AF138" s="76">
        <f t="shared" si="84"/>
        <v>8506.875</v>
      </c>
      <c r="AG138" s="76">
        <f t="shared" si="85"/>
        <v>20416.5</v>
      </c>
      <c r="AH138" s="75">
        <f t="shared" si="86"/>
        <v>28923.375</v>
      </c>
      <c r="AI138" s="75">
        <f t="shared" si="87"/>
        <v>32326.125</v>
      </c>
      <c r="AJ138" s="143">
        <f t="shared" si="93"/>
        <v>25860.899999999998</v>
      </c>
      <c r="AK138" s="144">
        <f t="shared" si="94"/>
        <v>54784.274999999994</v>
      </c>
      <c r="AL138" s="79">
        <f t="shared" si="95"/>
        <v>6465.2250000000058</v>
      </c>
      <c r="AM138" s="79">
        <f t="shared" si="88"/>
        <v>11909.625</v>
      </c>
      <c r="AN138" s="79"/>
      <c r="AO138" s="79"/>
      <c r="AP138" s="79"/>
      <c r="AQ138" s="12"/>
      <c r="AR138" s="12"/>
      <c r="AS138" s="12"/>
      <c r="AT138" s="12"/>
      <c r="AU138" s="80">
        <f t="shared" si="96"/>
        <v>11909.625</v>
      </c>
      <c r="AV138" s="145">
        <f t="shared" si="97"/>
        <v>66693.899999999994</v>
      </c>
      <c r="AW138" s="145">
        <f t="shared" si="98"/>
        <v>-5444.3999999999942</v>
      </c>
      <c r="AX138" s="143">
        <v>0</v>
      </c>
      <c r="AY138" s="98">
        <v>61249.5</v>
      </c>
      <c r="AZ138" s="144">
        <v>0</v>
      </c>
    </row>
    <row r="139" spans="1:52">
      <c r="A139" s="63">
        <v>10</v>
      </c>
      <c r="B139" s="84" t="s">
        <v>159</v>
      </c>
      <c r="C139" s="65">
        <v>1</v>
      </c>
      <c r="D139" s="84" t="s">
        <v>58</v>
      </c>
      <c r="E139" s="71" t="s">
        <v>166</v>
      </c>
      <c r="F139" s="71" t="s">
        <v>164</v>
      </c>
      <c r="G139" s="85">
        <v>11</v>
      </c>
      <c r="H139" s="71" t="s">
        <v>61</v>
      </c>
      <c r="I139" s="65"/>
      <c r="J139" s="65"/>
      <c r="K139" s="67">
        <v>42529</v>
      </c>
      <c r="L139" s="68">
        <v>41858</v>
      </c>
      <c r="M139" s="68">
        <f t="shared" si="78"/>
        <v>44780</v>
      </c>
      <c r="N139" s="69">
        <v>42767</v>
      </c>
      <c r="O139" s="193">
        <v>0</v>
      </c>
      <c r="P139" s="73">
        <f t="shared" si="79"/>
        <v>61</v>
      </c>
      <c r="Q139" s="194" t="s">
        <v>267</v>
      </c>
      <c r="R139" s="12">
        <f t="shared" si="89"/>
        <v>36</v>
      </c>
      <c r="S139" s="71">
        <v>36</v>
      </c>
      <c r="T139" s="146">
        <v>61249.5</v>
      </c>
      <c r="U139" s="65">
        <v>8</v>
      </c>
      <c r="V139" s="65">
        <v>2017</v>
      </c>
      <c r="W139" s="73">
        <v>0</v>
      </c>
      <c r="X139" s="74">
        <f t="shared" si="80"/>
        <v>5</v>
      </c>
      <c r="Y139" s="74">
        <f t="shared" si="81"/>
        <v>17</v>
      </c>
      <c r="Z139" s="100">
        <f t="shared" si="90"/>
        <v>29</v>
      </c>
      <c r="AA139" s="100">
        <f t="shared" si="90"/>
        <v>41</v>
      </c>
      <c r="AB139" s="74">
        <f t="shared" si="91"/>
        <v>46</v>
      </c>
      <c r="AC139" s="74">
        <f t="shared" si="92"/>
        <v>15</v>
      </c>
      <c r="AD139" s="75">
        <f t="shared" si="82"/>
        <v>1701.375</v>
      </c>
      <c r="AE139" s="75">
        <f t="shared" si="83"/>
        <v>0</v>
      </c>
      <c r="AF139" s="76">
        <f t="shared" si="84"/>
        <v>8506.875</v>
      </c>
      <c r="AG139" s="76">
        <f t="shared" si="85"/>
        <v>20416.5</v>
      </c>
      <c r="AH139" s="75">
        <f t="shared" si="86"/>
        <v>28923.375</v>
      </c>
      <c r="AI139" s="75">
        <f t="shared" si="87"/>
        <v>32326.125</v>
      </c>
      <c r="AJ139" s="143">
        <f t="shared" si="93"/>
        <v>25860.899999999998</v>
      </c>
      <c r="AK139" s="144">
        <f t="shared" si="94"/>
        <v>54784.274999999994</v>
      </c>
      <c r="AL139" s="79">
        <f t="shared" si="95"/>
        <v>6465.2250000000058</v>
      </c>
      <c r="AM139" s="79">
        <f t="shared" si="88"/>
        <v>11909.625</v>
      </c>
      <c r="AN139" s="79"/>
      <c r="AO139" s="79"/>
      <c r="AP139" s="79"/>
      <c r="AQ139" s="12"/>
      <c r="AR139" s="12"/>
      <c r="AS139" s="12"/>
      <c r="AT139" s="12"/>
      <c r="AU139" s="80">
        <f t="shared" si="96"/>
        <v>11909.625</v>
      </c>
      <c r="AV139" s="145">
        <f t="shared" si="97"/>
        <v>66693.899999999994</v>
      </c>
      <c r="AW139" s="145">
        <f t="shared" si="98"/>
        <v>-5444.3999999999942</v>
      </c>
      <c r="AX139" s="143">
        <v>0</v>
      </c>
      <c r="AY139" s="98">
        <v>61249.5</v>
      </c>
      <c r="AZ139" s="144">
        <v>0</v>
      </c>
    </row>
    <row r="140" spans="1:52">
      <c r="A140" s="63">
        <v>10</v>
      </c>
      <c r="B140" s="84" t="s">
        <v>159</v>
      </c>
      <c r="C140" s="65">
        <v>1</v>
      </c>
      <c r="D140" s="84" t="s">
        <v>58</v>
      </c>
      <c r="E140" s="71" t="s">
        <v>167</v>
      </c>
      <c r="F140" s="71" t="s">
        <v>164</v>
      </c>
      <c r="G140" s="85">
        <v>11</v>
      </c>
      <c r="H140" s="71" t="s">
        <v>61</v>
      </c>
      <c r="I140" s="65"/>
      <c r="J140" s="65"/>
      <c r="K140" s="67">
        <v>42529</v>
      </c>
      <c r="L140" s="68">
        <v>41858</v>
      </c>
      <c r="M140" s="68">
        <f t="shared" si="78"/>
        <v>44780</v>
      </c>
      <c r="N140" s="69">
        <v>42767</v>
      </c>
      <c r="O140" s="193">
        <v>0</v>
      </c>
      <c r="P140" s="73">
        <f t="shared" si="79"/>
        <v>61</v>
      </c>
      <c r="Q140" s="194" t="s">
        <v>267</v>
      </c>
      <c r="R140" s="12">
        <f t="shared" si="89"/>
        <v>36</v>
      </c>
      <c r="S140" s="71">
        <v>36</v>
      </c>
      <c r="T140" s="146">
        <v>45209</v>
      </c>
      <c r="U140" s="65">
        <v>8</v>
      </c>
      <c r="V140" s="65">
        <v>2017</v>
      </c>
      <c r="W140" s="73">
        <v>0</v>
      </c>
      <c r="X140" s="74">
        <f t="shared" si="80"/>
        <v>5</v>
      </c>
      <c r="Y140" s="74">
        <f t="shared" si="81"/>
        <v>17</v>
      </c>
      <c r="Z140" s="100">
        <f t="shared" si="90"/>
        <v>29</v>
      </c>
      <c r="AA140" s="100">
        <f t="shared" si="90"/>
        <v>41</v>
      </c>
      <c r="AB140" s="74">
        <f t="shared" si="91"/>
        <v>46</v>
      </c>
      <c r="AC140" s="74">
        <f t="shared" si="92"/>
        <v>15</v>
      </c>
      <c r="AD140" s="75">
        <f t="shared" si="82"/>
        <v>1255.8055555555557</v>
      </c>
      <c r="AE140" s="75">
        <f t="shared" si="83"/>
        <v>0</v>
      </c>
      <c r="AF140" s="76">
        <f t="shared" si="84"/>
        <v>6279.0277777777783</v>
      </c>
      <c r="AG140" s="76">
        <f t="shared" si="85"/>
        <v>15069.666666666668</v>
      </c>
      <c r="AH140" s="75">
        <f t="shared" si="86"/>
        <v>21348.694444444445</v>
      </c>
      <c r="AI140" s="75">
        <f t="shared" si="87"/>
        <v>23860.305555555555</v>
      </c>
      <c r="AJ140" s="143">
        <f t="shared" si="93"/>
        <v>19088.244444444445</v>
      </c>
      <c r="AK140" s="144">
        <f t="shared" si="94"/>
        <v>40436.938888888893</v>
      </c>
      <c r="AL140" s="79">
        <f t="shared" si="95"/>
        <v>4772.0611111111066</v>
      </c>
      <c r="AM140" s="79">
        <f t="shared" si="88"/>
        <v>8790.6388888888905</v>
      </c>
      <c r="AN140" s="79"/>
      <c r="AO140" s="79"/>
      <c r="AP140" s="79"/>
      <c r="AQ140" s="12"/>
      <c r="AR140" s="12"/>
      <c r="AS140" s="12"/>
      <c r="AT140" s="12"/>
      <c r="AU140" s="80">
        <f t="shared" si="96"/>
        <v>8790.6388888888905</v>
      </c>
      <c r="AV140" s="145">
        <f t="shared" si="97"/>
        <v>49227.577777777784</v>
      </c>
      <c r="AW140" s="145">
        <f t="shared" si="98"/>
        <v>-4018.5777777777839</v>
      </c>
      <c r="AX140" s="143">
        <v>0</v>
      </c>
      <c r="AY140" s="98">
        <v>45209</v>
      </c>
      <c r="AZ140" s="144">
        <v>0</v>
      </c>
    </row>
    <row r="141" spans="1:52">
      <c r="A141" s="63">
        <v>10</v>
      </c>
      <c r="B141" s="84" t="s">
        <v>159</v>
      </c>
      <c r="C141" s="65">
        <v>1</v>
      </c>
      <c r="D141" s="84" t="s">
        <v>58</v>
      </c>
      <c r="E141" s="71" t="s">
        <v>167</v>
      </c>
      <c r="F141" s="71" t="s">
        <v>164</v>
      </c>
      <c r="G141" s="85">
        <v>11</v>
      </c>
      <c r="H141" s="71" t="s">
        <v>61</v>
      </c>
      <c r="I141" s="65"/>
      <c r="J141" s="65"/>
      <c r="K141" s="67">
        <v>42529</v>
      </c>
      <c r="L141" s="68">
        <v>41858</v>
      </c>
      <c r="M141" s="68">
        <f t="shared" si="78"/>
        <v>44780</v>
      </c>
      <c r="N141" s="69">
        <v>42767</v>
      </c>
      <c r="O141" s="193">
        <v>0</v>
      </c>
      <c r="P141" s="73">
        <f t="shared" si="79"/>
        <v>61</v>
      </c>
      <c r="Q141" s="194" t="s">
        <v>267</v>
      </c>
      <c r="R141" s="12">
        <f t="shared" si="89"/>
        <v>36</v>
      </c>
      <c r="S141" s="71">
        <v>36</v>
      </c>
      <c r="T141" s="146">
        <v>45209</v>
      </c>
      <c r="U141" s="65">
        <v>8</v>
      </c>
      <c r="V141" s="65">
        <v>2017</v>
      </c>
      <c r="W141" s="73">
        <v>0</v>
      </c>
      <c r="X141" s="74">
        <f t="shared" si="80"/>
        <v>5</v>
      </c>
      <c r="Y141" s="74">
        <f t="shared" si="81"/>
        <v>17</v>
      </c>
      <c r="Z141" s="100">
        <f t="shared" si="90"/>
        <v>29</v>
      </c>
      <c r="AA141" s="100">
        <f t="shared" si="90"/>
        <v>41</v>
      </c>
      <c r="AB141" s="74">
        <f t="shared" si="91"/>
        <v>46</v>
      </c>
      <c r="AC141" s="74">
        <f t="shared" si="92"/>
        <v>15</v>
      </c>
      <c r="AD141" s="75">
        <f t="shared" si="82"/>
        <v>1255.8055555555557</v>
      </c>
      <c r="AE141" s="75">
        <f t="shared" si="83"/>
        <v>0</v>
      </c>
      <c r="AF141" s="76">
        <f t="shared" si="84"/>
        <v>6279.0277777777783</v>
      </c>
      <c r="AG141" s="76">
        <f t="shared" si="85"/>
        <v>15069.666666666668</v>
      </c>
      <c r="AH141" s="75">
        <f t="shared" si="86"/>
        <v>21348.694444444445</v>
      </c>
      <c r="AI141" s="75">
        <f t="shared" si="87"/>
        <v>23860.305555555555</v>
      </c>
      <c r="AJ141" s="143">
        <f t="shared" si="93"/>
        <v>19088.244444444445</v>
      </c>
      <c r="AK141" s="144">
        <f t="shared" si="94"/>
        <v>40436.938888888893</v>
      </c>
      <c r="AL141" s="79">
        <f t="shared" si="95"/>
        <v>4772.0611111111066</v>
      </c>
      <c r="AM141" s="79">
        <f t="shared" si="88"/>
        <v>8790.6388888888905</v>
      </c>
      <c r="AN141" s="79"/>
      <c r="AO141" s="79"/>
      <c r="AP141" s="79"/>
      <c r="AQ141" s="12"/>
      <c r="AR141" s="12"/>
      <c r="AS141" s="12"/>
      <c r="AT141" s="12"/>
      <c r="AU141" s="80">
        <f t="shared" si="96"/>
        <v>8790.6388888888905</v>
      </c>
      <c r="AV141" s="145">
        <f t="shared" si="97"/>
        <v>49227.577777777784</v>
      </c>
      <c r="AW141" s="145">
        <f t="shared" si="98"/>
        <v>-4018.5777777777839</v>
      </c>
      <c r="AX141" s="143">
        <v>0</v>
      </c>
      <c r="AY141" s="98">
        <v>45209</v>
      </c>
      <c r="AZ141" s="144">
        <v>0</v>
      </c>
    </row>
    <row r="142" spans="1:52">
      <c r="A142" s="63">
        <v>10</v>
      </c>
      <c r="B142" s="84" t="s">
        <v>159</v>
      </c>
      <c r="C142" s="65">
        <v>1</v>
      </c>
      <c r="D142" s="84" t="s">
        <v>58</v>
      </c>
      <c r="E142" s="71" t="s">
        <v>167</v>
      </c>
      <c r="F142" s="71" t="s">
        <v>164</v>
      </c>
      <c r="G142" s="85">
        <v>11</v>
      </c>
      <c r="H142" s="71" t="s">
        <v>61</v>
      </c>
      <c r="I142" s="65"/>
      <c r="J142" s="65"/>
      <c r="K142" s="67">
        <v>42529</v>
      </c>
      <c r="L142" s="68">
        <v>41858</v>
      </c>
      <c r="M142" s="68">
        <f t="shared" si="78"/>
        <v>44780</v>
      </c>
      <c r="N142" s="69">
        <v>42767</v>
      </c>
      <c r="O142" s="193">
        <v>0</v>
      </c>
      <c r="P142" s="73">
        <f t="shared" si="79"/>
        <v>61</v>
      </c>
      <c r="Q142" s="194" t="s">
        <v>267</v>
      </c>
      <c r="R142" s="12">
        <f t="shared" si="89"/>
        <v>36</v>
      </c>
      <c r="S142" s="71">
        <v>36</v>
      </c>
      <c r="T142" s="146">
        <v>45209</v>
      </c>
      <c r="U142" s="65">
        <v>8</v>
      </c>
      <c r="V142" s="65">
        <v>2017</v>
      </c>
      <c r="W142" s="73">
        <v>0</v>
      </c>
      <c r="X142" s="74">
        <f t="shared" si="80"/>
        <v>5</v>
      </c>
      <c r="Y142" s="74">
        <f t="shared" si="81"/>
        <v>17</v>
      </c>
      <c r="Z142" s="100">
        <f t="shared" si="90"/>
        <v>29</v>
      </c>
      <c r="AA142" s="100">
        <f t="shared" si="90"/>
        <v>41</v>
      </c>
      <c r="AB142" s="74">
        <f t="shared" si="91"/>
        <v>46</v>
      </c>
      <c r="AC142" s="74">
        <f t="shared" si="92"/>
        <v>15</v>
      </c>
      <c r="AD142" s="75">
        <f t="shared" si="82"/>
        <v>1255.8055555555557</v>
      </c>
      <c r="AE142" s="75">
        <f t="shared" si="83"/>
        <v>0</v>
      </c>
      <c r="AF142" s="76">
        <f t="shared" si="84"/>
        <v>6279.0277777777783</v>
      </c>
      <c r="AG142" s="76">
        <f t="shared" si="85"/>
        <v>15069.666666666668</v>
      </c>
      <c r="AH142" s="75">
        <f t="shared" si="86"/>
        <v>21348.694444444445</v>
      </c>
      <c r="AI142" s="75">
        <f t="shared" si="87"/>
        <v>23860.305555555555</v>
      </c>
      <c r="AJ142" s="143">
        <f t="shared" si="93"/>
        <v>19088.244444444445</v>
      </c>
      <c r="AK142" s="144">
        <f t="shared" si="94"/>
        <v>40436.938888888893</v>
      </c>
      <c r="AL142" s="79">
        <f t="shared" si="95"/>
        <v>4772.0611111111066</v>
      </c>
      <c r="AM142" s="79">
        <f t="shared" si="88"/>
        <v>8790.6388888888905</v>
      </c>
      <c r="AN142" s="79"/>
      <c r="AO142" s="79"/>
      <c r="AP142" s="79"/>
      <c r="AQ142" s="12"/>
      <c r="AR142" s="12"/>
      <c r="AS142" s="12"/>
      <c r="AT142" s="12"/>
      <c r="AU142" s="80">
        <f t="shared" si="96"/>
        <v>8790.6388888888905</v>
      </c>
      <c r="AV142" s="145">
        <f t="shared" si="97"/>
        <v>49227.577777777784</v>
      </c>
      <c r="AW142" s="145">
        <f t="shared" si="98"/>
        <v>-4018.5777777777839</v>
      </c>
      <c r="AX142" s="143">
        <v>0</v>
      </c>
      <c r="AY142" s="98">
        <v>45209</v>
      </c>
      <c r="AZ142" s="144">
        <v>0</v>
      </c>
    </row>
    <row r="143" spans="1:52">
      <c r="A143" s="63">
        <v>10</v>
      </c>
      <c r="B143" s="84" t="s">
        <v>159</v>
      </c>
      <c r="C143" s="65">
        <v>1</v>
      </c>
      <c r="D143" s="84" t="s">
        <v>58</v>
      </c>
      <c r="E143" s="71" t="s">
        <v>167</v>
      </c>
      <c r="F143" s="71" t="s">
        <v>164</v>
      </c>
      <c r="G143" s="85">
        <v>11</v>
      </c>
      <c r="H143" s="71" t="s">
        <v>61</v>
      </c>
      <c r="I143" s="65"/>
      <c r="J143" s="65"/>
      <c r="K143" s="67">
        <v>42529</v>
      </c>
      <c r="L143" s="68">
        <v>41858</v>
      </c>
      <c r="M143" s="68">
        <f t="shared" si="78"/>
        <v>44780</v>
      </c>
      <c r="N143" s="69">
        <v>42767</v>
      </c>
      <c r="O143" s="193">
        <v>0</v>
      </c>
      <c r="P143" s="73">
        <f t="shared" si="79"/>
        <v>61</v>
      </c>
      <c r="Q143" s="194" t="s">
        <v>267</v>
      </c>
      <c r="R143" s="12">
        <f t="shared" si="89"/>
        <v>36</v>
      </c>
      <c r="S143" s="71">
        <v>36</v>
      </c>
      <c r="T143" s="146">
        <v>45209</v>
      </c>
      <c r="U143" s="65">
        <v>8</v>
      </c>
      <c r="V143" s="65">
        <v>2017</v>
      </c>
      <c r="W143" s="73">
        <v>0</v>
      </c>
      <c r="X143" s="74">
        <f t="shared" si="80"/>
        <v>5</v>
      </c>
      <c r="Y143" s="74">
        <f t="shared" si="81"/>
        <v>17</v>
      </c>
      <c r="Z143" s="100">
        <f t="shared" si="90"/>
        <v>29</v>
      </c>
      <c r="AA143" s="100">
        <f t="shared" si="90"/>
        <v>41</v>
      </c>
      <c r="AB143" s="74">
        <f t="shared" si="91"/>
        <v>46</v>
      </c>
      <c r="AC143" s="74">
        <f t="shared" si="92"/>
        <v>15</v>
      </c>
      <c r="AD143" s="75">
        <f t="shared" si="82"/>
        <v>1255.8055555555557</v>
      </c>
      <c r="AE143" s="75">
        <f t="shared" si="83"/>
        <v>0</v>
      </c>
      <c r="AF143" s="76">
        <f t="shared" si="84"/>
        <v>6279.0277777777783</v>
      </c>
      <c r="AG143" s="76">
        <f t="shared" si="85"/>
        <v>15069.666666666668</v>
      </c>
      <c r="AH143" s="75">
        <f t="shared" si="86"/>
        <v>21348.694444444445</v>
      </c>
      <c r="AI143" s="75">
        <f t="shared" si="87"/>
        <v>23860.305555555555</v>
      </c>
      <c r="AJ143" s="143">
        <f t="shared" si="93"/>
        <v>19088.244444444445</v>
      </c>
      <c r="AK143" s="144">
        <f t="shared" si="94"/>
        <v>40436.938888888893</v>
      </c>
      <c r="AL143" s="79">
        <f t="shared" si="95"/>
        <v>4772.0611111111066</v>
      </c>
      <c r="AM143" s="79">
        <f t="shared" si="88"/>
        <v>8790.6388888888905</v>
      </c>
      <c r="AN143" s="79"/>
      <c r="AO143" s="79"/>
      <c r="AP143" s="79"/>
      <c r="AQ143" s="12"/>
      <c r="AR143" s="12"/>
      <c r="AS143" s="12"/>
      <c r="AT143" s="12"/>
      <c r="AU143" s="80">
        <f t="shared" si="96"/>
        <v>8790.6388888888905</v>
      </c>
      <c r="AV143" s="145">
        <f t="shared" si="97"/>
        <v>49227.577777777784</v>
      </c>
      <c r="AW143" s="145">
        <f t="shared" si="98"/>
        <v>-4018.5777777777839</v>
      </c>
      <c r="AX143" s="143">
        <v>0</v>
      </c>
      <c r="AY143" s="98">
        <v>45209</v>
      </c>
      <c r="AZ143" s="144">
        <v>0</v>
      </c>
    </row>
    <row r="144" spans="1:52">
      <c r="A144" s="63">
        <v>10</v>
      </c>
      <c r="B144" s="84" t="s">
        <v>159</v>
      </c>
      <c r="C144" s="65">
        <v>1</v>
      </c>
      <c r="D144" s="84" t="s">
        <v>58</v>
      </c>
      <c r="E144" s="71" t="s">
        <v>168</v>
      </c>
      <c r="F144" s="71" t="s">
        <v>164</v>
      </c>
      <c r="G144" s="85">
        <v>11</v>
      </c>
      <c r="H144" s="71" t="s">
        <v>61</v>
      </c>
      <c r="I144" s="65"/>
      <c r="J144" s="65"/>
      <c r="K144" s="67">
        <v>42529</v>
      </c>
      <c r="L144" s="68">
        <v>41858</v>
      </c>
      <c r="M144" s="68">
        <f t="shared" si="78"/>
        <v>44780</v>
      </c>
      <c r="N144" s="69">
        <v>42767</v>
      </c>
      <c r="O144" s="193">
        <v>0</v>
      </c>
      <c r="P144" s="73">
        <f t="shared" si="79"/>
        <v>61</v>
      </c>
      <c r="Q144" s="194" t="s">
        <v>267</v>
      </c>
      <c r="R144" s="12">
        <f t="shared" si="89"/>
        <v>36</v>
      </c>
      <c r="S144" s="71">
        <v>36</v>
      </c>
      <c r="T144" s="146">
        <v>87253.2</v>
      </c>
      <c r="U144" s="65">
        <v>8</v>
      </c>
      <c r="V144" s="65">
        <v>2017</v>
      </c>
      <c r="W144" s="73">
        <v>0</v>
      </c>
      <c r="X144" s="74">
        <f t="shared" si="80"/>
        <v>5</v>
      </c>
      <c r="Y144" s="74">
        <f t="shared" si="81"/>
        <v>17</v>
      </c>
      <c r="Z144" s="100">
        <f t="shared" si="90"/>
        <v>29</v>
      </c>
      <c r="AA144" s="100">
        <f t="shared" si="90"/>
        <v>41</v>
      </c>
      <c r="AB144" s="74">
        <f t="shared" si="91"/>
        <v>46</v>
      </c>
      <c r="AC144" s="74">
        <f t="shared" si="92"/>
        <v>15</v>
      </c>
      <c r="AD144" s="75">
        <f t="shared" si="82"/>
        <v>2423.6999999999998</v>
      </c>
      <c r="AE144" s="75">
        <f t="shared" si="83"/>
        <v>0</v>
      </c>
      <c r="AF144" s="76">
        <f t="shared" si="84"/>
        <v>12118.5</v>
      </c>
      <c r="AG144" s="76">
        <f t="shared" si="85"/>
        <v>29084.399999999998</v>
      </c>
      <c r="AH144" s="75">
        <f t="shared" si="86"/>
        <v>41202.899999999994</v>
      </c>
      <c r="AI144" s="75">
        <f t="shared" si="87"/>
        <v>46050.3</v>
      </c>
      <c r="AJ144" s="143">
        <f t="shared" si="93"/>
        <v>36840.239999999998</v>
      </c>
      <c r="AK144" s="144">
        <f t="shared" si="94"/>
        <v>78043.139999999985</v>
      </c>
      <c r="AL144" s="79">
        <f t="shared" si="95"/>
        <v>9210.0600000000122</v>
      </c>
      <c r="AM144" s="79">
        <f t="shared" si="88"/>
        <v>16965.899999999998</v>
      </c>
      <c r="AN144" s="79"/>
      <c r="AO144" s="79"/>
      <c r="AP144" s="79"/>
      <c r="AQ144" s="12"/>
      <c r="AR144" s="12"/>
      <c r="AS144" s="12"/>
      <c r="AT144" s="12"/>
      <c r="AU144" s="80">
        <f t="shared" si="96"/>
        <v>16965.899999999998</v>
      </c>
      <c r="AV144" s="145">
        <f t="shared" si="97"/>
        <v>95009.039999999979</v>
      </c>
      <c r="AW144" s="145">
        <f t="shared" si="98"/>
        <v>-7755.839999999982</v>
      </c>
      <c r="AX144" s="143">
        <v>0</v>
      </c>
      <c r="AY144" s="98">
        <v>87253.199999999983</v>
      </c>
      <c r="AZ144" s="144">
        <v>0</v>
      </c>
    </row>
    <row r="145" spans="1:52">
      <c r="A145" s="63">
        <v>10</v>
      </c>
      <c r="B145" s="84" t="s">
        <v>159</v>
      </c>
      <c r="C145" s="65">
        <v>1</v>
      </c>
      <c r="D145" s="84" t="s">
        <v>58</v>
      </c>
      <c r="E145" s="71" t="s">
        <v>168</v>
      </c>
      <c r="F145" s="71" t="s">
        <v>164</v>
      </c>
      <c r="G145" s="85">
        <v>11</v>
      </c>
      <c r="H145" s="71" t="s">
        <v>61</v>
      </c>
      <c r="I145" s="65"/>
      <c r="J145" s="65"/>
      <c r="K145" s="67">
        <v>42529</v>
      </c>
      <c r="L145" s="68">
        <v>41858</v>
      </c>
      <c r="M145" s="68">
        <f t="shared" si="78"/>
        <v>44780</v>
      </c>
      <c r="N145" s="69">
        <v>42767</v>
      </c>
      <c r="O145" s="193">
        <v>0</v>
      </c>
      <c r="P145" s="73">
        <f t="shared" si="79"/>
        <v>61</v>
      </c>
      <c r="Q145" s="194" t="s">
        <v>267</v>
      </c>
      <c r="R145" s="12">
        <f t="shared" si="89"/>
        <v>36</v>
      </c>
      <c r="S145" s="71">
        <v>36</v>
      </c>
      <c r="T145" s="146">
        <v>87253.2</v>
      </c>
      <c r="U145" s="65">
        <v>8</v>
      </c>
      <c r="V145" s="65">
        <v>2017</v>
      </c>
      <c r="W145" s="73">
        <v>0</v>
      </c>
      <c r="X145" s="74">
        <f t="shared" si="80"/>
        <v>5</v>
      </c>
      <c r="Y145" s="74">
        <f t="shared" si="81"/>
        <v>17</v>
      </c>
      <c r="Z145" s="100">
        <f t="shared" si="90"/>
        <v>29</v>
      </c>
      <c r="AA145" s="100">
        <f t="shared" si="90"/>
        <v>41</v>
      </c>
      <c r="AB145" s="74">
        <f t="shared" si="91"/>
        <v>46</v>
      </c>
      <c r="AC145" s="74">
        <f t="shared" si="92"/>
        <v>15</v>
      </c>
      <c r="AD145" s="75">
        <f t="shared" si="82"/>
        <v>2423.6999999999998</v>
      </c>
      <c r="AE145" s="75">
        <f t="shared" si="83"/>
        <v>0</v>
      </c>
      <c r="AF145" s="76">
        <f t="shared" si="84"/>
        <v>12118.5</v>
      </c>
      <c r="AG145" s="76">
        <f t="shared" si="85"/>
        <v>29084.399999999998</v>
      </c>
      <c r="AH145" s="75">
        <f t="shared" si="86"/>
        <v>41202.899999999994</v>
      </c>
      <c r="AI145" s="75">
        <f t="shared" si="87"/>
        <v>46050.3</v>
      </c>
      <c r="AJ145" s="143">
        <f t="shared" si="93"/>
        <v>36840.239999999998</v>
      </c>
      <c r="AK145" s="144">
        <f t="shared" si="94"/>
        <v>78043.139999999985</v>
      </c>
      <c r="AL145" s="79">
        <f t="shared" si="95"/>
        <v>9210.0600000000122</v>
      </c>
      <c r="AM145" s="79">
        <f t="shared" si="88"/>
        <v>16965.899999999998</v>
      </c>
      <c r="AN145" s="79"/>
      <c r="AO145" s="79"/>
      <c r="AP145" s="79"/>
      <c r="AQ145" s="12"/>
      <c r="AR145" s="12"/>
      <c r="AS145" s="12"/>
      <c r="AT145" s="12"/>
      <c r="AU145" s="80">
        <f t="shared" si="96"/>
        <v>16965.899999999998</v>
      </c>
      <c r="AV145" s="145">
        <f t="shared" si="97"/>
        <v>95009.039999999979</v>
      </c>
      <c r="AW145" s="145">
        <f t="shared" si="98"/>
        <v>-7755.839999999982</v>
      </c>
      <c r="AX145" s="143">
        <v>0</v>
      </c>
      <c r="AY145" s="98">
        <v>87253.199999999983</v>
      </c>
      <c r="AZ145" s="144">
        <v>0</v>
      </c>
    </row>
    <row r="146" spans="1:52">
      <c r="A146" s="63">
        <v>10</v>
      </c>
      <c r="B146" s="84" t="s">
        <v>159</v>
      </c>
      <c r="C146" s="65">
        <v>1</v>
      </c>
      <c r="D146" s="84" t="s">
        <v>58</v>
      </c>
      <c r="E146" s="71" t="s">
        <v>168</v>
      </c>
      <c r="F146" s="71" t="s">
        <v>164</v>
      </c>
      <c r="G146" s="85">
        <v>11</v>
      </c>
      <c r="H146" s="71" t="s">
        <v>61</v>
      </c>
      <c r="I146" s="65"/>
      <c r="J146" s="65"/>
      <c r="K146" s="67">
        <v>42529</v>
      </c>
      <c r="L146" s="68">
        <v>41858</v>
      </c>
      <c r="M146" s="68">
        <f t="shared" si="78"/>
        <v>44780</v>
      </c>
      <c r="N146" s="69">
        <v>42767</v>
      </c>
      <c r="O146" s="193">
        <v>0</v>
      </c>
      <c r="P146" s="73">
        <f t="shared" si="79"/>
        <v>61</v>
      </c>
      <c r="Q146" s="194" t="s">
        <v>267</v>
      </c>
      <c r="R146" s="12">
        <f t="shared" si="89"/>
        <v>36</v>
      </c>
      <c r="S146" s="71">
        <v>36</v>
      </c>
      <c r="T146" s="146">
        <v>87253.2</v>
      </c>
      <c r="U146" s="65">
        <v>8</v>
      </c>
      <c r="V146" s="65">
        <v>2017</v>
      </c>
      <c r="W146" s="73">
        <v>0</v>
      </c>
      <c r="X146" s="74">
        <f t="shared" si="80"/>
        <v>5</v>
      </c>
      <c r="Y146" s="74">
        <f t="shared" si="81"/>
        <v>17</v>
      </c>
      <c r="Z146" s="100">
        <f t="shared" si="90"/>
        <v>29</v>
      </c>
      <c r="AA146" s="100">
        <f t="shared" si="90"/>
        <v>41</v>
      </c>
      <c r="AB146" s="74">
        <f t="shared" si="91"/>
        <v>46</v>
      </c>
      <c r="AC146" s="74">
        <f t="shared" si="92"/>
        <v>15</v>
      </c>
      <c r="AD146" s="75">
        <f t="shared" si="82"/>
        <v>2423.6999999999998</v>
      </c>
      <c r="AE146" s="75">
        <f t="shared" si="83"/>
        <v>0</v>
      </c>
      <c r="AF146" s="76">
        <f t="shared" si="84"/>
        <v>12118.5</v>
      </c>
      <c r="AG146" s="76">
        <f t="shared" si="85"/>
        <v>29084.399999999998</v>
      </c>
      <c r="AH146" s="75">
        <f t="shared" si="86"/>
        <v>41202.899999999994</v>
      </c>
      <c r="AI146" s="75">
        <f t="shared" si="87"/>
        <v>46050.3</v>
      </c>
      <c r="AJ146" s="143">
        <f t="shared" si="93"/>
        <v>36840.239999999998</v>
      </c>
      <c r="AK146" s="144">
        <f t="shared" si="94"/>
        <v>78043.139999999985</v>
      </c>
      <c r="AL146" s="79">
        <f t="shared" si="95"/>
        <v>9210.0600000000122</v>
      </c>
      <c r="AM146" s="79">
        <f t="shared" si="88"/>
        <v>16965.899999999998</v>
      </c>
      <c r="AN146" s="79"/>
      <c r="AO146" s="79"/>
      <c r="AP146" s="79"/>
      <c r="AQ146" s="12"/>
      <c r="AR146" s="12"/>
      <c r="AS146" s="12"/>
      <c r="AT146" s="12"/>
      <c r="AU146" s="80">
        <f t="shared" si="96"/>
        <v>16965.899999999998</v>
      </c>
      <c r="AV146" s="145">
        <f t="shared" si="97"/>
        <v>95009.039999999979</v>
      </c>
      <c r="AW146" s="145">
        <f t="shared" si="98"/>
        <v>-7755.839999999982</v>
      </c>
      <c r="AX146" s="143">
        <v>0</v>
      </c>
      <c r="AY146" s="98">
        <v>87253.199999999983</v>
      </c>
      <c r="AZ146" s="144">
        <v>0</v>
      </c>
    </row>
    <row r="147" spans="1:52">
      <c r="A147" s="63">
        <v>10</v>
      </c>
      <c r="B147" s="84" t="s">
        <v>159</v>
      </c>
      <c r="C147" s="65">
        <v>1</v>
      </c>
      <c r="D147" s="84" t="s">
        <v>58</v>
      </c>
      <c r="E147" s="71" t="s">
        <v>168</v>
      </c>
      <c r="F147" s="71" t="s">
        <v>164</v>
      </c>
      <c r="G147" s="85">
        <v>11</v>
      </c>
      <c r="H147" s="71" t="s">
        <v>61</v>
      </c>
      <c r="I147" s="65"/>
      <c r="J147" s="65"/>
      <c r="K147" s="67">
        <v>42529</v>
      </c>
      <c r="L147" s="68">
        <v>41858</v>
      </c>
      <c r="M147" s="68">
        <f t="shared" si="78"/>
        <v>44780</v>
      </c>
      <c r="N147" s="69">
        <v>42767</v>
      </c>
      <c r="O147" s="193">
        <v>0</v>
      </c>
      <c r="P147" s="73">
        <f t="shared" si="79"/>
        <v>61</v>
      </c>
      <c r="Q147" s="194" t="s">
        <v>267</v>
      </c>
      <c r="R147" s="12">
        <f t="shared" si="89"/>
        <v>36</v>
      </c>
      <c r="S147" s="71">
        <v>36</v>
      </c>
      <c r="T147" s="146">
        <v>87253.2</v>
      </c>
      <c r="U147" s="65">
        <v>8</v>
      </c>
      <c r="V147" s="65">
        <v>2017</v>
      </c>
      <c r="W147" s="73">
        <v>0</v>
      </c>
      <c r="X147" s="74">
        <f t="shared" si="80"/>
        <v>5</v>
      </c>
      <c r="Y147" s="74">
        <f t="shared" si="81"/>
        <v>17</v>
      </c>
      <c r="Z147" s="100">
        <f t="shared" si="90"/>
        <v>29</v>
      </c>
      <c r="AA147" s="100">
        <f t="shared" si="90"/>
        <v>41</v>
      </c>
      <c r="AB147" s="74">
        <f t="shared" si="91"/>
        <v>46</v>
      </c>
      <c r="AC147" s="74">
        <f t="shared" si="92"/>
        <v>15</v>
      </c>
      <c r="AD147" s="75">
        <f t="shared" si="82"/>
        <v>2423.6999999999998</v>
      </c>
      <c r="AE147" s="75">
        <f t="shared" si="83"/>
        <v>0</v>
      </c>
      <c r="AF147" s="76">
        <f t="shared" si="84"/>
        <v>12118.5</v>
      </c>
      <c r="AG147" s="76">
        <f t="shared" si="85"/>
        <v>29084.399999999998</v>
      </c>
      <c r="AH147" s="75">
        <f t="shared" si="86"/>
        <v>41202.899999999994</v>
      </c>
      <c r="AI147" s="75">
        <f t="shared" si="87"/>
        <v>46050.3</v>
      </c>
      <c r="AJ147" s="143">
        <f t="shared" si="93"/>
        <v>36840.239999999998</v>
      </c>
      <c r="AK147" s="144">
        <f t="shared" si="94"/>
        <v>78043.139999999985</v>
      </c>
      <c r="AL147" s="79">
        <f t="shared" si="95"/>
        <v>9210.0600000000122</v>
      </c>
      <c r="AM147" s="79">
        <f t="shared" si="88"/>
        <v>16965.899999999998</v>
      </c>
      <c r="AN147" s="79"/>
      <c r="AO147" s="79"/>
      <c r="AP147" s="79"/>
      <c r="AQ147" s="12"/>
      <c r="AR147" s="12"/>
      <c r="AS147" s="12"/>
      <c r="AT147" s="12"/>
      <c r="AU147" s="80">
        <f t="shared" si="96"/>
        <v>16965.899999999998</v>
      </c>
      <c r="AV147" s="145">
        <f t="shared" si="97"/>
        <v>95009.039999999979</v>
      </c>
      <c r="AW147" s="145">
        <f t="shared" si="98"/>
        <v>-7755.839999999982</v>
      </c>
      <c r="AX147" s="143">
        <v>0</v>
      </c>
      <c r="AY147" s="98">
        <v>87253.199999999983</v>
      </c>
      <c r="AZ147" s="144">
        <v>0</v>
      </c>
    </row>
    <row r="148" spans="1:52">
      <c r="A148" s="63">
        <v>10</v>
      </c>
      <c r="B148" s="84" t="s">
        <v>159</v>
      </c>
      <c r="C148" s="65">
        <v>1</v>
      </c>
      <c r="D148" s="84" t="s">
        <v>58</v>
      </c>
      <c r="E148" s="71" t="s">
        <v>169</v>
      </c>
      <c r="F148" s="71" t="s">
        <v>164</v>
      </c>
      <c r="G148" s="85">
        <v>11</v>
      </c>
      <c r="H148" s="71" t="s">
        <v>61</v>
      </c>
      <c r="I148" s="65"/>
      <c r="J148" s="65"/>
      <c r="K148" s="67">
        <v>42529</v>
      </c>
      <c r="L148" s="68">
        <v>41858</v>
      </c>
      <c r="M148" s="68">
        <f t="shared" si="78"/>
        <v>44780</v>
      </c>
      <c r="N148" s="69">
        <v>42767</v>
      </c>
      <c r="O148" s="193">
        <v>0</v>
      </c>
      <c r="P148" s="73">
        <f t="shared" si="79"/>
        <v>61</v>
      </c>
      <c r="Q148" s="194" t="s">
        <v>267</v>
      </c>
      <c r="R148" s="12">
        <f t="shared" si="89"/>
        <v>36</v>
      </c>
      <c r="S148" s="71">
        <v>36</v>
      </c>
      <c r="T148" s="146">
        <v>68198</v>
      </c>
      <c r="U148" s="65">
        <v>8</v>
      </c>
      <c r="V148" s="65">
        <v>2017</v>
      </c>
      <c r="W148" s="73">
        <v>0</v>
      </c>
      <c r="X148" s="74">
        <f t="shared" si="80"/>
        <v>5</v>
      </c>
      <c r="Y148" s="74">
        <f t="shared" si="81"/>
        <v>17</v>
      </c>
      <c r="Z148" s="100">
        <f t="shared" si="90"/>
        <v>29</v>
      </c>
      <c r="AA148" s="100">
        <f t="shared" si="90"/>
        <v>41</v>
      </c>
      <c r="AB148" s="74">
        <f t="shared" si="91"/>
        <v>46</v>
      </c>
      <c r="AC148" s="74">
        <f t="shared" si="92"/>
        <v>15</v>
      </c>
      <c r="AD148" s="75">
        <f t="shared" si="82"/>
        <v>1894.3888888888889</v>
      </c>
      <c r="AE148" s="75">
        <f t="shared" si="83"/>
        <v>0</v>
      </c>
      <c r="AF148" s="76">
        <f t="shared" si="84"/>
        <v>9471.9444444444453</v>
      </c>
      <c r="AG148" s="76">
        <f t="shared" si="85"/>
        <v>22732.666666666668</v>
      </c>
      <c r="AH148" s="75">
        <f t="shared" si="86"/>
        <v>32204.611111111113</v>
      </c>
      <c r="AI148" s="75">
        <f t="shared" si="87"/>
        <v>35993.388888888891</v>
      </c>
      <c r="AJ148" s="143">
        <f t="shared" si="93"/>
        <v>28794.711111111112</v>
      </c>
      <c r="AK148" s="144">
        <f t="shared" si="94"/>
        <v>60999.322222222225</v>
      </c>
      <c r="AL148" s="79">
        <f t="shared" si="95"/>
        <v>7198.6777777777752</v>
      </c>
      <c r="AM148" s="79">
        <f t="shared" si="88"/>
        <v>13260.722222222223</v>
      </c>
      <c r="AN148" s="79"/>
      <c r="AO148" s="79"/>
      <c r="AP148" s="79"/>
      <c r="AQ148" s="12"/>
      <c r="AR148" s="12"/>
      <c r="AS148" s="12"/>
      <c r="AT148" s="12"/>
      <c r="AU148" s="80">
        <f t="shared" si="96"/>
        <v>13260.722222222223</v>
      </c>
      <c r="AV148" s="145">
        <f t="shared" si="97"/>
        <v>74260.044444444444</v>
      </c>
      <c r="AW148" s="145">
        <f t="shared" si="98"/>
        <v>-6062.0444444444438</v>
      </c>
      <c r="AX148" s="143">
        <v>0</v>
      </c>
      <c r="AY148" s="98">
        <v>68198</v>
      </c>
      <c r="AZ148" s="144">
        <v>0</v>
      </c>
    </row>
    <row r="149" spans="1:52">
      <c r="A149" s="63">
        <v>10</v>
      </c>
      <c r="B149" s="84" t="s">
        <v>159</v>
      </c>
      <c r="C149" s="65">
        <v>1</v>
      </c>
      <c r="D149" s="84" t="s">
        <v>58</v>
      </c>
      <c r="E149" s="71" t="s">
        <v>169</v>
      </c>
      <c r="F149" s="71" t="s">
        <v>164</v>
      </c>
      <c r="G149" s="85">
        <v>11</v>
      </c>
      <c r="H149" s="71" t="s">
        <v>61</v>
      </c>
      <c r="I149" s="65"/>
      <c r="J149" s="65"/>
      <c r="K149" s="67">
        <v>42529</v>
      </c>
      <c r="L149" s="68">
        <v>41858</v>
      </c>
      <c r="M149" s="68">
        <f t="shared" si="78"/>
        <v>44780</v>
      </c>
      <c r="N149" s="69">
        <v>42767</v>
      </c>
      <c r="O149" s="193">
        <v>0</v>
      </c>
      <c r="P149" s="73">
        <f t="shared" si="79"/>
        <v>61</v>
      </c>
      <c r="Q149" s="194" t="s">
        <v>267</v>
      </c>
      <c r="R149" s="12">
        <f t="shared" si="89"/>
        <v>36</v>
      </c>
      <c r="S149" s="71">
        <v>36</v>
      </c>
      <c r="T149" s="146">
        <v>68198</v>
      </c>
      <c r="U149" s="65">
        <v>8</v>
      </c>
      <c r="V149" s="65">
        <v>2017</v>
      </c>
      <c r="W149" s="73">
        <v>0</v>
      </c>
      <c r="X149" s="74">
        <f t="shared" si="80"/>
        <v>5</v>
      </c>
      <c r="Y149" s="74">
        <f t="shared" si="81"/>
        <v>17</v>
      </c>
      <c r="Z149" s="100">
        <f t="shared" si="90"/>
        <v>29</v>
      </c>
      <c r="AA149" s="100">
        <f t="shared" si="90"/>
        <v>41</v>
      </c>
      <c r="AB149" s="74">
        <f t="shared" si="91"/>
        <v>46</v>
      </c>
      <c r="AC149" s="74">
        <f t="shared" si="92"/>
        <v>15</v>
      </c>
      <c r="AD149" s="75">
        <f t="shared" si="82"/>
        <v>1894.3888888888889</v>
      </c>
      <c r="AE149" s="75">
        <f t="shared" si="83"/>
        <v>0</v>
      </c>
      <c r="AF149" s="76">
        <f t="shared" si="84"/>
        <v>9471.9444444444453</v>
      </c>
      <c r="AG149" s="76">
        <f t="shared" si="85"/>
        <v>22732.666666666668</v>
      </c>
      <c r="AH149" s="75">
        <f t="shared" si="86"/>
        <v>32204.611111111113</v>
      </c>
      <c r="AI149" s="75">
        <f t="shared" si="87"/>
        <v>35993.388888888891</v>
      </c>
      <c r="AJ149" s="143">
        <f t="shared" si="93"/>
        <v>28794.711111111112</v>
      </c>
      <c r="AK149" s="144">
        <f t="shared" si="94"/>
        <v>60999.322222222225</v>
      </c>
      <c r="AL149" s="79">
        <f t="shared" si="95"/>
        <v>7198.6777777777752</v>
      </c>
      <c r="AM149" s="79">
        <f t="shared" si="88"/>
        <v>13260.722222222223</v>
      </c>
      <c r="AN149" s="79"/>
      <c r="AO149" s="79"/>
      <c r="AP149" s="79"/>
      <c r="AQ149" s="12"/>
      <c r="AR149" s="12"/>
      <c r="AS149" s="12"/>
      <c r="AT149" s="12"/>
      <c r="AU149" s="80">
        <f t="shared" si="96"/>
        <v>13260.722222222223</v>
      </c>
      <c r="AV149" s="145">
        <f t="shared" si="97"/>
        <v>74260.044444444444</v>
      </c>
      <c r="AW149" s="145">
        <f t="shared" si="98"/>
        <v>-6062.0444444444438</v>
      </c>
      <c r="AX149" s="143">
        <v>0</v>
      </c>
      <c r="AY149" s="98">
        <v>68198</v>
      </c>
      <c r="AZ149" s="144">
        <v>0</v>
      </c>
    </row>
    <row r="150" spans="1:52">
      <c r="A150" s="63">
        <v>10</v>
      </c>
      <c r="B150" s="84" t="s">
        <v>159</v>
      </c>
      <c r="C150" s="65">
        <v>1</v>
      </c>
      <c r="D150" s="84" t="s">
        <v>58</v>
      </c>
      <c r="E150" s="71" t="s">
        <v>169</v>
      </c>
      <c r="F150" s="71" t="s">
        <v>164</v>
      </c>
      <c r="G150" s="85">
        <v>11</v>
      </c>
      <c r="H150" s="71" t="s">
        <v>61</v>
      </c>
      <c r="I150" s="65"/>
      <c r="J150" s="65"/>
      <c r="K150" s="67">
        <v>42529</v>
      </c>
      <c r="L150" s="68">
        <v>41858</v>
      </c>
      <c r="M150" s="68">
        <f t="shared" si="78"/>
        <v>44780</v>
      </c>
      <c r="N150" s="69">
        <v>42767</v>
      </c>
      <c r="O150" s="193">
        <v>0</v>
      </c>
      <c r="P150" s="73">
        <f t="shared" si="79"/>
        <v>61</v>
      </c>
      <c r="Q150" s="194" t="s">
        <v>267</v>
      </c>
      <c r="R150" s="12">
        <f t="shared" si="89"/>
        <v>36</v>
      </c>
      <c r="S150" s="71">
        <v>36</v>
      </c>
      <c r="T150" s="146">
        <v>68198</v>
      </c>
      <c r="U150" s="65">
        <v>8</v>
      </c>
      <c r="V150" s="65">
        <v>2017</v>
      </c>
      <c r="W150" s="73">
        <v>0</v>
      </c>
      <c r="X150" s="74">
        <f t="shared" si="80"/>
        <v>5</v>
      </c>
      <c r="Y150" s="74">
        <f t="shared" si="81"/>
        <v>17</v>
      </c>
      <c r="Z150" s="100">
        <f t="shared" si="90"/>
        <v>29</v>
      </c>
      <c r="AA150" s="100">
        <f t="shared" si="90"/>
        <v>41</v>
      </c>
      <c r="AB150" s="74">
        <f t="shared" si="91"/>
        <v>46</v>
      </c>
      <c r="AC150" s="74">
        <f t="shared" si="92"/>
        <v>15</v>
      </c>
      <c r="AD150" s="75">
        <f t="shared" si="82"/>
        <v>1894.3888888888889</v>
      </c>
      <c r="AE150" s="75">
        <f t="shared" si="83"/>
        <v>0</v>
      </c>
      <c r="AF150" s="76">
        <f t="shared" si="84"/>
        <v>9471.9444444444453</v>
      </c>
      <c r="AG150" s="76">
        <f t="shared" si="85"/>
        <v>22732.666666666668</v>
      </c>
      <c r="AH150" s="75">
        <f t="shared" si="86"/>
        <v>32204.611111111113</v>
      </c>
      <c r="AI150" s="75">
        <f t="shared" si="87"/>
        <v>35993.388888888891</v>
      </c>
      <c r="AJ150" s="143">
        <f t="shared" si="93"/>
        <v>28794.711111111112</v>
      </c>
      <c r="AK150" s="144">
        <f t="shared" si="94"/>
        <v>60999.322222222225</v>
      </c>
      <c r="AL150" s="79">
        <f t="shared" si="95"/>
        <v>7198.6777777777752</v>
      </c>
      <c r="AM150" s="79">
        <f t="shared" si="88"/>
        <v>13260.722222222223</v>
      </c>
      <c r="AN150" s="79"/>
      <c r="AO150" s="79"/>
      <c r="AP150" s="79"/>
      <c r="AQ150" s="12"/>
      <c r="AR150" s="12"/>
      <c r="AS150" s="12"/>
      <c r="AT150" s="12"/>
      <c r="AU150" s="80">
        <f t="shared" si="96"/>
        <v>13260.722222222223</v>
      </c>
      <c r="AV150" s="145">
        <f t="shared" si="97"/>
        <v>74260.044444444444</v>
      </c>
      <c r="AW150" s="145">
        <f t="shared" si="98"/>
        <v>-6062.0444444444438</v>
      </c>
      <c r="AX150" s="143">
        <v>0</v>
      </c>
      <c r="AY150" s="98">
        <v>68198</v>
      </c>
      <c r="AZ150" s="144">
        <v>0</v>
      </c>
    </row>
    <row r="151" spans="1:52">
      <c r="A151" s="63">
        <v>10</v>
      </c>
      <c r="B151" s="84" t="s">
        <v>159</v>
      </c>
      <c r="C151" s="65">
        <v>1</v>
      </c>
      <c r="D151" s="84" t="s">
        <v>58</v>
      </c>
      <c r="E151" s="71" t="s">
        <v>170</v>
      </c>
      <c r="F151" s="71" t="s">
        <v>164</v>
      </c>
      <c r="G151" s="85">
        <v>11</v>
      </c>
      <c r="H151" s="71" t="s">
        <v>61</v>
      </c>
      <c r="I151" s="65"/>
      <c r="J151" s="65"/>
      <c r="K151" s="67">
        <v>42529</v>
      </c>
      <c r="L151" s="68">
        <v>41858</v>
      </c>
      <c r="M151" s="68">
        <f t="shared" si="78"/>
        <v>44780</v>
      </c>
      <c r="N151" s="69">
        <v>42767</v>
      </c>
      <c r="O151" s="193">
        <v>0</v>
      </c>
      <c r="P151" s="73">
        <f t="shared" si="79"/>
        <v>61</v>
      </c>
      <c r="Q151" s="194" t="s">
        <v>267</v>
      </c>
      <c r="R151" s="12">
        <f t="shared" si="89"/>
        <v>36</v>
      </c>
      <c r="S151" s="71">
        <v>36</v>
      </c>
      <c r="T151" s="72">
        <v>86790.6</v>
      </c>
      <c r="U151" s="65">
        <v>8</v>
      </c>
      <c r="V151" s="65">
        <v>2017</v>
      </c>
      <c r="W151" s="73">
        <v>0</v>
      </c>
      <c r="X151" s="74">
        <f t="shared" si="80"/>
        <v>5</v>
      </c>
      <c r="Y151" s="74">
        <f t="shared" si="81"/>
        <v>17</v>
      </c>
      <c r="Z151" s="100">
        <f t="shared" si="90"/>
        <v>29</v>
      </c>
      <c r="AA151" s="100">
        <f t="shared" si="90"/>
        <v>41</v>
      </c>
      <c r="AB151" s="74">
        <f t="shared" si="91"/>
        <v>46</v>
      </c>
      <c r="AC151" s="74">
        <f t="shared" si="92"/>
        <v>15</v>
      </c>
      <c r="AD151" s="75">
        <f t="shared" si="82"/>
        <v>2410.8500000000004</v>
      </c>
      <c r="AE151" s="75">
        <f t="shared" si="83"/>
        <v>0</v>
      </c>
      <c r="AF151" s="76">
        <f t="shared" si="84"/>
        <v>12054.250000000002</v>
      </c>
      <c r="AG151" s="76">
        <f t="shared" si="85"/>
        <v>28930.200000000004</v>
      </c>
      <c r="AH151" s="75">
        <f t="shared" si="86"/>
        <v>40984.450000000004</v>
      </c>
      <c r="AI151" s="75">
        <f t="shared" si="87"/>
        <v>45806.15</v>
      </c>
      <c r="AJ151" s="143">
        <f t="shared" si="93"/>
        <v>36644.92</v>
      </c>
      <c r="AK151" s="144">
        <f t="shared" si="94"/>
        <v>77629.37</v>
      </c>
      <c r="AL151" s="79">
        <f t="shared" si="95"/>
        <v>9161.2300000000105</v>
      </c>
      <c r="AM151" s="79">
        <f t="shared" si="88"/>
        <v>16875.950000000004</v>
      </c>
      <c r="AN151" s="79"/>
      <c r="AO151" s="79"/>
      <c r="AP151" s="79"/>
      <c r="AQ151" s="12"/>
      <c r="AR151" s="12"/>
      <c r="AS151" s="12"/>
      <c r="AT151" s="12"/>
      <c r="AU151" s="80">
        <f t="shared" si="96"/>
        <v>16875.950000000004</v>
      </c>
      <c r="AV151" s="145">
        <f t="shared" si="97"/>
        <v>94505.32</v>
      </c>
      <c r="AW151" s="145">
        <f t="shared" si="98"/>
        <v>-7714.7200000000012</v>
      </c>
      <c r="AX151" s="143">
        <v>0</v>
      </c>
      <c r="AY151" s="98">
        <v>86790.6</v>
      </c>
      <c r="AZ151" s="144">
        <v>0</v>
      </c>
    </row>
    <row r="152" spans="1:52">
      <c r="A152" s="63">
        <v>10</v>
      </c>
      <c r="B152" s="84" t="s">
        <v>159</v>
      </c>
      <c r="C152" s="65">
        <v>1</v>
      </c>
      <c r="D152" s="84" t="s">
        <v>58</v>
      </c>
      <c r="E152" s="71" t="s">
        <v>170</v>
      </c>
      <c r="F152" s="71" t="s">
        <v>164</v>
      </c>
      <c r="G152" s="85">
        <v>11</v>
      </c>
      <c r="H152" s="71" t="s">
        <v>61</v>
      </c>
      <c r="I152" s="65"/>
      <c r="J152" s="65"/>
      <c r="K152" s="67">
        <v>42529</v>
      </c>
      <c r="L152" s="68">
        <v>41858</v>
      </c>
      <c r="M152" s="68">
        <f t="shared" si="78"/>
        <v>44780</v>
      </c>
      <c r="N152" s="69">
        <v>42767</v>
      </c>
      <c r="O152" s="193">
        <v>0</v>
      </c>
      <c r="P152" s="73">
        <f t="shared" si="79"/>
        <v>61</v>
      </c>
      <c r="Q152" s="194" t="s">
        <v>267</v>
      </c>
      <c r="R152" s="12">
        <f t="shared" si="89"/>
        <v>36</v>
      </c>
      <c r="S152" s="71">
        <v>36</v>
      </c>
      <c r="T152" s="72">
        <v>86790.6</v>
      </c>
      <c r="U152" s="65">
        <v>8</v>
      </c>
      <c r="V152" s="65">
        <v>2017</v>
      </c>
      <c r="W152" s="73">
        <v>0</v>
      </c>
      <c r="X152" s="74">
        <f t="shared" si="80"/>
        <v>5</v>
      </c>
      <c r="Y152" s="74">
        <f t="shared" si="81"/>
        <v>17</v>
      </c>
      <c r="Z152" s="100">
        <f t="shared" si="90"/>
        <v>29</v>
      </c>
      <c r="AA152" s="100">
        <f t="shared" si="90"/>
        <v>41</v>
      </c>
      <c r="AB152" s="74">
        <f t="shared" si="91"/>
        <v>46</v>
      </c>
      <c r="AC152" s="74">
        <f t="shared" si="92"/>
        <v>15</v>
      </c>
      <c r="AD152" s="75">
        <f t="shared" si="82"/>
        <v>2410.8500000000004</v>
      </c>
      <c r="AE152" s="75">
        <f t="shared" si="83"/>
        <v>0</v>
      </c>
      <c r="AF152" s="76">
        <f t="shared" si="84"/>
        <v>12054.250000000002</v>
      </c>
      <c r="AG152" s="76">
        <f t="shared" si="85"/>
        <v>28930.200000000004</v>
      </c>
      <c r="AH152" s="75">
        <f t="shared" si="86"/>
        <v>40984.450000000004</v>
      </c>
      <c r="AI152" s="75">
        <f t="shared" si="87"/>
        <v>45806.15</v>
      </c>
      <c r="AJ152" s="143">
        <f t="shared" si="93"/>
        <v>36644.92</v>
      </c>
      <c r="AK152" s="144">
        <f t="shared" si="94"/>
        <v>77629.37</v>
      </c>
      <c r="AL152" s="79">
        <f t="shared" si="95"/>
        <v>9161.2300000000105</v>
      </c>
      <c r="AM152" s="79">
        <f t="shared" si="88"/>
        <v>16875.950000000004</v>
      </c>
      <c r="AN152" s="79"/>
      <c r="AO152" s="79"/>
      <c r="AP152" s="79"/>
      <c r="AQ152" s="12"/>
      <c r="AR152" s="12"/>
      <c r="AS152" s="12"/>
      <c r="AT152" s="12"/>
      <c r="AU152" s="80">
        <f t="shared" si="96"/>
        <v>16875.950000000004</v>
      </c>
      <c r="AV152" s="145">
        <f t="shared" si="97"/>
        <v>94505.32</v>
      </c>
      <c r="AW152" s="145">
        <f t="shared" si="98"/>
        <v>-7714.7200000000012</v>
      </c>
      <c r="AX152" s="143">
        <v>0</v>
      </c>
      <c r="AY152" s="98">
        <v>86790.6</v>
      </c>
      <c r="AZ152" s="144">
        <v>0</v>
      </c>
    </row>
    <row r="153" spans="1:52">
      <c r="A153" s="63">
        <v>10</v>
      </c>
      <c r="B153" s="84" t="s">
        <v>159</v>
      </c>
      <c r="C153" s="65">
        <v>1</v>
      </c>
      <c r="D153" s="84" t="s">
        <v>58</v>
      </c>
      <c r="E153" s="71" t="s">
        <v>170</v>
      </c>
      <c r="F153" s="71" t="s">
        <v>164</v>
      </c>
      <c r="G153" s="85">
        <v>11</v>
      </c>
      <c r="H153" s="71" t="s">
        <v>61</v>
      </c>
      <c r="I153" s="65"/>
      <c r="J153" s="65"/>
      <c r="K153" s="67">
        <v>42529</v>
      </c>
      <c r="L153" s="68">
        <v>41858</v>
      </c>
      <c r="M153" s="68">
        <f t="shared" si="78"/>
        <v>44780</v>
      </c>
      <c r="N153" s="69">
        <v>42767</v>
      </c>
      <c r="O153" s="193">
        <v>0</v>
      </c>
      <c r="P153" s="73">
        <f t="shared" si="79"/>
        <v>61</v>
      </c>
      <c r="Q153" s="194" t="s">
        <v>267</v>
      </c>
      <c r="R153" s="12">
        <f t="shared" si="89"/>
        <v>36</v>
      </c>
      <c r="S153" s="71">
        <v>36</v>
      </c>
      <c r="T153" s="72">
        <v>86790.6</v>
      </c>
      <c r="U153" s="65">
        <v>8</v>
      </c>
      <c r="V153" s="65">
        <v>2017</v>
      </c>
      <c r="W153" s="73">
        <v>0</v>
      </c>
      <c r="X153" s="74">
        <f t="shared" si="80"/>
        <v>5</v>
      </c>
      <c r="Y153" s="74">
        <f t="shared" si="81"/>
        <v>17</v>
      </c>
      <c r="Z153" s="100">
        <f t="shared" si="90"/>
        <v>29</v>
      </c>
      <c r="AA153" s="100">
        <f t="shared" si="90"/>
        <v>41</v>
      </c>
      <c r="AB153" s="74">
        <f t="shared" si="91"/>
        <v>46</v>
      </c>
      <c r="AC153" s="74">
        <f t="shared" si="92"/>
        <v>15</v>
      </c>
      <c r="AD153" s="75">
        <f t="shared" si="82"/>
        <v>2410.8500000000004</v>
      </c>
      <c r="AE153" s="75">
        <f t="shared" si="83"/>
        <v>0</v>
      </c>
      <c r="AF153" s="76">
        <f t="shared" si="84"/>
        <v>12054.250000000002</v>
      </c>
      <c r="AG153" s="76">
        <f t="shared" si="85"/>
        <v>28930.200000000004</v>
      </c>
      <c r="AH153" s="75">
        <f t="shared" si="86"/>
        <v>40984.450000000004</v>
      </c>
      <c r="AI153" s="75">
        <f t="shared" si="87"/>
        <v>45806.15</v>
      </c>
      <c r="AJ153" s="143">
        <f t="shared" si="93"/>
        <v>36644.92</v>
      </c>
      <c r="AK153" s="144">
        <f t="shared" si="94"/>
        <v>77629.37</v>
      </c>
      <c r="AL153" s="79">
        <f t="shared" si="95"/>
        <v>9161.2300000000105</v>
      </c>
      <c r="AM153" s="79">
        <f t="shared" si="88"/>
        <v>16875.950000000004</v>
      </c>
      <c r="AN153" s="79"/>
      <c r="AO153" s="79"/>
      <c r="AP153" s="79"/>
      <c r="AQ153" s="12"/>
      <c r="AR153" s="12"/>
      <c r="AS153" s="12"/>
      <c r="AT153" s="12"/>
      <c r="AU153" s="80">
        <f t="shared" si="96"/>
        <v>16875.950000000004</v>
      </c>
      <c r="AV153" s="145">
        <f t="shared" si="97"/>
        <v>94505.32</v>
      </c>
      <c r="AW153" s="145">
        <f t="shared" si="98"/>
        <v>-7714.7200000000012</v>
      </c>
      <c r="AX153" s="143">
        <v>0</v>
      </c>
      <c r="AY153" s="98">
        <v>86790.6</v>
      </c>
      <c r="AZ153" s="144">
        <v>0</v>
      </c>
    </row>
    <row r="154" spans="1:52">
      <c r="A154" s="63">
        <v>10</v>
      </c>
      <c r="B154" s="84" t="s">
        <v>159</v>
      </c>
      <c r="C154" s="65">
        <v>1</v>
      </c>
      <c r="D154" s="84" t="s">
        <v>58</v>
      </c>
      <c r="E154" s="71" t="s">
        <v>171</v>
      </c>
      <c r="F154" s="71" t="s">
        <v>164</v>
      </c>
      <c r="G154" s="85">
        <v>11</v>
      </c>
      <c r="H154" s="71" t="s">
        <v>61</v>
      </c>
      <c r="I154" s="65"/>
      <c r="J154" s="65"/>
      <c r="K154" s="67">
        <v>42529</v>
      </c>
      <c r="L154" s="68">
        <v>41858</v>
      </c>
      <c r="M154" s="68">
        <f t="shared" si="78"/>
        <v>44780</v>
      </c>
      <c r="N154" s="69">
        <v>42767</v>
      </c>
      <c r="O154" s="193">
        <v>0</v>
      </c>
      <c r="P154" s="73">
        <f t="shared" si="79"/>
        <v>61</v>
      </c>
      <c r="Q154" s="194" t="s">
        <v>267</v>
      </c>
      <c r="R154" s="12">
        <f t="shared" si="89"/>
        <v>36</v>
      </c>
      <c r="S154" s="71">
        <v>36</v>
      </c>
      <c r="T154" s="72">
        <v>62290</v>
      </c>
      <c r="U154" s="65">
        <v>8</v>
      </c>
      <c r="V154" s="65">
        <v>2017</v>
      </c>
      <c r="W154" s="73">
        <v>0</v>
      </c>
      <c r="X154" s="74">
        <f t="shared" si="80"/>
        <v>5</v>
      </c>
      <c r="Y154" s="74">
        <f t="shared" si="81"/>
        <v>17</v>
      </c>
      <c r="Z154" s="100">
        <f t="shared" si="90"/>
        <v>29</v>
      </c>
      <c r="AA154" s="100">
        <f t="shared" si="90"/>
        <v>41</v>
      </c>
      <c r="AB154" s="74">
        <f t="shared" si="91"/>
        <v>46</v>
      </c>
      <c r="AC154" s="74">
        <f t="shared" si="92"/>
        <v>15</v>
      </c>
      <c r="AD154" s="75">
        <f t="shared" si="82"/>
        <v>1730.2777777777778</v>
      </c>
      <c r="AE154" s="75">
        <f t="shared" si="83"/>
        <v>0</v>
      </c>
      <c r="AF154" s="76">
        <f t="shared" si="84"/>
        <v>8651.3888888888887</v>
      </c>
      <c r="AG154" s="76">
        <f t="shared" si="85"/>
        <v>20763.333333333336</v>
      </c>
      <c r="AH154" s="75">
        <f t="shared" si="86"/>
        <v>29414.722222222226</v>
      </c>
      <c r="AI154" s="75">
        <f t="shared" si="87"/>
        <v>32875.277777777774</v>
      </c>
      <c r="AJ154" s="143">
        <f t="shared" si="93"/>
        <v>26300.222222222219</v>
      </c>
      <c r="AK154" s="144">
        <f t="shared" si="94"/>
        <v>55714.944444444445</v>
      </c>
      <c r="AL154" s="79">
        <f t="shared" si="95"/>
        <v>6575.0555555555547</v>
      </c>
      <c r="AM154" s="79">
        <f t="shared" si="88"/>
        <v>12111.944444444445</v>
      </c>
      <c r="AN154" s="79"/>
      <c r="AO154" s="79"/>
      <c r="AP154" s="79"/>
      <c r="AQ154" s="12"/>
      <c r="AR154" s="12"/>
      <c r="AS154" s="12"/>
      <c r="AT154" s="12"/>
      <c r="AU154" s="80">
        <f t="shared" si="96"/>
        <v>12111.944444444445</v>
      </c>
      <c r="AV154" s="145">
        <f t="shared" si="97"/>
        <v>67826.888888888891</v>
      </c>
      <c r="AW154" s="145">
        <f t="shared" si="98"/>
        <v>-5536.8888888888905</v>
      </c>
      <c r="AX154" s="143">
        <v>0</v>
      </c>
      <c r="AY154" s="98">
        <v>62290.000000000007</v>
      </c>
      <c r="AZ154" s="144">
        <v>0</v>
      </c>
    </row>
    <row r="155" spans="1:52">
      <c r="A155" s="63">
        <v>10</v>
      </c>
      <c r="B155" s="84" t="s">
        <v>159</v>
      </c>
      <c r="C155" s="84">
        <v>1</v>
      </c>
      <c r="D155" s="84" t="s">
        <v>58</v>
      </c>
      <c r="E155" s="71" t="s">
        <v>163</v>
      </c>
      <c r="F155" s="71" t="s">
        <v>172</v>
      </c>
      <c r="G155" s="85">
        <v>11</v>
      </c>
      <c r="H155" s="71" t="s">
        <v>61</v>
      </c>
      <c r="I155" s="71" t="s">
        <v>165</v>
      </c>
      <c r="J155" s="71"/>
      <c r="K155" s="68">
        <v>42529</v>
      </c>
      <c r="L155" s="68">
        <v>41858</v>
      </c>
      <c r="M155" s="68">
        <f t="shared" si="78"/>
        <v>44780</v>
      </c>
      <c r="N155" s="69">
        <v>42767</v>
      </c>
      <c r="O155" s="193">
        <v>0</v>
      </c>
      <c r="P155" s="73">
        <f t="shared" si="79"/>
        <v>61</v>
      </c>
      <c r="Q155" s="194" t="s">
        <v>267</v>
      </c>
      <c r="R155" s="12">
        <f t="shared" si="89"/>
        <v>36</v>
      </c>
      <c r="S155" s="71">
        <v>36</v>
      </c>
      <c r="T155" s="146">
        <v>52130</v>
      </c>
      <c r="U155" s="71">
        <v>8</v>
      </c>
      <c r="V155" s="71">
        <v>2017</v>
      </c>
      <c r="W155" s="73">
        <v>0</v>
      </c>
      <c r="X155" s="73">
        <f t="shared" si="80"/>
        <v>5</v>
      </c>
      <c r="Y155" s="73">
        <f t="shared" si="81"/>
        <v>17</v>
      </c>
      <c r="Z155" s="100">
        <f t="shared" si="90"/>
        <v>29</v>
      </c>
      <c r="AA155" s="100">
        <f t="shared" si="90"/>
        <v>41</v>
      </c>
      <c r="AB155" s="74">
        <f t="shared" si="91"/>
        <v>46</v>
      </c>
      <c r="AC155" s="74">
        <f t="shared" si="92"/>
        <v>15</v>
      </c>
      <c r="AD155" s="92">
        <f t="shared" si="82"/>
        <v>1448.0555555555557</v>
      </c>
      <c r="AE155" s="147">
        <f t="shared" si="83"/>
        <v>0</v>
      </c>
      <c r="AF155" s="94">
        <f t="shared" si="84"/>
        <v>7240.2777777777783</v>
      </c>
      <c r="AG155" s="94">
        <f t="shared" si="85"/>
        <v>17376.666666666668</v>
      </c>
      <c r="AH155" s="147">
        <f t="shared" si="86"/>
        <v>24616.944444444445</v>
      </c>
      <c r="AI155" s="147">
        <f t="shared" si="87"/>
        <v>27513.055555555555</v>
      </c>
      <c r="AJ155" s="143">
        <f t="shared" si="93"/>
        <v>22010.444444444445</v>
      </c>
      <c r="AK155" s="144">
        <f t="shared" si="94"/>
        <v>46627.388888888891</v>
      </c>
      <c r="AL155" s="79">
        <f t="shared" si="95"/>
        <v>5502.6111111111095</v>
      </c>
      <c r="AM155" s="79">
        <f t="shared" si="88"/>
        <v>10136.388888888891</v>
      </c>
      <c r="AN155" s="79"/>
      <c r="AO155" s="79"/>
      <c r="AP155" s="79"/>
      <c r="AQ155" s="12"/>
      <c r="AR155" s="12"/>
      <c r="AS155" s="12"/>
      <c r="AT155" s="12"/>
      <c r="AU155" s="80">
        <f t="shared" si="96"/>
        <v>10136.388888888891</v>
      </c>
      <c r="AV155" s="145">
        <f t="shared" si="97"/>
        <v>56763.777777777781</v>
      </c>
      <c r="AW155" s="145">
        <f t="shared" si="98"/>
        <v>-4633.777777777781</v>
      </c>
      <c r="AX155" s="143">
        <v>0</v>
      </c>
      <c r="AY155" s="98">
        <v>52130</v>
      </c>
      <c r="AZ155" s="144">
        <v>0</v>
      </c>
    </row>
    <row r="156" spans="1:52">
      <c r="A156" s="63">
        <v>10</v>
      </c>
      <c r="B156" s="84" t="s">
        <v>159</v>
      </c>
      <c r="C156" s="84">
        <v>1</v>
      </c>
      <c r="D156" s="84" t="s">
        <v>58</v>
      </c>
      <c r="E156" s="71" t="s">
        <v>173</v>
      </c>
      <c r="F156" s="71" t="s">
        <v>172</v>
      </c>
      <c r="G156" s="85">
        <v>11</v>
      </c>
      <c r="H156" s="71" t="s">
        <v>61</v>
      </c>
      <c r="I156" s="71" t="s">
        <v>165</v>
      </c>
      <c r="J156" s="71"/>
      <c r="K156" s="68">
        <v>42529</v>
      </c>
      <c r="L156" s="68">
        <v>41858</v>
      </c>
      <c r="M156" s="68">
        <f t="shared" si="78"/>
        <v>44780</v>
      </c>
      <c r="N156" s="69">
        <v>42767</v>
      </c>
      <c r="O156" s="193">
        <v>0</v>
      </c>
      <c r="P156" s="73">
        <f t="shared" si="79"/>
        <v>61</v>
      </c>
      <c r="Q156" s="194" t="s">
        <v>267</v>
      </c>
      <c r="R156" s="12">
        <f t="shared" si="89"/>
        <v>36</v>
      </c>
      <c r="S156" s="71">
        <v>36</v>
      </c>
      <c r="T156" s="146">
        <v>757091</v>
      </c>
      <c r="U156" s="71">
        <v>8</v>
      </c>
      <c r="V156" s="71">
        <v>2017</v>
      </c>
      <c r="W156" s="73">
        <v>0</v>
      </c>
      <c r="X156" s="73">
        <f t="shared" si="80"/>
        <v>5</v>
      </c>
      <c r="Y156" s="73">
        <f t="shared" si="81"/>
        <v>17</v>
      </c>
      <c r="Z156" s="100">
        <f t="shared" si="90"/>
        <v>29</v>
      </c>
      <c r="AA156" s="100">
        <f t="shared" si="90"/>
        <v>41</v>
      </c>
      <c r="AB156" s="74">
        <f t="shared" si="91"/>
        <v>46</v>
      </c>
      <c r="AC156" s="74">
        <f t="shared" si="92"/>
        <v>15</v>
      </c>
      <c r="AD156" s="92">
        <f t="shared" si="82"/>
        <v>21030.305555555555</v>
      </c>
      <c r="AE156" s="147">
        <f t="shared" si="83"/>
        <v>0</v>
      </c>
      <c r="AF156" s="94">
        <f t="shared" si="84"/>
        <v>105151.52777777778</v>
      </c>
      <c r="AG156" s="94">
        <f t="shared" si="85"/>
        <v>252363.66666666666</v>
      </c>
      <c r="AH156" s="147">
        <f t="shared" si="86"/>
        <v>357515.19444444444</v>
      </c>
      <c r="AI156" s="147">
        <f t="shared" si="87"/>
        <v>399575.80555555556</v>
      </c>
      <c r="AJ156" s="143">
        <f t="shared" si="93"/>
        <v>319660.64444444445</v>
      </c>
      <c r="AK156" s="144">
        <f t="shared" si="94"/>
        <v>677175.83888888895</v>
      </c>
      <c r="AL156" s="79">
        <f t="shared" si="95"/>
        <v>79915.161111111054</v>
      </c>
      <c r="AM156" s="79">
        <f t="shared" si="88"/>
        <v>147212.13888888888</v>
      </c>
      <c r="AN156" s="79"/>
      <c r="AO156" s="79"/>
      <c r="AP156" s="79"/>
      <c r="AQ156" s="12"/>
      <c r="AR156" s="12"/>
      <c r="AS156" s="12"/>
      <c r="AT156" s="12"/>
      <c r="AU156" s="80">
        <f t="shared" si="96"/>
        <v>147212.13888888888</v>
      </c>
      <c r="AV156" s="145">
        <f t="shared" si="97"/>
        <v>824387.97777777782</v>
      </c>
      <c r="AW156" s="145">
        <f t="shared" si="98"/>
        <v>-67296.977777777822</v>
      </c>
      <c r="AX156" s="143">
        <v>0</v>
      </c>
      <c r="AY156" s="98">
        <v>757091</v>
      </c>
      <c r="AZ156" s="144">
        <v>0</v>
      </c>
    </row>
    <row r="157" spans="1:52">
      <c r="A157" s="63">
        <v>10</v>
      </c>
      <c r="B157" s="84" t="s">
        <v>159</v>
      </c>
      <c r="C157" s="84">
        <v>1</v>
      </c>
      <c r="D157" s="84" t="s">
        <v>58</v>
      </c>
      <c r="E157" s="71" t="s">
        <v>173</v>
      </c>
      <c r="F157" s="71" t="s">
        <v>172</v>
      </c>
      <c r="G157" s="85">
        <v>11</v>
      </c>
      <c r="H157" s="71" t="s">
        <v>61</v>
      </c>
      <c r="I157" s="71" t="s">
        <v>165</v>
      </c>
      <c r="J157" s="71"/>
      <c r="K157" s="68">
        <v>42529</v>
      </c>
      <c r="L157" s="68">
        <v>41858</v>
      </c>
      <c r="M157" s="68">
        <f t="shared" si="78"/>
        <v>44780</v>
      </c>
      <c r="N157" s="69">
        <v>42767</v>
      </c>
      <c r="O157" s="193">
        <v>0</v>
      </c>
      <c r="P157" s="73">
        <f t="shared" si="79"/>
        <v>61</v>
      </c>
      <c r="Q157" s="194" t="s">
        <v>267</v>
      </c>
      <c r="R157" s="12">
        <f t="shared" si="89"/>
        <v>36</v>
      </c>
      <c r="S157" s="71">
        <v>36</v>
      </c>
      <c r="T157" s="146">
        <v>757091</v>
      </c>
      <c r="U157" s="71">
        <v>8</v>
      </c>
      <c r="V157" s="71">
        <v>2017</v>
      </c>
      <c r="W157" s="73">
        <v>0</v>
      </c>
      <c r="X157" s="73">
        <f t="shared" si="80"/>
        <v>5</v>
      </c>
      <c r="Y157" s="73">
        <f t="shared" si="81"/>
        <v>17</v>
      </c>
      <c r="Z157" s="100">
        <f t="shared" si="90"/>
        <v>29</v>
      </c>
      <c r="AA157" s="100">
        <f t="shared" si="90"/>
        <v>41</v>
      </c>
      <c r="AB157" s="74">
        <f t="shared" si="91"/>
        <v>46</v>
      </c>
      <c r="AC157" s="74">
        <f t="shared" si="92"/>
        <v>15</v>
      </c>
      <c r="AD157" s="92">
        <f t="shared" si="82"/>
        <v>21030.305555555555</v>
      </c>
      <c r="AE157" s="147">
        <f t="shared" si="83"/>
        <v>0</v>
      </c>
      <c r="AF157" s="94">
        <f t="shared" si="84"/>
        <v>105151.52777777778</v>
      </c>
      <c r="AG157" s="94">
        <f t="shared" si="85"/>
        <v>252363.66666666666</v>
      </c>
      <c r="AH157" s="147">
        <f t="shared" si="86"/>
        <v>357515.19444444444</v>
      </c>
      <c r="AI157" s="147">
        <f t="shared" si="87"/>
        <v>399575.80555555556</v>
      </c>
      <c r="AJ157" s="143">
        <f t="shared" si="93"/>
        <v>319660.64444444445</v>
      </c>
      <c r="AK157" s="144">
        <f t="shared" si="94"/>
        <v>677175.83888888895</v>
      </c>
      <c r="AL157" s="79">
        <f t="shared" si="95"/>
        <v>79915.161111111054</v>
      </c>
      <c r="AM157" s="79">
        <f t="shared" si="88"/>
        <v>147212.13888888888</v>
      </c>
      <c r="AN157" s="79"/>
      <c r="AO157" s="79"/>
      <c r="AP157" s="79"/>
      <c r="AQ157" s="12"/>
      <c r="AR157" s="12"/>
      <c r="AS157" s="12"/>
      <c r="AT157" s="12"/>
      <c r="AU157" s="80">
        <f t="shared" si="96"/>
        <v>147212.13888888888</v>
      </c>
      <c r="AV157" s="145">
        <f t="shared" si="97"/>
        <v>824387.97777777782</v>
      </c>
      <c r="AW157" s="145">
        <f t="shared" si="98"/>
        <v>-67296.977777777822</v>
      </c>
      <c r="AX157" s="143">
        <v>0</v>
      </c>
      <c r="AY157" s="98">
        <v>757091</v>
      </c>
      <c r="AZ157" s="144">
        <v>0</v>
      </c>
    </row>
    <row r="158" spans="1:52">
      <c r="A158" s="63">
        <v>10</v>
      </c>
      <c r="B158" s="84" t="s">
        <v>159</v>
      </c>
      <c r="C158" s="84">
        <v>21</v>
      </c>
      <c r="D158" s="84" t="s">
        <v>58</v>
      </c>
      <c r="E158" s="71" t="s">
        <v>174</v>
      </c>
      <c r="F158" s="71" t="s">
        <v>175</v>
      </c>
      <c r="G158" s="85">
        <v>577</v>
      </c>
      <c r="H158" s="71" t="s">
        <v>61</v>
      </c>
      <c r="I158" s="71" t="s">
        <v>165</v>
      </c>
      <c r="J158" s="71"/>
      <c r="K158" s="68">
        <v>42584</v>
      </c>
      <c r="L158" s="68">
        <v>41858</v>
      </c>
      <c r="M158" s="68">
        <f t="shared" si="78"/>
        <v>44780</v>
      </c>
      <c r="N158" s="69">
        <v>42767</v>
      </c>
      <c r="O158" s="193">
        <v>0</v>
      </c>
      <c r="P158" s="73">
        <f t="shared" si="79"/>
        <v>61</v>
      </c>
      <c r="Q158" s="194" t="s">
        <v>267</v>
      </c>
      <c r="R158" s="12">
        <f t="shared" si="89"/>
        <v>36</v>
      </c>
      <c r="S158" s="71">
        <v>36</v>
      </c>
      <c r="T158" s="146">
        <v>231700</v>
      </c>
      <c r="U158" s="71">
        <v>8</v>
      </c>
      <c r="V158" s="71">
        <v>2017</v>
      </c>
      <c r="W158" s="73">
        <v>0</v>
      </c>
      <c r="X158" s="73">
        <f t="shared" si="80"/>
        <v>5</v>
      </c>
      <c r="Y158" s="73">
        <f t="shared" si="81"/>
        <v>17</v>
      </c>
      <c r="Z158" s="100">
        <f t="shared" si="90"/>
        <v>29</v>
      </c>
      <c r="AA158" s="100">
        <f t="shared" si="90"/>
        <v>41</v>
      </c>
      <c r="AB158" s="74">
        <f t="shared" si="91"/>
        <v>46</v>
      </c>
      <c r="AC158" s="74">
        <f t="shared" si="92"/>
        <v>15</v>
      </c>
      <c r="AD158" s="92">
        <f t="shared" si="82"/>
        <v>6436.1111111111113</v>
      </c>
      <c r="AE158" s="147">
        <f t="shared" si="83"/>
        <v>0</v>
      </c>
      <c r="AF158" s="94">
        <f t="shared" si="84"/>
        <v>32180.555555555555</v>
      </c>
      <c r="AG158" s="94">
        <f t="shared" si="85"/>
        <v>77233.333333333343</v>
      </c>
      <c r="AH158" s="147">
        <f t="shared" si="86"/>
        <v>109413.88888888891</v>
      </c>
      <c r="AI158" s="147">
        <f t="shared" si="87"/>
        <v>122286.11111111109</v>
      </c>
      <c r="AJ158" s="143">
        <f t="shared" si="93"/>
        <v>97828.888888888876</v>
      </c>
      <c r="AK158" s="144">
        <f t="shared" si="94"/>
        <v>207242.77777777778</v>
      </c>
      <c r="AL158" s="79">
        <f t="shared" si="95"/>
        <v>24457.222222222219</v>
      </c>
      <c r="AM158" s="79">
        <f t="shared" si="88"/>
        <v>45052.777777777781</v>
      </c>
      <c r="AN158" s="79"/>
      <c r="AO158" s="79"/>
      <c r="AP158" s="79"/>
      <c r="AQ158" s="12"/>
      <c r="AR158" s="12"/>
      <c r="AS158" s="12"/>
      <c r="AT158" s="12"/>
      <c r="AU158" s="80">
        <f t="shared" si="96"/>
        <v>45052.777777777781</v>
      </c>
      <c r="AV158" s="145">
        <f t="shared" si="97"/>
        <v>252295.55555555556</v>
      </c>
      <c r="AW158" s="145">
        <f t="shared" si="98"/>
        <v>-20595.555555555562</v>
      </c>
      <c r="AX158" s="143">
        <v>0</v>
      </c>
      <c r="AY158" s="98">
        <v>231700.00000000003</v>
      </c>
      <c r="AZ158" s="144">
        <v>0</v>
      </c>
    </row>
    <row r="159" spans="1:52">
      <c r="A159" s="63">
        <v>10</v>
      </c>
      <c r="B159" s="84" t="s">
        <v>159</v>
      </c>
      <c r="C159" s="84">
        <v>19</v>
      </c>
      <c r="D159" s="84" t="s">
        <v>58</v>
      </c>
      <c r="E159" s="71" t="s">
        <v>176</v>
      </c>
      <c r="F159" s="71" t="s">
        <v>177</v>
      </c>
      <c r="G159" s="85">
        <v>39</v>
      </c>
      <c r="H159" s="71" t="s">
        <v>61</v>
      </c>
      <c r="I159" s="71" t="s">
        <v>165</v>
      </c>
      <c r="J159" s="71"/>
      <c r="K159" s="68">
        <v>42666</v>
      </c>
      <c r="L159" s="68">
        <v>41858</v>
      </c>
      <c r="M159" s="68">
        <f t="shared" si="78"/>
        <v>44780</v>
      </c>
      <c r="N159" s="69">
        <v>42767</v>
      </c>
      <c r="O159" s="193">
        <v>0</v>
      </c>
      <c r="P159" s="73">
        <f t="shared" si="79"/>
        <v>61</v>
      </c>
      <c r="Q159" s="194" t="s">
        <v>267</v>
      </c>
      <c r="R159" s="12">
        <f t="shared" si="89"/>
        <v>36</v>
      </c>
      <c r="S159" s="71">
        <v>36</v>
      </c>
      <c r="T159" s="146">
        <v>1868402</v>
      </c>
      <c r="U159" s="71">
        <v>8</v>
      </c>
      <c r="V159" s="71">
        <v>2017</v>
      </c>
      <c r="W159" s="73">
        <v>0</v>
      </c>
      <c r="X159" s="73">
        <f t="shared" si="80"/>
        <v>5</v>
      </c>
      <c r="Y159" s="73">
        <f t="shared" si="81"/>
        <v>17</v>
      </c>
      <c r="Z159" s="100">
        <f t="shared" si="90"/>
        <v>29</v>
      </c>
      <c r="AA159" s="100">
        <f t="shared" si="90"/>
        <v>41</v>
      </c>
      <c r="AB159" s="74">
        <f t="shared" si="91"/>
        <v>46</v>
      </c>
      <c r="AC159" s="74">
        <f t="shared" si="92"/>
        <v>15</v>
      </c>
      <c r="AD159" s="92">
        <f t="shared" si="82"/>
        <v>51900.055555555555</v>
      </c>
      <c r="AE159" s="147">
        <f t="shared" si="83"/>
        <v>0</v>
      </c>
      <c r="AF159" s="94">
        <f t="shared" si="84"/>
        <v>259500.27777777778</v>
      </c>
      <c r="AG159" s="94">
        <f t="shared" si="85"/>
        <v>622800.66666666663</v>
      </c>
      <c r="AH159" s="147">
        <f t="shared" si="86"/>
        <v>882300.94444444438</v>
      </c>
      <c r="AI159" s="147">
        <f t="shared" si="87"/>
        <v>986101.05555555562</v>
      </c>
      <c r="AJ159" s="143">
        <f t="shared" si="93"/>
        <v>788880.84444444452</v>
      </c>
      <c r="AK159" s="144">
        <f t="shared" si="94"/>
        <v>1671181.7888888889</v>
      </c>
      <c r="AL159" s="79">
        <f t="shared" si="95"/>
        <v>197220.2111111111</v>
      </c>
      <c r="AM159" s="79">
        <f t="shared" si="88"/>
        <v>363300.38888888888</v>
      </c>
      <c r="AN159" s="79"/>
      <c r="AO159" s="79"/>
      <c r="AP159" s="79"/>
      <c r="AQ159" s="12"/>
      <c r="AR159" s="12"/>
      <c r="AS159" s="12"/>
      <c r="AT159" s="12"/>
      <c r="AU159" s="80">
        <f t="shared" si="96"/>
        <v>363300.38888888888</v>
      </c>
      <c r="AV159" s="145">
        <f t="shared" si="97"/>
        <v>2034482.1777777779</v>
      </c>
      <c r="AW159" s="145">
        <f t="shared" si="98"/>
        <v>-166080.17777777789</v>
      </c>
      <c r="AX159" s="143">
        <v>0</v>
      </c>
      <c r="AY159" s="98">
        <v>1868402</v>
      </c>
      <c r="AZ159" s="144">
        <v>0</v>
      </c>
    </row>
    <row r="160" spans="1:52">
      <c r="A160" s="63">
        <v>10</v>
      </c>
      <c r="B160" s="84" t="s">
        <v>159</v>
      </c>
      <c r="C160" s="149">
        <v>20</v>
      </c>
      <c r="D160" s="84" t="s">
        <v>58</v>
      </c>
      <c r="E160" s="71" t="s">
        <v>178</v>
      </c>
      <c r="F160" s="71" t="s">
        <v>179</v>
      </c>
      <c r="G160" s="85">
        <v>2300376</v>
      </c>
      <c r="H160" s="71" t="s">
        <v>61</v>
      </c>
      <c r="I160" s="71" t="s">
        <v>165</v>
      </c>
      <c r="J160" s="71"/>
      <c r="K160" s="150">
        <v>42696</v>
      </c>
      <c r="L160" s="68">
        <v>41858</v>
      </c>
      <c r="M160" s="68">
        <f t="shared" si="78"/>
        <v>44780</v>
      </c>
      <c r="N160" s="69">
        <v>42767</v>
      </c>
      <c r="O160" s="193">
        <v>0</v>
      </c>
      <c r="P160" s="73">
        <f t="shared" si="79"/>
        <v>61</v>
      </c>
      <c r="Q160" s="194" t="s">
        <v>267</v>
      </c>
      <c r="R160" s="12">
        <f t="shared" si="89"/>
        <v>36</v>
      </c>
      <c r="S160" s="71">
        <v>36</v>
      </c>
      <c r="T160" s="146">
        <v>46215</v>
      </c>
      <c r="U160" s="71">
        <v>8</v>
      </c>
      <c r="V160" s="71">
        <v>2017</v>
      </c>
      <c r="W160" s="73">
        <v>0</v>
      </c>
      <c r="X160" s="73">
        <f t="shared" si="80"/>
        <v>5</v>
      </c>
      <c r="Y160" s="73">
        <f t="shared" si="81"/>
        <v>17</v>
      </c>
      <c r="Z160" s="100">
        <f t="shared" si="90"/>
        <v>29</v>
      </c>
      <c r="AA160" s="100">
        <f t="shared" si="90"/>
        <v>41</v>
      </c>
      <c r="AB160" s="74">
        <f t="shared" si="91"/>
        <v>46</v>
      </c>
      <c r="AC160" s="74">
        <f t="shared" si="92"/>
        <v>15</v>
      </c>
      <c r="AD160" s="92">
        <f t="shared" si="82"/>
        <v>1283.75</v>
      </c>
      <c r="AE160" s="147">
        <f t="shared" si="83"/>
        <v>0</v>
      </c>
      <c r="AF160" s="94">
        <f t="shared" si="84"/>
        <v>6418.75</v>
      </c>
      <c r="AG160" s="94">
        <f t="shared" si="85"/>
        <v>15405</v>
      </c>
      <c r="AH160" s="147">
        <f t="shared" si="86"/>
        <v>21823.75</v>
      </c>
      <c r="AI160" s="147">
        <f t="shared" si="87"/>
        <v>24391.25</v>
      </c>
      <c r="AJ160" s="143">
        <f t="shared" si="93"/>
        <v>19513</v>
      </c>
      <c r="AK160" s="144">
        <f t="shared" si="94"/>
        <v>41336.75</v>
      </c>
      <c r="AL160" s="79">
        <f t="shared" si="95"/>
        <v>4878.25</v>
      </c>
      <c r="AM160" s="79">
        <f t="shared" si="88"/>
        <v>8986.25</v>
      </c>
      <c r="AN160" s="79"/>
      <c r="AO160" s="79"/>
      <c r="AP160" s="79"/>
      <c r="AQ160" s="12"/>
      <c r="AR160" s="12"/>
      <c r="AS160" s="12"/>
      <c r="AT160" s="12"/>
      <c r="AU160" s="80">
        <f t="shared" si="96"/>
        <v>8986.25</v>
      </c>
      <c r="AV160" s="145">
        <f t="shared" si="97"/>
        <v>50323</v>
      </c>
      <c r="AW160" s="145">
        <f t="shared" si="98"/>
        <v>-4108</v>
      </c>
      <c r="AX160" s="143">
        <v>0</v>
      </c>
      <c r="AY160" s="98">
        <v>46215</v>
      </c>
      <c r="AZ160" s="144">
        <v>0</v>
      </c>
    </row>
    <row r="161" spans="1:52">
      <c r="A161" s="63">
        <v>10</v>
      </c>
      <c r="B161" s="84" t="s">
        <v>159</v>
      </c>
      <c r="C161" s="149">
        <v>20</v>
      </c>
      <c r="D161" s="84" t="s">
        <v>58</v>
      </c>
      <c r="E161" s="71" t="s">
        <v>178</v>
      </c>
      <c r="F161" s="71" t="s">
        <v>179</v>
      </c>
      <c r="G161" s="85">
        <v>2300376</v>
      </c>
      <c r="H161" s="71" t="s">
        <v>61</v>
      </c>
      <c r="I161" s="71" t="s">
        <v>180</v>
      </c>
      <c r="J161" s="71"/>
      <c r="K161" s="150">
        <v>42696</v>
      </c>
      <c r="L161" s="68">
        <v>41858</v>
      </c>
      <c r="M161" s="68">
        <f t="shared" si="78"/>
        <v>44780</v>
      </c>
      <c r="N161" s="69">
        <v>42767</v>
      </c>
      <c r="O161" s="193">
        <v>0</v>
      </c>
      <c r="P161" s="73">
        <f t="shared" si="79"/>
        <v>61</v>
      </c>
      <c r="Q161" s="194" t="s">
        <v>267</v>
      </c>
      <c r="R161" s="12">
        <f t="shared" si="89"/>
        <v>36</v>
      </c>
      <c r="S161" s="71">
        <v>36</v>
      </c>
      <c r="T161" s="146">
        <v>46215</v>
      </c>
      <c r="U161" s="71">
        <v>8</v>
      </c>
      <c r="V161" s="71">
        <v>2017</v>
      </c>
      <c r="W161" s="73">
        <v>0</v>
      </c>
      <c r="X161" s="73">
        <f t="shared" si="80"/>
        <v>5</v>
      </c>
      <c r="Y161" s="73">
        <f t="shared" si="81"/>
        <v>17</v>
      </c>
      <c r="Z161" s="100">
        <f t="shared" si="90"/>
        <v>29</v>
      </c>
      <c r="AA161" s="100">
        <f t="shared" si="90"/>
        <v>41</v>
      </c>
      <c r="AB161" s="74">
        <f t="shared" si="91"/>
        <v>46</v>
      </c>
      <c r="AC161" s="74">
        <f t="shared" si="92"/>
        <v>15</v>
      </c>
      <c r="AD161" s="92">
        <f t="shared" si="82"/>
        <v>1283.75</v>
      </c>
      <c r="AE161" s="147">
        <f t="shared" si="83"/>
        <v>0</v>
      </c>
      <c r="AF161" s="94">
        <f t="shared" si="84"/>
        <v>6418.75</v>
      </c>
      <c r="AG161" s="94">
        <f t="shared" si="85"/>
        <v>15405</v>
      </c>
      <c r="AH161" s="147">
        <f t="shared" si="86"/>
        <v>21823.75</v>
      </c>
      <c r="AI161" s="147">
        <f t="shared" si="87"/>
        <v>24391.25</v>
      </c>
      <c r="AJ161" s="143">
        <f t="shared" si="93"/>
        <v>19513</v>
      </c>
      <c r="AK161" s="144">
        <f t="shared" si="94"/>
        <v>41336.75</v>
      </c>
      <c r="AL161" s="79">
        <f t="shared" si="95"/>
        <v>4878.25</v>
      </c>
      <c r="AM161" s="79">
        <f t="shared" si="88"/>
        <v>8986.25</v>
      </c>
      <c r="AN161" s="79"/>
      <c r="AO161" s="79"/>
      <c r="AP161" s="79"/>
      <c r="AQ161" s="12"/>
      <c r="AR161" s="12"/>
      <c r="AS161" s="12"/>
      <c r="AT161" s="12"/>
      <c r="AU161" s="80">
        <f t="shared" si="96"/>
        <v>8986.25</v>
      </c>
      <c r="AV161" s="145">
        <f t="shared" si="97"/>
        <v>50323</v>
      </c>
      <c r="AW161" s="145">
        <f t="shared" si="98"/>
        <v>-4108</v>
      </c>
      <c r="AX161" s="143">
        <v>0</v>
      </c>
      <c r="AY161" s="98">
        <v>46215</v>
      </c>
      <c r="AZ161" s="144">
        <v>0</v>
      </c>
    </row>
    <row r="162" spans="1:52">
      <c r="A162" s="63">
        <v>10</v>
      </c>
      <c r="B162" s="149" t="s">
        <v>159</v>
      </c>
      <c r="C162" s="149">
        <v>20</v>
      </c>
      <c r="D162" s="149" t="s">
        <v>58</v>
      </c>
      <c r="E162" s="149" t="s">
        <v>181</v>
      </c>
      <c r="F162" s="84" t="s">
        <v>179</v>
      </c>
      <c r="G162" s="151">
        <v>2300376</v>
      </c>
      <c r="H162" s="149" t="s">
        <v>61</v>
      </c>
      <c r="I162" s="149" t="s">
        <v>165</v>
      </c>
      <c r="J162" s="149"/>
      <c r="K162" s="152">
        <v>42696</v>
      </c>
      <c r="L162" s="68">
        <v>41858</v>
      </c>
      <c r="M162" s="68">
        <f t="shared" si="78"/>
        <v>44780</v>
      </c>
      <c r="N162" s="69">
        <v>42767</v>
      </c>
      <c r="O162" s="193">
        <v>0</v>
      </c>
      <c r="P162" s="73">
        <f t="shared" si="79"/>
        <v>61</v>
      </c>
      <c r="Q162" s="194" t="s">
        <v>267</v>
      </c>
      <c r="R162" s="12">
        <f t="shared" si="89"/>
        <v>36</v>
      </c>
      <c r="S162" s="71">
        <v>36</v>
      </c>
      <c r="T162" s="146">
        <v>106126</v>
      </c>
      <c r="U162" s="71">
        <v>8</v>
      </c>
      <c r="V162" s="71">
        <v>2017</v>
      </c>
      <c r="W162" s="73">
        <v>0</v>
      </c>
      <c r="X162" s="73">
        <f t="shared" si="80"/>
        <v>5</v>
      </c>
      <c r="Y162" s="73">
        <f t="shared" si="81"/>
        <v>17</v>
      </c>
      <c r="Z162" s="100">
        <f t="shared" si="90"/>
        <v>29</v>
      </c>
      <c r="AA162" s="100">
        <f t="shared" si="90"/>
        <v>41</v>
      </c>
      <c r="AB162" s="74">
        <f t="shared" si="91"/>
        <v>46</v>
      </c>
      <c r="AC162" s="74">
        <f t="shared" si="92"/>
        <v>15</v>
      </c>
      <c r="AD162" s="92">
        <f t="shared" si="82"/>
        <v>2947.9444444444443</v>
      </c>
      <c r="AE162" s="147">
        <f t="shared" si="83"/>
        <v>0</v>
      </c>
      <c r="AF162" s="94">
        <f t="shared" si="84"/>
        <v>14739.722222222223</v>
      </c>
      <c r="AG162" s="94">
        <f t="shared" si="85"/>
        <v>35375.333333333328</v>
      </c>
      <c r="AH162" s="147">
        <f t="shared" si="86"/>
        <v>50115.055555555547</v>
      </c>
      <c r="AI162" s="147">
        <f t="shared" si="87"/>
        <v>56010.944444444453</v>
      </c>
      <c r="AJ162" s="143">
        <f t="shared" si="93"/>
        <v>44808.755555555559</v>
      </c>
      <c r="AK162" s="144">
        <f t="shared" si="94"/>
        <v>94923.811111111107</v>
      </c>
      <c r="AL162" s="79">
        <f t="shared" si="95"/>
        <v>11202.188888888893</v>
      </c>
      <c r="AM162" s="79">
        <f t="shared" si="88"/>
        <v>20635.611111111109</v>
      </c>
      <c r="AN162" s="79"/>
      <c r="AO162" s="79"/>
      <c r="AP162" s="79"/>
      <c r="AQ162" s="12"/>
      <c r="AR162" s="12"/>
      <c r="AS162" s="12"/>
      <c r="AT162" s="12"/>
      <c r="AU162" s="80">
        <f t="shared" si="96"/>
        <v>20635.611111111109</v>
      </c>
      <c r="AV162" s="145">
        <f t="shared" si="97"/>
        <v>115559.42222222222</v>
      </c>
      <c r="AW162" s="145">
        <f t="shared" si="98"/>
        <v>-9433.4222222222161</v>
      </c>
      <c r="AX162" s="143">
        <v>0</v>
      </c>
      <c r="AY162" s="98">
        <v>106125.99999999999</v>
      </c>
      <c r="AZ162" s="144">
        <v>0</v>
      </c>
    </row>
    <row r="163" spans="1:52">
      <c r="A163" s="63">
        <v>10</v>
      </c>
      <c r="B163" s="84" t="s">
        <v>159</v>
      </c>
      <c r="C163" s="84">
        <v>18</v>
      </c>
      <c r="D163" s="84" t="s">
        <v>58</v>
      </c>
      <c r="E163" s="71" t="s">
        <v>176</v>
      </c>
      <c r="F163" s="71" t="s">
        <v>177</v>
      </c>
      <c r="G163" s="85">
        <v>45</v>
      </c>
      <c r="H163" s="71" t="s">
        <v>61</v>
      </c>
      <c r="I163" s="71" t="s">
        <v>165</v>
      </c>
      <c r="J163" s="71"/>
      <c r="K163" s="68">
        <v>42704</v>
      </c>
      <c r="L163" s="68">
        <v>41858</v>
      </c>
      <c r="M163" s="68">
        <f t="shared" si="78"/>
        <v>44780</v>
      </c>
      <c r="N163" s="69">
        <v>42767</v>
      </c>
      <c r="O163" s="193">
        <v>0</v>
      </c>
      <c r="P163" s="73">
        <f t="shared" si="79"/>
        <v>61</v>
      </c>
      <c r="Q163" s="194" t="s">
        <v>267</v>
      </c>
      <c r="R163" s="12">
        <f t="shared" si="89"/>
        <v>36</v>
      </c>
      <c r="S163" s="71">
        <v>36</v>
      </c>
      <c r="T163" s="146">
        <v>1868402</v>
      </c>
      <c r="U163" s="71">
        <v>8</v>
      </c>
      <c r="V163" s="71">
        <v>2017</v>
      </c>
      <c r="W163" s="73">
        <v>0</v>
      </c>
      <c r="X163" s="73">
        <f t="shared" si="80"/>
        <v>5</v>
      </c>
      <c r="Y163" s="73">
        <f t="shared" si="81"/>
        <v>17</v>
      </c>
      <c r="Z163" s="100">
        <f t="shared" si="90"/>
        <v>29</v>
      </c>
      <c r="AA163" s="100">
        <f t="shared" si="90"/>
        <v>41</v>
      </c>
      <c r="AB163" s="74">
        <f t="shared" si="91"/>
        <v>46</v>
      </c>
      <c r="AC163" s="74">
        <f t="shared" si="92"/>
        <v>15</v>
      </c>
      <c r="AD163" s="92">
        <f t="shared" si="82"/>
        <v>51900.055555555555</v>
      </c>
      <c r="AE163" s="147">
        <f t="shared" si="83"/>
        <v>0</v>
      </c>
      <c r="AF163" s="94">
        <f t="shared" si="84"/>
        <v>259500.27777777778</v>
      </c>
      <c r="AG163" s="94">
        <f t="shared" si="85"/>
        <v>622800.66666666663</v>
      </c>
      <c r="AH163" s="147">
        <f t="shared" si="86"/>
        <v>882300.94444444438</v>
      </c>
      <c r="AI163" s="147">
        <f t="shared" si="87"/>
        <v>986101.05555555562</v>
      </c>
      <c r="AJ163" s="143">
        <f t="shared" si="93"/>
        <v>788880.84444444452</v>
      </c>
      <c r="AK163" s="144">
        <f t="shared" si="94"/>
        <v>1671181.7888888889</v>
      </c>
      <c r="AL163" s="79">
        <f t="shared" si="95"/>
        <v>197220.2111111111</v>
      </c>
      <c r="AM163" s="79">
        <f t="shared" si="88"/>
        <v>363300.38888888888</v>
      </c>
      <c r="AN163" s="79"/>
      <c r="AO163" s="79"/>
      <c r="AP163" s="79"/>
      <c r="AQ163" s="12"/>
      <c r="AR163" s="12"/>
      <c r="AS163" s="12"/>
      <c r="AT163" s="12"/>
      <c r="AU163" s="80">
        <f t="shared" si="96"/>
        <v>363300.38888888888</v>
      </c>
      <c r="AV163" s="145">
        <f t="shared" si="97"/>
        <v>2034482.1777777779</v>
      </c>
      <c r="AW163" s="145">
        <f t="shared" si="98"/>
        <v>-166080.17777777789</v>
      </c>
      <c r="AX163" s="143">
        <v>0</v>
      </c>
      <c r="AY163" s="98">
        <v>1868402</v>
      </c>
      <c r="AZ163" s="144">
        <v>0</v>
      </c>
    </row>
    <row r="164" spans="1:52">
      <c r="A164" s="63">
        <v>10</v>
      </c>
      <c r="B164" s="84" t="s">
        <v>159</v>
      </c>
      <c r="C164" s="84">
        <v>53</v>
      </c>
      <c r="D164" s="84" t="s">
        <v>154</v>
      </c>
      <c r="E164" s="71" t="s">
        <v>160</v>
      </c>
      <c r="F164" s="71" t="s">
        <v>161</v>
      </c>
      <c r="G164" s="85" t="s">
        <v>182</v>
      </c>
      <c r="H164" s="71" t="s">
        <v>61</v>
      </c>
      <c r="I164" s="68"/>
      <c r="J164" s="68"/>
      <c r="K164" s="68">
        <v>42718</v>
      </c>
      <c r="L164" s="68">
        <v>41858</v>
      </c>
      <c r="M164" s="68">
        <f t="shared" si="78"/>
        <v>44780</v>
      </c>
      <c r="N164" s="69">
        <v>42767</v>
      </c>
      <c r="O164" s="193">
        <v>0</v>
      </c>
      <c r="P164" s="73">
        <f t="shared" si="79"/>
        <v>61</v>
      </c>
      <c r="Q164" s="194" t="s">
        <v>267</v>
      </c>
      <c r="R164" s="12">
        <f t="shared" si="89"/>
        <v>36</v>
      </c>
      <c r="S164" s="71">
        <v>36</v>
      </c>
      <c r="T164" s="146">
        <v>120987.89</v>
      </c>
      <c r="U164" s="71">
        <v>8</v>
      </c>
      <c r="V164" s="71">
        <v>2017</v>
      </c>
      <c r="W164" s="73">
        <v>0</v>
      </c>
      <c r="X164" s="73">
        <f t="shared" si="80"/>
        <v>5</v>
      </c>
      <c r="Y164" s="73">
        <f t="shared" si="81"/>
        <v>17</v>
      </c>
      <c r="Z164" s="100">
        <f t="shared" si="90"/>
        <v>29</v>
      </c>
      <c r="AA164" s="100">
        <f t="shared" si="90"/>
        <v>41</v>
      </c>
      <c r="AB164" s="74">
        <f t="shared" si="91"/>
        <v>46</v>
      </c>
      <c r="AC164" s="74">
        <f t="shared" si="92"/>
        <v>15</v>
      </c>
      <c r="AD164" s="92">
        <f t="shared" si="82"/>
        <v>3360.7747222222224</v>
      </c>
      <c r="AE164" s="147">
        <f t="shared" si="83"/>
        <v>0</v>
      </c>
      <c r="AF164" s="94">
        <f t="shared" si="84"/>
        <v>16803.873611111114</v>
      </c>
      <c r="AG164" s="94">
        <f t="shared" si="85"/>
        <v>40329.296666666669</v>
      </c>
      <c r="AH164" s="147">
        <f t="shared" si="86"/>
        <v>57133.170277777783</v>
      </c>
      <c r="AI164" s="147">
        <f t="shared" si="87"/>
        <v>63854.719722222217</v>
      </c>
      <c r="AJ164" s="143">
        <f t="shared" si="93"/>
        <v>51083.775777777773</v>
      </c>
      <c r="AK164" s="144">
        <f t="shared" si="94"/>
        <v>108216.94605555556</v>
      </c>
      <c r="AL164" s="79">
        <f t="shared" si="95"/>
        <v>12770.943944444443</v>
      </c>
      <c r="AM164" s="79">
        <f t="shared" si="88"/>
        <v>23525.423055555555</v>
      </c>
      <c r="AN164" s="79"/>
      <c r="AO164" s="79"/>
      <c r="AP164" s="79"/>
      <c r="AQ164" s="12"/>
      <c r="AR164" s="12"/>
      <c r="AS164" s="12"/>
      <c r="AT164" s="12"/>
      <c r="AU164" s="80">
        <f t="shared" si="96"/>
        <v>23525.423055555555</v>
      </c>
      <c r="AV164" s="145">
        <f t="shared" si="97"/>
        <v>131742.3691111111</v>
      </c>
      <c r="AW164" s="145">
        <f t="shared" si="98"/>
        <v>-10754.479111111097</v>
      </c>
      <c r="AX164" s="143">
        <v>0</v>
      </c>
      <c r="AY164" s="98">
        <v>120987.89</v>
      </c>
      <c r="AZ164" s="144">
        <v>0</v>
      </c>
    </row>
    <row r="165" spans="1:52">
      <c r="A165" s="63">
        <v>10</v>
      </c>
      <c r="B165" s="84" t="s">
        <v>159</v>
      </c>
      <c r="C165" s="84">
        <v>53</v>
      </c>
      <c r="D165" s="84" t="s">
        <v>154</v>
      </c>
      <c r="E165" s="71" t="s">
        <v>160</v>
      </c>
      <c r="F165" s="71" t="s">
        <v>161</v>
      </c>
      <c r="G165" s="85" t="s">
        <v>182</v>
      </c>
      <c r="H165" s="71" t="s">
        <v>61</v>
      </c>
      <c r="I165" s="68"/>
      <c r="J165" s="68"/>
      <c r="K165" s="68">
        <v>42718</v>
      </c>
      <c r="L165" s="68">
        <v>41858</v>
      </c>
      <c r="M165" s="68">
        <f t="shared" si="78"/>
        <v>44780</v>
      </c>
      <c r="N165" s="69">
        <v>42767</v>
      </c>
      <c r="O165" s="193">
        <v>0</v>
      </c>
      <c r="P165" s="73">
        <f t="shared" si="79"/>
        <v>61</v>
      </c>
      <c r="Q165" s="194" t="s">
        <v>267</v>
      </c>
      <c r="R165" s="12">
        <f t="shared" si="89"/>
        <v>36</v>
      </c>
      <c r="S165" s="71">
        <v>36</v>
      </c>
      <c r="T165" s="146">
        <v>120987.89</v>
      </c>
      <c r="U165" s="71">
        <v>8</v>
      </c>
      <c r="V165" s="71">
        <v>2017</v>
      </c>
      <c r="W165" s="73">
        <v>0</v>
      </c>
      <c r="X165" s="73">
        <f t="shared" si="80"/>
        <v>5</v>
      </c>
      <c r="Y165" s="73">
        <f t="shared" si="81"/>
        <v>17</v>
      </c>
      <c r="Z165" s="100">
        <f t="shared" si="90"/>
        <v>29</v>
      </c>
      <c r="AA165" s="100">
        <f t="shared" si="90"/>
        <v>41</v>
      </c>
      <c r="AB165" s="74">
        <f t="shared" si="91"/>
        <v>46</v>
      </c>
      <c r="AC165" s="74">
        <f t="shared" si="92"/>
        <v>15</v>
      </c>
      <c r="AD165" s="92">
        <f t="shared" si="82"/>
        <v>3360.7747222222224</v>
      </c>
      <c r="AE165" s="147">
        <f t="shared" si="83"/>
        <v>0</v>
      </c>
      <c r="AF165" s="94">
        <f t="shared" si="84"/>
        <v>16803.873611111114</v>
      </c>
      <c r="AG165" s="94">
        <f t="shared" si="85"/>
        <v>40329.296666666669</v>
      </c>
      <c r="AH165" s="147">
        <f t="shared" si="86"/>
        <v>57133.170277777783</v>
      </c>
      <c r="AI165" s="147">
        <f t="shared" si="87"/>
        <v>63854.719722222217</v>
      </c>
      <c r="AJ165" s="143">
        <f t="shared" si="93"/>
        <v>51083.775777777773</v>
      </c>
      <c r="AK165" s="144">
        <f t="shared" si="94"/>
        <v>108216.94605555556</v>
      </c>
      <c r="AL165" s="79">
        <f t="shared" si="95"/>
        <v>12770.943944444443</v>
      </c>
      <c r="AM165" s="79">
        <f t="shared" si="88"/>
        <v>23525.423055555555</v>
      </c>
      <c r="AN165" s="79"/>
      <c r="AO165" s="79"/>
      <c r="AP165" s="79"/>
      <c r="AQ165" s="12"/>
      <c r="AR165" s="12"/>
      <c r="AS165" s="12"/>
      <c r="AT165" s="12"/>
      <c r="AU165" s="80">
        <f t="shared" si="96"/>
        <v>23525.423055555555</v>
      </c>
      <c r="AV165" s="145">
        <f t="shared" si="97"/>
        <v>131742.3691111111</v>
      </c>
      <c r="AW165" s="145">
        <f t="shared" si="98"/>
        <v>-10754.479111111097</v>
      </c>
      <c r="AX165" s="143">
        <v>0</v>
      </c>
      <c r="AY165" s="98">
        <v>120987.89</v>
      </c>
      <c r="AZ165" s="144">
        <v>0</v>
      </c>
    </row>
    <row r="166" spans="1:52">
      <c r="A166" s="63">
        <v>10</v>
      </c>
      <c r="B166" s="84" t="s">
        <v>159</v>
      </c>
      <c r="C166" s="84">
        <v>53</v>
      </c>
      <c r="D166" s="84" t="s">
        <v>154</v>
      </c>
      <c r="E166" s="71" t="s">
        <v>160</v>
      </c>
      <c r="F166" s="71" t="s">
        <v>161</v>
      </c>
      <c r="G166" s="85" t="s">
        <v>182</v>
      </c>
      <c r="H166" s="71" t="s">
        <v>61</v>
      </c>
      <c r="I166" s="68"/>
      <c r="J166" s="68"/>
      <c r="K166" s="68">
        <v>42718</v>
      </c>
      <c r="L166" s="68">
        <v>41858</v>
      </c>
      <c r="M166" s="68">
        <f t="shared" si="78"/>
        <v>44780</v>
      </c>
      <c r="N166" s="69">
        <v>42767</v>
      </c>
      <c r="O166" s="193">
        <v>0</v>
      </c>
      <c r="P166" s="73">
        <f t="shared" si="79"/>
        <v>61</v>
      </c>
      <c r="Q166" s="194" t="s">
        <v>267</v>
      </c>
      <c r="R166" s="12">
        <f t="shared" si="89"/>
        <v>36</v>
      </c>
      <c r="S166" s="71">
        <v>36</v>
      </c>
      <c r="T166" s="146">
        <v>120987.89</v>
      </c>
      <c r="U166" s="71">
        <v>8</v>
      </c>
      <c r="V166" s="71">
        <v>2017</v>
      </c>
      <c r="W166" s="73">
        <v>0</v>
      </c>
      <c r="X166" s="73">
        <f t="shared" si="80"/>
        <v>5</v>
      </c>
      <c r="Y166" s="73">
        <f t="shared" si="81"/>
        <v>17</v>
      </c>
      <c r="Z166" s="100">
        <f t="shared" si="90"/>
        <v>29</v>
      </c>
      <c r="AA166" s="100">
        <f t="shared" si="90"/>
        <v>41</v>
      </c>
      <c r="AB166" s="74">
        <f t="shared" si="91"/>
        <v>46</v>
      </c>
      <c r="AC166" s="74">
        <f t="shared" si="92"/>
        <v>15</v>
      </c>
      <c r="AD166" s="92">
        <f t="shared" si="82"/>
        <v>3360.7747222222224</v>
      </c>
      <c r="AE166" s="147">
        <f t="shared" si="83"/>
        <v>0</v>
      </c>
      <c r="AF166" s="94">
        <f t="shared" si="84"/>
        <v>16803.873611111114</v>
      </c>
      <c r="AG166" s="94">
        <f t="shared" si="85"/>
        <v>40329.296666666669</v>
      </c>
      <c r="AH166" s="147">
        <f t="shared" si="86"/>
        <v>57133.170277777783</v>
      </c>
      <c r="AI166" s="147">
        <f t="shared" si="87"/>
        <v>63854.719722222217</v>
      </c>
      <c r="AJ166" s="143">
        <f t="shared" si="93"/>
        <v>51083.775777777773</v>
      </c>
      <c r="AK166" s="144">
        <f t="shared" si="94"/>
        <v>108216.94605555556</v>
      </c>
      <c r="AL166" s="79">
        <f t="shared" si="95"/>
        <v>12770.943944444443</v>
      </c>
      <c r="AM166" s="79">
        <f t="shared" si="88"/>
        <v>23525.423055555555</v>
      </c>
      <c r="AN166" s="79"/>
      <c r="AO166" s="79"/>
      <c r="AP166" s="79"/>
      <c r="AQ166" s="12"/>
      <c r="AR166" s="12"/>
      <c r="AS166" s="12"/>
      <c r="AT166" s="12"/>
      <c r="AU166" s="80">
        <f t="shared" si="96"/>
        <v>23525.423055555555</v>
      </c>
      <c r="AV166" s="145">
        <f t="shared" si="97"/>
        <v>131742.3691111111</v>
      </c>
      <c r="AW166" s="145">
        <f t="shared" si="98"/>
        <v>-10754.479111111097</v>
      </c>
      <c r="AX166" s="143">
        <v>0</v>
      </c>
      <c r="AY166" s="98">
        <v>120987.89</v>
      </c>
      <c r="AZ166" s="144">
        <v>0</v>
      </c>
    </row>
    <row r="167" spans="1:52">
      <c r="A167" s="63">
        <v>10</v>
      </c>
      <c r="B167" s="84" t="s">
        <v>159</v>
      </c>
      <c r="C167" s="84">
        <v>53</v>
      </c>
      <c r="D167" s="84" t="s">
        <v>154</v>
      </c>
      <c r="E167" s="71" t="s">
        <v>160</v>
      </c>
      <c r="F167" s="71" t="s">
        <v>161</v>
      </c>
      <c r="G167" s="85" t="s">
        <v>182</v>
      </c>
      <c r="H167" s="71" t="s">
        <v>61</v>
      </c>
      <c r="I167" s="68"/>
      <c r="J167" s="68"/>
      <c r="K167" s="68">
        <v>42718</v>
      </c>
      <c r="L167" s="68">
        <v>41858</v>
      </c>
      <c r="M167" s="68">
        <f t="shared" si="78"/>
        <v>44780</v>
      </c>
      <c r="N167" s="69">
        <v>42767</v>
      </c>
      <c r="O167" s="193">
        <v>0</v>
      </c>
      <c r="P167" s="73">
        <f t="shared" si="79"/>
        <v>61</v>
      </c>
      <c r="Q167" s="194" t="s">
        <v>267</v>
      </c>
      <c r="R167" s="12">
        <f t="shared" si="89"/>
        <v>36</v>
      </c>
      <c r="S167" s="71">
        <v>36</v>
      </c>
      <c r="T167" s="146">
        <v>120987.89</v>
      </c>
      <c r="U167" s="71">
        <v>8</v>
      </c>
      <c r="V167" s="71">
        <v>2017</v>
      </c>
      <c r="W167" s="73">
        <v>0</v>
      </c>
      <c r="X167" s="73">
        <f t="shared" si="80"/>
        <v>5</v>
      </c>
      <c r="Y167" s="73">
        <f t="shared" si="81"/>
        <v>17</v>
      </c>
      <c r="Z167" s="100">
        <f t="shared" si="90"/>
        <v>29</v>
      </c>
      <c r="AA167" s="100">
        <f t="shared" si="90"/>
        <v>41</v>
      </c>
      <c r="AB167" s="74">
        <f t="shared" si="91"/>
        <v>46</v>
      </c>
      <c r="AC167" s="74">
        <f t="shared" si="92"/>
        <v>15</v>
      </c>
      <c r="AD167" s="92">
        <f t="shared" si="82"/>
        <v>3360.7747222222224</v>
      </c>
      <c r="AE167" s="147">
        <f t="shared" si="83"/>
        <v>0</v>
      </c>
      <c r="AF167" s="94">
        <f t="shared" si="84"/>
        <v>16803.873611111114</v>
      </c>
      <c r="AG167" s="94">
        <f t="shared" si="85"/>
        <v>40329.296666666669</v>
      </c>
      <c r="AH167" s="147">
        <f t="shared" si="86"/>
        <v>57133.170277777783</v>
      </c>
      <c r="AI167" s="147">
        <f t="shared" si="87"/>
        <v>63854.719722222217</v>
      </c>
      <c r="AJ167" s="143">
        <f t="shared" si="93"/>
        <v>51083.775777777773</v>
      </c>
      <c r="AK167" s="144">
        <f t="shared" si="94"/>
        <v>108216.94605555556</v>
      </c>
      <c r="AL167" s="79">
        <f t="shared" si="95"/>
        <v>12770.943944444443</v>
      </c>
      <c r="AM167" s="79">
        <f t="shared" si="88"/>
        <v>23525.423055555555</v>
      </c>
      <c r="AN167" s="79"/>
      <c r="AO167" s="79"/>
      <c r="AP167" s="79"/>
      <c r="AQ167" s="12"/>
      <c r="AR167" s="12"/>
      <c r="AS167" s="12"/>
      <c r="AT167" s="12"/>
      <c r="AU167" s="80">
        <f t="shared" si="96"/>
        <v>23525.423055555555</v>
      </c>
      <c r="AV167" s="145">
        <f t="shared" si="97"/>
        <v>131742.3691111111</v>
      </c>
      <c r="AW167" s="145">
        <f t="shared" si="98"/>
        <v>-10754.479111111097</v>
      </c>
      <c r="AX167" s="143">
        <v>0</v>
      </c>
      <c r="AY167" s="98">
        <v>120987.89</v>
      </c>
      <c r="AZ167" s="144">
        <v>0</v>
      </c>
    </row>
    <row r="168" spans="1:52">
      <c r="A168" s="63">
        <v>10</v>
      </c>
      <c r="B168" s="84" t="s">
        <v>159</v>
      </c>
      <c r="C168" s="84">
        <v>53</v>
      </c>
      <c r="D168" s="84" t="s">
        <v>154</v>
      </c>
      <c r="E168" s="71" t="s">
        <v>160</v>
      </c>
      <c r="F168" s="71" t="s">
        <v>161</v>
      </c>
      <c r="G168" s="85" t="s">
        <v>182</v>
      </c>
      <c r="H168" s="71" t="s">
        <v>61</v>
      </c>
      <c r="I168" s="68"/>
      <c r="J168" s="68"/>
      <c r="K168" s="68">
        <v>42718</v>
      </c>
      <c r="L168" s="68">
        <v>41858</v>
      </c>
      <c r="M168" s="68">
        <f t="shared" si="78"/>
        <v>44780</v>
      </c>
      <c r="N168" s="69">
        <v>42767</v>
      </c>
      <c r="O168" s="193">
        <v>0</v>
      </c>
      <c r="P168" s="73">
        <f t="shared" si="79"/>
        <v>61</v>
      </c>
      <c r="Q168" s="194" t="s">
        <v>267</v>
      </c>
      <c r="R168" s="12">
        <f t="shared" si="89"/>
        <v>36</v>
      </c>
      <c r="S168" s="71">
        <v>36</v>
      </c>
      <c r="T168" s="146">
        <v>120987.89</v>
      </c>
      <c r="U168" s="71">
        <v>8</v>
      </c>
      <c r="V168" s="71">
        <v>2017</v>
      </c>
      <c r="W168" s="73">
        <v>0</v>
      </c>
      <c r="X168" s="73">
        <f t="shared" si="80"/>
        <v>5</v>
      </c>
      <c r="Y168" s="73">
        <f t="shared" si="81"/>
        <v>17</v>
      </c>
      <c r="Z168" s="100">
        <f t="shared" si="90"/>
        <v>29</v>
      </c>
      <c r="AA168" s="100">
        <f t="shared" si="90"/>
        <v>41</v>
      </c>
      <c r="AB168" s="74">
        <f t="shared" si="91"/>
        <v>46</v>
      </c>
      <c r="AC168" s="74">
        <f t="shared" si="92"/>
        <v>15</v>
      </c>
      <c r="AD168" s="92">
        <f t="shared" si="82"/>
        <v>3360.7747222222224</v>
      </c>
      <c r="AE168" s="147">
        <f t="shared" si="83"/>
        <v>0</v>
      </c>
      <c r="AF168" s="94">
        <f t="shared" si="84"/>
        <v>16803.873611111114</v>
      </c>
      <c r="AG168" s="94">
        <f t="shared" si="85"/>
        <v>40329.296666666669</v>
      </c>
      <c r="AH168" s="147">
        <f t="shared" si="86"/>
        <v>57133.170277777783</v>
      </c>
      <c r="AI168" s="147">
        <f t="shared" si="87"/>
        <v>63854.719722222217</v>
      </c>
      <c r="AJ168" s="143">
        <f t="shared" si="93"/>
        <v>51083.775777777773</v>
      </c>
      <c r="AK168" s="144">
        <f t="shared" si="94"/>
        <v>108216.94605555556</v>
      </c>
      <c r="AL168" s="79">
        <f t="shared" si="95"/>
        <v>12770.943944444443</v>
      </c>
      <c r="AM168" s="79">
        <f t="shared" si="88"/>
        <v>23525.423055555555</v>
      </c>
      <c r="AN168" s="79"/>
      <c r="AO168" s="79"/>
      <c r="AP168" s="79"/>
      <c r="AQ168" s="12"/>
      <c r="AR168" s="12"/>
      <c r="AS168" s="12"/>
      <c r="AT168" s="12"/>
      <c r="AU168" s="80">
        <f t="shared" si="96"/>
        <v>23525.423055555555</v>
      </c>
      <c r="AV168" s="145">
        <f t="shared" si="97"/>
        <v>131742.3691111111</v>
      </c>
      <c r="AW168" s="145">
        <f t="shared" si="98"/>
        <v>-10754.479111111097</v>
      </c>
      <c r="AX168" s="143">
        <v>0</v>
      </c>
      <c r="AY168" s="98">
        <v>120987.89</v>
      </c>
      <c r="AZ168" s="144">
        <v>0</v>
      </c>
    </row>
    <row r="169" spans="1:52">
      <c r="A169" s="63">
        <v>10</v>
      </c>
      <c r="B169" s="84" t="s">
        <v>159</v>
      </c>
      <c r="C169" s="84">
        <v>53</v>
      </c>
      <c r="D169" s="84" t="s">
        <v>154</v>
      </c>
      <c r="E169" s="71" t="s">
        <v>160</v>
      </c>
      <c r="F169" s="71" t="s">
        <v>161</v>
      </c>
      <c r="G169" s="85" t="s">
        <v>182</v>
      </c>
      <c r="H169" s="71" t="s">
        <v>61</v>
      </c>
      <c r="I169" s="68"/>
      <c r="J169" s="68"/>
      <c r="K169" s="68">
        <v>42718</v>
      </c>
      <c r="L169" s="68">
        <v>41858</v>
      </c>
      <c r="M169" s="68">
        <f t="shared" si="78"/>
        <v>44780</v>
      </c>
      <c r="N169" s="69">
        <v>42767</v>
      </c>
      <c r="O169" s="193">
        <v>0</v>
      </c>
      <c r="P169" s="73">
        <f t="shared" si="79"/>
        <v>61</v>
      </c>
      <c r="Q169" s="194" t="s">
        <v>267</v>
      </c>
      <c r="R169" s="12">
        <f t="shared" si="89"/>
        <v>36</v>
      </c>
      <c r="S169" s="71">
        <v>36</v>
      </c>
      <c r="T169" s="146">
        <v>120987.89</v>
      </c>
      <c r="U169" s="71">
        <v>8</v>
      </c>
      <c r="V169" s="71">
        <v>2017</v>
      </c>
      <c r="W169" s="73">
        <v>0</v>
      </c>
      <c r="X169" s="73">
        <f t="shared" si="80"/>
        <v>5</v>
      </c>
      <c r="Y169" s="73">
        <f t="shared" si="81"/>
        <v>17</v>
      </c>
      <c r="Z169" s="100">
        <f t="shared" si="90"/>
        <v>29</v>
      </c>
      <c r="AA169" s="100">
        <f t="shared" si="90"/>
        <v>41</v>
      </c>
      <c r="AB169" s="74">
        <f t="shared" si="91"/>
        <v>46</v>
      </c>
      <c r="AC169" s="74">
        <f t="shared" si="92"/>
        <v>15</v>
      </c>
      <c r="AD169" s="92">
        <f t="shared" si="82"/>
        <v>3360.7747222222224</v>
      </c>
      <c r="AE169" s="147">
        <f t="shared" si="83"/>
        <v>0</v>
      </c>
      <c r="AF169" s="94">
        <f t="shared" si="84"/>
        <v>16803.873611111114</v>
      </c>
      <c r="AG169" s="94">
        <f t="shared" si="85"/>
        <v>40329.296666666669</v>
      </c>
      <c r="AH169" s="147">
        <f t="shared" si="86"/>
        <v>57133.170277777783</v>
      </c>
      <c r="AI169" s="147">
        <f t="shared" si="87"/>
        <v>63854.719722222217</v>
      </c>
      <c r="AJ169" s="143">
        <f t="shared" si="93"/>
        <v>51083.775777777773</v>
      </c>
      <c r="AK169" s="144">
        <f t="shared" si="94"/>
        <v>108216.94605555556</v>
      </c>
      <c r="AL169" s="79">
        <f t="shared" si="95"/>
        <v>12770.943944444443</v>
      </c>
      <c r="AM169" s="79">
        <f t="shared" si="88"/>
        <v>23525.423055555555</v>
      </c>
      <c r="AN169" s="79"/>
      <c r="AO169" s="79"/>
      <c r="AP169" s="79"/>
      <c r="AQ169" s="12"/>
      <c r="AR169" s="12"/>
      <c r="AS169" s="12"/>
      <c r="AT169" s="12"/>
      <c r="AU169" s="80">
        <f t="shared" si="96"/>
        <v>23525.423055555555</v>
      </c>
      <c r="AV169" s="145">
        <f t="shared" si="97"/>
        <v>131742.3691111111</v>
      </c>
      <c r="AW169" s="145">
        <f t="shared" si="98"/>
        <v>-10754.479111111097</v>
      </c>
      <c r="AX169" s="143">
        <v>0</v>
      </c>
      <c r="AY169" s="98">
        <v>120987.89</v>
      </c>
      <c r="AZ169" s="144">
        <v>0</v>
      </c>
    </row>
    <row r="170" spans="1:52">
      <c r="A170" s="63">
        <v>10</v>
      </c>
      <c r="B170" s="84" t="s">
        <v>159</v>
      </c>
      <c r="C170" s="84">
        <v>53</v>
      </c>
      <c r="D170" s="84" t="s">
        <v>154</v>
      </c>
      <c r="E170" s="71" t="s">
        <v>160</v>
      </c>
      <c r="F170" s="71" t="s">
        <v>161</v>
      </c>
      <c r="G170" s="85" t="s">
        <v>182</v>
      </c>
      <c r="H170" s="71" t="s">
        <v>61</v>
      </c>
      <c r="I170" s="68"/>
      <c r="J170" s="68"/>
      <c r="K170" s="68">
        <v>42718</v>
      </c>
      <c r="L170" s="68">
        <v>41858</v>
      </c>
      <c r="M170" s="68">
        <f t="shared" si="78"/>
        <v>44780</v>
      </c>
      <c r="N170" s="69">
        <v>42767</v>
      </c>
      <c r="O170" s="193">
        <v>0</v>
      </c>
      <c r="P170" s="73">
        <f t="shared" si="79"/>
        <v>61</v>
      </c>
      <c r="Q170" s="194" t="s">
        <v>267</v>
      </c>
      <c r="R170" s="12">
        <f t="shared" si="89"/>
        <v>36</v>
      </c>
      <c r="S170" s="71">
        <v>36</v>
      </c>
      <c r="T170" s="146">
        <v>120987.89</v>
      </c>
      <c r="U170" s="71">
        <v>8</v>
      </c>
      <c r="V170" s="71">
        <v>2017</v>
      </c>
      <c r="W170" s="73">
        <v>0</v>
      </c>
      <c r="X170" s="73">
        <f t="shared" si="80"/>
        <v>5</v>
      </c>
      <c r="Y170" s="73">
        <f t="shared" si="81"/>
        <v>17</v>
      </c>
      <c r="Z170" s="100">
        <f t="shared" si="90"/>
        <v>29</v>
      </c>
      <c r="AA170" s="100">
        <f t="shared" si="90"/>
        <v>41</v>
      </c>
      <c r="AB170" s="74">
        <f t="shared" si="91"/>
        <v>46</v>
      </c>
      <c r="AC170" s="74">
        <f t="shared" si="92"/>
        <v>15</v>
      </c>
      <c r="AD170" s="92">
        <f t="shared" si="82"/>
        <v>3360.7747222222224</v>
      </c>
      <c r="AE170" s="147">
        <f t="shared" si="83"/>
        <v>0</v>
      </c>
      <c r="AF170" s="94">
        <f t="shared" si="84"/>
        <v>16803.873611111114</v>
      </c>
      <c r="AG170" s="94">
        <f t="shared" si="85"/>
        <v>40329.296666666669</v>
      </c>
      <c r="AH170" s="147">
        <f t="shared" si="86"/>
        <v>57133.170277777783</v>
      </c>
      <c r="AI170" s="147">
        <f t="shared" si="87"/>
        <v>63854.719722222217</v>
      </c>
      <c r="AJ170" s="143">
        <f t="shared" si="93"/>
        <v>51083.775777777773</v>
      </c>
      <c r="AK170" s="144">
        <f t="shared" si="94"/>
        <v>108216.94605555556</v>
      </c>
      <c r="AL170" s="79">
        <f t="shared" si="95"/>
        <v>12770.943944444443</v>
      </c>
      <c r="AM170" s="79">
        <f t="shared" si="88"/>
        <v>23525.423055555555</v>
      </c>
      <c r="AN170" s="79"/>
      <c r="AO170" s="79"/>
      <c r="AP170" s="79"/>
      <c r="AQ170" s="12"/>
      <c r="AR170" s="12"/>
      <c r="AS170" s="12"/>
      <c r="AT170" s="12"/>
      <c r="AU170" s="80">
        <f t="shared" si="96"/>
        <v>23525.423055555555</v>
      </c>
      <c r="AV170" s="145">
        <f t="shared" si="97"/>
        <v>131742.3691111111</v>
      </c>
      <c r="AW170" s="145">
        <f t="shared" si="98"/>
        <v>-10754.479111111097</v>
      </c>
      <c r="AX170" s="143">
        <v>0</v>
      </c>
      <c r="AY170" s="98">
        <v>120987.89</v>
      </c>
      <c r="AZ170" s="144">
        <v>0</v>
      </c>
    </row>
    <row r="171" spans="1:52">
      <c r="A171" s="63">
        <v>10</v>
      </c>
      <c r="B171" s="84" t="s">
        <v>159</v>
      </c>
      <c r="C171" s="84">
        <v>53</v>
      </c>
      <c r="D171" s="84" t="s">
        <v>154</v>
      </c>
      <c r="E171" s="71" t="s">
        <v>160</v>
      </c>
      <c r="F171" s="71" t="s">
        <v>161</v>
      </c>
      <c r="G171" s="85" t="s">
        <v>182</v>
      </c>
      <c r="H171" s="71" t="s">
        <v>61</v>
      </c>
      <c r="I171" s="68"/>
      <c r="J171" s="68"/>
      <c r="K171" s="68">
        <v>42718</v>
      </c>
      <c r="L171" s="68">
        <v>41858</v>
      </c>
      <c r="M171" s="68">
        <f t="shared" si="78"/>
        <v>44780</v>
      </c>
      <c r="N171" s="69">
        <v>42767</v>
      </c>
      <c r="O171" s="193">
        <v>0</v>
      </c>
      <c r="P171" s="73">
        <f t="shared" si="79"/>
        <v>61</v>
      </c>
      <c r="Q171" s="194" t="s">
        <v>267</v>
      </c>
      <c r="R171" s="12">
        <f t="shared" si="89"/>
        <v>36</v>
      </c>
      <c r="S171" s="71">
        <v>36</v>
      </c>
      <c r="T171" s="146">
        <v>120987.89</v>
      </c>
      <c r="U171" s="71">
        <v>8</v>
      </c>
      <c r="V171" s="71">
        <v>2017</v>
      </c>
      <c r="W171" s="73">
        <v>0</v>
      </c>
      <c r="X171" s="73">
        <f t="shared" si="80"/>
        <v>5</v>
      </c>
      <c r="Y171" s="73">
        <f t="shared" si="81"/>
        <v>17</v>
      </c>
      <c r="Z171" s="100">
        <f t="shared" si="90"/>
        <v>29</v>
      </c>
      <c r="AA171" s="100">
        <f t="shared" si="90"/>
        <v>41</v>
      </c>
      <c r="AB171" s="74">
        <f t="shared" si="91"/>
        <v>46</v>
      </c>
      <c r="AC171" s="74">
        <f t="shared" si="92"/>
        <v>15</v>
      </c>
      <c r="AD171" s="92">
        <f t="shared" si="82"/>
        <v>3360.7747222222224</v>
      </c>
      <c r="AE171" s="147">
        <f t="shared" si="83"/>
        <v>0</v>
      </c>
      <c r="AF171" s="94">
        <f t="shared" si="84"/>
        <v>16803.873611111114</v>
      </c>
      <c r="AG171" s="94">
        <f t="shared" si="85"/>
        <v>40329.296666666669</v>
      </c>
      <c r="AH171" s="147">
        <f t="shared" si="86"/>
        <v>57133.170277777783</v>
      </c>
      <c r="AI171" s="147">
        <f t="shared" si="87"/>
        <v>63854.719722222217</v>
      </c>
      <c r="AJ171" s="143">
        <f t="shared" si="93"/>
        <v>51083.775777777773</v>
      </c>
      <c r="AK171" s="144">
        <f t="shared" si="94"/>
        <v>108216.94605555556</v>
      </c>
      <c r="AL171" s="79">
        <f t="shared" si="95"/>
        <v>12770.943944444443</v>
      </c>
      <c r="AM171" s="79">
        <f t="shared" si="88"/>
        <v>23525.423055555555</v>
      </c>
      <c r="AN171" s="79"/>
      <c r="AO171" s="79"/>
      <c r="AP171" s="79"/>
      <c r="AQ171" s="12"/>
      <c r="AR171" s="12"/>
      <c r="AS171" s="12"/>
      <c r="AT171" s="12"/>
      <c r="AU171" s="80">
        <f t="shared" si="96"/>
        <v>23525.423055555555</v>
      </c>
      <c r="AV171" s="145">
        <f t="shared" si="97"/>
        <v>131742.3691111111</v>
      </c>
      <c r="AW171" s="145">
        <f t="shared" si="98"/>
        <v>-10754.479111111097</v>
      </c>
      <c r="AX171" s="143">
        <v>0</v>
      </c>
      <c r="AY171" s="98">
        <v>120987.89</v>
      </c>
      <c r="AZ171" s="144">
        <v>0</v>
      </c>
    </row>
    <row r="172" spans="1:52">
      <c r="A172" s="63">
        <v>10</v>
      </c>
      <c r="B172" s="84" t="s">
        <v>159</v>
      </c>
      <c r="C172" s="84">
        <v>53</v>
      </c>
      <c r="D172" s="84" t="s">
        <v>154</v>
      </c>
      <c r="E172" s="71" t="s">
        <v>183</v>
      </c>
      <c r="F172" s="71" t="s">
        <v>161</v>
      </c>
      <c r="G172" s="85" t="s">
        <v>182</v>
      </c>
      <c r="H172" s="71" t="s">
        <v>61</v>
      </c>
      <c r="I172" s="68"/>
      <c r="J172" s="68"/>
      <c r="K172" s="68">
        <v>42733</v>
      </c>
      <c r="L172" s="68">
        <v>41858</v>
      </c>
      <c r="M172" s="68">
        <f t="shared" si="78"/>
        <v>44780</v>
      </c>
      <c r="N172" s="69">
        <v>42767</v>
      </c>
      <c r="O172" s="193">
        <v>0</v>
      </c>
      <c r="P172" s="73">
        <f t="shared" si="79"/>
        <v>61</v>
      </c>
      <c r="Q172" s="194" t="s">
        <v>267</v>
      </c>
      <c r="R172" s="12">
        <f t="shared" si="89"/>
        <v>36</v>
      </c>
      <c r="S172" s="71">
        <v>36</v>
      </c>
      <c r="T172" s="146">
        <v>879358.90999999992</v>
      </c>
      <c r="U172" s="71">
        <v>8</v>
      </c>
      <c r="V172" s="71">
        <v>2017</v>
      </c>
      <c r="W172" s="73">
        <v>0</v>
      </c>
      <c r="X172" s="73">
        <f t="shared" si="80"/>
        <v>5</v>
      </c>
      <c r="Y172" s="73">
        <f t="shared" si="81"/>
        <v>17</v>
      </c>
      <c r="Z172" s="100">
        <f t="shared" si="90"/>
        <v>29</v>
      </c>
      <c r="AA172" s="100">
        <f t="shared" si="90"/>
        <v>41</v>
      </c>
      <c r="AB172" s="74">
        <f t="shared" si="91"/>
        <v>46</v>
      </c>
      <c r="AC172" s="74">
        <f t="shared" si="92"/>
        <v>15</v>
      </c>
      <c r="AD172" s="92">
        <f t="shared" si="82"/>
        <v>24426.636388888888</v>
      </c>
      <c r="AE172" s="147">
        <f t="shared" si="83"/>
        <v>0</v>
      </c>
      <c r="AF172" s="94">
        <f t="shared" si="84"/>
        <v>122133.18194444444</v>
      </c>
      <c r="AG172" s="94">
        <f t="shared" si="85"/>
        <v>293119.63666666666</v>
      </c>
      <c r="AH172" s="147">
        <f t="shared" si="86"/>
        <v>415252.81861111108</v>
      </c>
      <c r="AI172" s="147">
        <f t="shared" si="87"/>
        <v>464106.09138888883</v>
      </c>
      <c r="AJ172" s="143">
        <f t="shared" si="93"/>
        <v>371284.87311111105</v>
      </c>
      <c r="AK172" s="144">
        <f t="shared" si="94"/>
        <v>786537.69172222214</v>
      </c>
      <c r="AL172" s="79">
        <f t="shared" si="95"/>
        <v>92821.218277777778</v>
      </c>
      <c r="AM172" s="79">
        <f t="shared" si="88"/>
        <v>170986.45472222223</v>
      </c>
      <c r="AN172" s="79"/>
      <c r="AO172" s="79"/>
      <c r="AP172" s="79"/>
      <c r="AQ172" s="12"/>
      <c r="AR172" s="12"/>
      <c r="AS172" s="12"/>
      <c r="AT172" s="12"/>
      <c r="AU172" s="80">
        <f t="shared" si="96"/>
        <v>170986.45472222223</v>
      </c>
      <c r="AV172" s="145">
        <f t="shared" si="97"/>
        <v>957524.14644444431</v>
      </c>
      <c r="AW172" s="145">
        <f t="shared" si="98"/>
        <v>-78165.236444444396</v>
      </c>
      <c r="AX172" s="143">
        <v>0</v>
      </c>
      <c r="AY172" s="98">
        <v>879358.90999999992</v>
      </c>
      <c r="AZ172" s="144">
        <v>0</v>
      </c>
    </row>
    <row r="173" spans="1:52">
      <c r="A173" s="63">
        <v>10</v>
      </c>
      <c r="B173" s="84" t="s">
        <v>159</v>
      </c>
      <c r="C173" s="84">
        <v>53</v>
      </c>
      <c r="D173" s="84" t="s">
        <v>154</v>
      </c>
      <c r="E173" s="71" t="s">
        <v>183</v>
      </c>
      <c r="F173" s="71" t="s">
        <v>161</v>
      </c>
      <c r="G173" s="85" t="s">
        <v>182</v>
      </c>
      <c r="H173" s="71" t="s">
        <v>61</v>
      </c>
      <c r="I173" s="68"/>
      <c r="J173" s="68"/>
      <c r="K173" s="68">
        <v>42733</v>
      </c>
      <c r="L173" s="68">
        <v>41858</v>
      </c>
      <c r="M173" s="68">
        <f t="shared" si="78"/>
        <v>44780</v>
      </c>
      <c r="N173" s="69">
        <v>42767</v>
      </c>
      <c r="O173" s="193">
        <v>0</v>
      </c>
      <c r="P173" s="73">
        <f t="shared" si="79"/>
        <v>61</v>
      </c>
      <c r="Q173" s="194" t="s">
        <v>267</v>
      </c>
      <c r="R173" s="12">
        <f t="shared" si="89"/>
        <v>36</v>
      </c>
      <c r="S173" s="71">
        <v>36</v>
      </c>
      <c r="T173" s="146">
        <v>879358.90999999992</v>
      </c>
      <c r="U173" s="71">
        <v>8</v>
      </c>
      <c r="V173" s="71">
        <v>2017</v>
      </c>
      <c r="W173" s="73">
        <v>0</v>
      </c>
      <c r="X173" s="73">
        <f t="shared" si="80"/>
        <v>5</v>
      </c>
      <c r="Y173" s="73">
        <f t="shared" si="81"/>
        <v>17</v>
      </c>
      <c r="Z173" s="100">
        <f t="shared" si="90"/>
        <v>29</v>
      </c>
      <c r="AA173" s="100">
        <f t="shared" si="90"/>
        <v>41</v>
      </c>
      <c r="AB173" s="74">
        <f t="shared" si="91"/>
        <v>46</v>
      </c>
      <c r="AC173" s="74">
        <f t="shared" si="92"/>
        <v>15</v>
      </c>
      <c r="AD173" s="92">
        <f t="shared" si="82"/>
        <v>24426.636388888888</v>
      </c>
      <c r="AE173" s="147">
        <f t="shared" si="83"/>
        <v>0</v>
      </c>
      <c r="AF173" s="94">
        <f t="shared" si="84"/>
        <v>122133.18194444444</v>
      </c>
      <c r="AG173" s="94">
        <f t="shared" si="85"/>
        <v>293119.63666666666</v>
      </c>
      <c r="AH173" s="147">
        <f t="shared" si="86"/>
        <v>415252.81861111108</v>
      </c>
      <c r="AI173" s="147">
        <f t="shared" si="87"/>
        <v>464106.09138888883</v>
      </c>
      <c r="AJ173" s="143">
        <f t="shared" si="93"/>
        <v>371284.87311111105</v>
      </c>
      <c r="AK173" s="144">
        <f t="shared" si="94"/>
        <v>786537.69172222214</v>
      </c>
      <c r="AL173" s="79">
        <f t="shared" si="95"/>
        <v>92821.218277777778</v>
      </c>
      <c r="AM173" s="79">
        <f t="shared" si="88"/>
        <v>170986.45472222223</v>
      </c>
      <c r="AN173" s="79"/>
      <c r="AO173" s="79"/>
      <c r="AP173" s="79"/>
      <c r="AQ173" s="12"/>
      <c r="AR173" s="12"/>
      <c r="AS173" s="12"/>
      <c r="AT173" s="12"/>
      <c r="AU173" s="80">
        <f t="shared" si="96"/>
        <v>170986.45472222223</v>
      </c>
      <c r="AV173" s="145">
        <f t="shared" si="97"/>
        <v>957524.14644444431</v>
      </c>
      <c r="AW173" s="145">
        <f t="shared" si="98"/>
        <v>-78165.236444444396</v>
      </c>
      <c r="AX173" s="143">
        <v>0</v>
      </c>
      <c r="AY173" s="98">
        <v>879358.90999999992</v>
      </c>
      <c r="AZ173" s="144">
        <v>0</v>
      </c>
    </row>
    <row r="174" spans="1:52">
      <c r="A174" s="63">
        <v>10</v>
      </c>
      <c r="B174" s="84" t="s">
        <v>159</v>
      </c>
      <c r="C174" s="84">
        <v>53</v>
      </c>
      <c r="D174" s="84" t="s">
        <v>154</v>
      </c>
      <c r="E174" s="71" t="s">
        <v>183</v>
      </c>
      <c r="F174" s="71" t="s">
        <v>161</v>
      </c>
      <c r="G174" s="85" t="s">
        <v>182</v>
      </c>
      <c r="H174" s="71" t="s">
        <v>61</v>
      </c>
      <c r="I174" s="68"/>
      <c r="J174" s="68"/>
      <c r="K174" s="68">
        <v>42733</v>
      </c>
      <c r="L174" s="68">
        <v>41858</v>
      </c>
      <c r="M174" s="68">
        <f t="shared" si="78"/>
        <v>44780</v>
      </c>
      <c r="N174" s="69">
        <v>42767</v>
      </c>
      <c r="O174" s="193">
        <v>0</v>
      </c>
      <c r="P174" s="73">
        <f t="shared" si="79"/>
        <v>61</v>
      </c>
      <c r="Q174" s="194" t="s">
        <v>267</v>
      </c>
      <c r="R174" s="12">
        <f t="shared" si="89"/>
        <v>36</v>
      </c>
      <c r="S174" s="71">
        <v>36</v>
      </c>
      <c r="T174" s="146">
        <v>879358.90999999992</v>
      </c>
      <c r="U174" s="71">
        <v>8</v>
      </c>
      <c r="V174" s="71">
        <v>2017</v>
      </c>
      <c r="W174" s="73">
        <v>0</v>
      </c>
      <c r="X174" s="73">
        <f t="shared" si="80"/>
        <v>5</v>
      </c>
      <c r="Y174" s="73">
        <f t="shared" si="81"/>
        <v>17</v>
      </c>
      <c r="Z174" s="100">
        <f t="shared" si="90"/>
        <v>29</v>
      </c>
      <c r="AA174" s="100">
        <f t="shared" si="90"/>
        <v>41</v>
      </c>
      <c r="AB174" s="74">
        <f t="shared" si="91"/>
        <v>46</v>
      </c>
      <c r="AC174" s="74">
        <f t="shared" si="92"/>
        <v>15</v>
      </c>
      <c r="AD174" s="92">
        <f t="shared" si="82"/>
        <v>24426.636388888888</v>
      </c>
      <c r="AE174" s="147">
        <f t="shared" si="83"/>
        <v>0</v>
      </c>
      <c r="AF174" s="94">
        <f t="shared" si="84"/>
        <v>122133.18194444444</v>
      </c>
      <c r="AG174" s="94">
        <f t="shared" si="85"/>
        <v>293119.63666666666</v>
      </c>
      <c r="AH174" s="147">
        <f t="shared" si="86"/>
        <v>415252.81861111108</v>
      </c>
      <c r="AI174" s="147">
        <f t="shared" si="87"/>
        <v>464106.09138888883</v>
      </c>
      <c r="AJ174" s="143">
        <f t="shared" si="93"/>
        <v>371284.87311111105</v>
      </c>
      <c r="AK174" s="144">
        <f t="shared" si="94"/>
        <v>786537.69172222214</v>
      </c>
      <c r="AL174" s="79">
        <f t="shared" si="95"/>
        <v>92821.218277777778</v>
      </c>
      <c r="AM174" s="79">
        <f t="shared" si="88"/>
        <v>170986.45472222223</v>
      </c>
      <c r="AN174" s="79"/>
      <c r="AO174" s="79"/>
      <c r="AP174" s="79"/>
      <c r="AQ174" s="12"/>
      <c r="AR174" s="12"/>
      <c r="AS174" s="12"/>
      <c r="AT174" s="12"/>
      <c r="AU174" s="80">
        <f t="shared" si="96"/>
        <v>170986.45472222223</v>
      </c>
      <c r="AV174" s="145">
        <f t="shared" si="97"/>
        <v>957524.14644444431</v>
      </c>
      <c r="AW174" s="145">
        <f t="shared" si="98"/>
        <v>-78165.236444444396</v>
      </c>
      <c r="AX174" s="143">
        <v>0</v>
      </c>
      <c r="AY174" s="98">
        <v>879358.90999999992</v>
      </c>
      <c r="AZ174" s="144">
        <v>0</v>
      </c>
    </row>
    <row r="175" spans="1:52">
      <c r="A175" s="63">
        <v>10</v>
      </c>
      <c r="B175" s="84" t="s">
        <v>159</v>
      </c>
      <c r="C175" s="84">
        <v>53</v>
      </c>
      <c r="D175" s="84" t="s">
        <v>154</v>
      </c>
      <c r="E175" s="71" t="s">
        <v>183</v>
      </c>
      <c r="F175" s="71" t="s">
        <v>161</v>
      </c>
      <c r="G175" s="85" t="s">
        <v>182</v>
      </c>
      <c r="H175" s="71" t="s">
        <v>61</v>
      </c>
      <c r="I175" s="68"/>
      <c r="J175" s="68"/>
      <c r="K175" s="68">
        <v>42733</v>
      </c>
      <c r="L175" s="68">
        <v>41858</v>
      </c>
      <c r="M175" s="68">
        <f t="shared" si="78"/>
        <v>44780</v>
      </c>
      <c r="N175" s="69">
        <v>42767</v>
      </c>
      <c r="O175" s="193">
        <v>0</v>
      </c>
      <c r="P175" s="73">
        <f t="shared" si="79"/>
        <v>61</v>
      </c>
      <c r="Q175" s="194" t="s">
        <v>267</v>
      </c>
      <c r="R175" s="12">
        <f t="shared" si="89"/>
        <v>36</v>
      </c>
      <c r="S175" s="71">
        <v>36</v>
      </c>
      <c r="T175" s="146">
        <v>879358.90999999992</v>
      </c>
      <c r="U175" s="71">
        <v>8</v>
      </c>
      <c r="V175" s="71">
        <v>2017</v>
      </c>
      <c r="W175" s="73">
        <v>0</v>
      </c>
      <c r="X175" s="73">
        <f t="shared" si="80"/>
        <v>5</v>
      </c>
      <c r="Y175" s="73">
        <f t="shared" si="81"/>
        <v>17</v>
      </c>
      <c r="Z175" s="100">
        <f t="shared" si="90"/>
        <v>29</v>
      </c>
      <c r="AA175" s="100">
        <f t="shared" si="90"/>
        <v>41</v>
      </c>
      <c r="AB175" s="74">
        <f t="shared" si="91"/>
        <v>46</v>
      </c>
      <c r="AC175" s="74">
        <f t="shared" si="92"/>
        <v>15</v>
      </c>
      <c r="AD175" s="92">
        <f t="shared" si="82"/>
        <v>24426.636388888888</v>
      </c>
      <c r="AE175" s="147">
        <f t="shared" si="83"/>
        <v>0</v>
      </c>
      <c r="AF175" s="94">
        <f t="shared" si="84"/>
        <v>122133.18194444444</v>
      </c>
      <c r="AG175" s="94">
        <f t="shared" si="85"/>
        <v>293119.63666666666</v>
      </c>
      <c r="AH175" s="147">
        <f t="shared" si="86"/>
        <v>415252.81861111108</v>
      </c>
      <c r="AI175" s="147">
        <f t="shared" si="87"/>
        <v>464106.09138888883</v>
      </c>
      <c r="AJ175" s="143">
        <f t="shared" si="93"/>
        <v>371284.87311111105</v>
      </c>
      <c r="AK175" s="144">
        <f t="shared" si="94"/>
        <v>786537.69172222214</v>
      </c>
      <c r="AL175" s="79">
        <f t="shared" si="95"/>
        <v>92821.218277777778</v>
      </c>
      <c r="AM175" s="79">
        <f t="shared" si="88"/>
        <v>170986.45472222223</v>
      </c>
      <c r="AN175" s="79"/>
      <c r="AO175" s="79"/>
      <c r="AP175" s="79"/>
      <c r="AQ175" s="12"/>
      <c r="AR175" s="12"/>
      <c r="AS175" s="12"/>
      <c r="AT175" s="12"/>
      <c r="AU175" s="80">
        <f t="shared" si="96"/>
        <v>170986.45472222223</v>
      </c>
      <c r="AV175" s="145">
        <f t="shared" si="97"/>
        <v>957524.14644444431</v>
      </c>
      <c r="AW175" s="145">
        <f t="shared" si="98"/>
        <v>-78165.236444444396</v>
      </c>
      <c r="AX175" s="143">
        <v>0</v>
      </c>
      <c r="AY175" s="98">
        <v>879358.90999999992</v>
      </c>
      <c r="AZ175" s="144">
        <v>0</v>
      </c>
    </row>
    <row r="176" spans="1:52">
      <c r="A176" s="63">
        <v>10</v>
      </c>
      <c r="B176" s="84" t="s">
        <v>159</v>
      </c>
      <c r="C176" s="84">
        <v>28</v>
      </c>
      <c r="D176" s="84" t="s">
        <v>58</v>
      </c>
      <c r="E176" s="71" t="s">
        <v>184</v>
      </c>
      <c r="F176" s="71" t="s">
        <v>185</v>
      </c>
      <c r="G176" s="85">
        <v>63</v>
      </c>
      <c r="H176" s="71" t="s">
        <v>61</v>
      </c>
      <c r="I176" s="71" t="s">
        <v>165</v>
      </c>
      <c r="J176" s="71"/>
      <c r="K176" s="68">
        <v>42740</v>
      </c>
      <c r="L176" s="68">
        <v>41858</v>
      </c>
      <c r="M176" s="68">
        <f t="shared" si="78"/>
        <v>44780</v>
      </c>
      <c r="N176" s="69">
        <v>42767</v>
      </c>
      <c r="O176" s="193">
        <v>0</v>
      </c>
      <c r="P176" s="73">
        <f t="shared" si="79"/>
        <v>61</v>
      </c>
      <c r="Q176" s="194" t="s">
        <v>267</v>
      </c>
      <c r="R176" s="12">
        <f t="shared" si="89"/>
        <v>36</v>
      </c>
      <c r="S176" s="71">
        <v>36</v>
      </c>
      <c r="T176" s="146">
        <v>475300</v>
      </c>
      <c r="U176" s="71">
        <v>8</v>
      </c>
      <c r="V176" s="71">
        <v>2017</v>
      </c>
      <c r="W176" s="73">
        <v>0</v>
      </c>
      <c r="X176" s="73">
        <f t="shared" si="80"/>
        <v>5</v>
      </c>
      <c r="Y176" s="73">
        <f t="shared" si="81"/>
        <v>17</v>
      </c>
      <c r="Z176" s="100">
        <f t="shared" si="90"/>
        <v>29</v>
      </c>
      <c r="AA176" s="100">
        <f t="shared" si="90"/>
        <v>41</v>
      </c>
      <c r="AB176" s="74">
        <f t="shared" si="91"/>
        <v>46</v>
      </c>
      <c r="AC176" s="74">
        <f t="shared" si="92"/>
        <v>15</v>
      </c>
      <c r="AD176" s="92">
        <f t="shared" si="82"/>
        <v>13202.777777777777</v>
      </c>
      <c r="AE176" s="147">
        <f t="shared" si="83"/>
        <v>0</v>
      </c>
      <c r="AF176" s="94">
        <f t="shared" si="84"/>
        <v>66013.888888888891</v>
      </c>
      <c r="AG176" s="94">
        <f t="shared" si="85"/>
        <v>158433.33333333331</v>
      </c>
      <c r="AH176" s="147">
        <f t="shared" si="86"/>
        <v>224447.22222222219</v>
      </c>
      <c r="AI176" s="147">
        <f t="shared" si="87"/>
        <v>250852.77777777781</v>
      </c>
      <c r="AJ176" s="143">
        <f t="shared" si="93"/>
        <v>200682.22222222225</v>
      </c>
      <c r="AK176" s="144">
        <f t="shared" si="94"/>
        <v>425129.44444444444</v>
      </c>
      <c r="AL176" s="79">
        <f t="shared" si="95"/>
        <v>50170.555555555562</v>
      </c>
      <c r="AM176" s="79">
        <f t="shared" si="88"/>
        <v>92419.444444444438</v>
      </c>
      <c r="AN176" s="79"/>
      <c r="AO176" s="79"/>
      <c r="AP176" s="79"/>
      <c r="AQ176" s="12"/>
      <c r="AR176" s="12"/>
      <c r="AS176" s="12"/>
      <c r="AT176" s="12"/>
      <c r="AU176" s="80">
        <f t="shared" si="96"/>
        <v>92419.444444444438</v>
      </c>
      <c r="AV176" s="145">
        <f t="shared" si="97"/>
        <v>517548.88888888888</v>
      </c>
      <c r="AW176" s="145">
        <f t="shared" si="98"/>
        <v>-42248.888888888876</v>
      </c>
      <c r="AX176" s="143">
        <v>0</v>
      </c>
      <c r="AY176" s="98">
        <v>475299.99999999994</v>
      </c>
      <c r="AZ176" s="144">
        <v>0</v>
      </c>
    </row>
    <row r="177" spans="1:52">
      <c r="A177" s="63">
        <v>10</v>
      </c>
      <c r="B177" s="84" t="s">
        <v>159</v>
      </c>
      <c r="C177" s="84">
        <v>28</v>
      </c>
      <c r="D177" s="84" t="s">
        <v>58</v>
      </c>
      <c r="E177" s="71" t="s">
        <v>184</v>
      </c>
      <c r="F177" s="71" t="s">
        <v>185</v>
      </c>
      <c r="G177" s="85">
        <v>63</v>
      </c>
      <c r="H177" s="71" t="s">
        <v>61</v>
      </c>
      <c r="I177" s="71" t="s">
        <v>165</v>
      </c>
      <c r="J177" s="71"/>
      <c r="K177" s="68">
        <v>42740</v>
      </c>
      <c r="L177" s="68">
        <v>41858</v>
      </c>
      <c r="M177" s="68">
        <f t="shared" si="78"/>
        <v>44780</v>
      </c>
      <c r="N177" s="69">
        <v>42767</v>
      </c>
      <c r="O177" s="193">
        <v>0</v>
      </c>
      <c r="P177" s="73">
        <f t="shared" si="79"/>
        <v>61</v>
      </c>
      <c r="Q177" s="194" t="s">
        <v>267</v>
      </c>
      <c r="R177" s="12">
        <f t="shared" si="89"/>
        <v>36</v>
      </c>
      <c r="S177" s="71">
        <v>36</v>
      </c>
      <c r="T177" s="146">
        <v>475300</v>
      </c>
      <c r="U177" s="71">
        <v>8</v>
      </c>
      <c r="V177" s="71">
        <v>2017</v>
      </c>
      <c r="W177" s="73">
        <v>0</v>
      </c>
      <c r="X177" s="73">
        <f t="shared" si="80"/>
        <v>5</v>
      </c>
      <c r="Y177" s="73">
        <f t="shared" si="81"/>
        <v>17</v>
      </c>
      <c r="Z177" s="100">
        <f t="shared" si="90"/>
        <v>29</v>
      </c>
      <c r="AA177" s="100">
        <f t="shared" si="90"/>
        <v>41</v>
      </c>
      <c r="AB177" s="74">
        <f t="shared" si="91"/>
        <v>46</v>
      </c>
      <c r="AC177" s="74">
        <f t="shared" si="92"/>
        <v>15</v>
      </c>
      <c r="AD177" s="92">
        <f t="shared" si="82"/>
        <v>13202.777777777777</v>
      </c>
      <c r="AE177" s="147">
        <f t="shared" si="83"/>
        <v>0</v>
      </c>
      <c r="AF177" s="94">
        <f t="shared" si="84"/>
        <v>66013.888888888891</v>
      </c>
      <c r="AG177" s="94">
        <f t="shared" si="85"/>
        <v>158433.33333333331</v>
      </c>
      <c r="AH177" s="147">
        <f t="shared" si="86"/>
        <v>224447.22222222219</v>
      </c>
      <c r="AI177" s="147">
        <f t="shared" si="87"/>
        <v>250852.77777777781</v>
      </c>
      <c r="AJ177" s="143">
        <f t="shared" si="93"/>
        <v>200682.22222222225</v>
      </c>
      <c r="AK177" s="144">
        <f t="shared" si="94"/>
        <v>425129.44444444444</v>
      </c>
      <c r="AL177" s="79">
        <f t="shared" si="95"/>
        <v>50170.555555555562</v>
      </c>
      <c r="AM177" s="79">
        <f t="shared" si="88"/>
        <v>92419.444444444438</v>
      </c>
      <c r="AN177" s="79"/>
      <c r="AO177" s="79"/>
      <c r="AP177" s="79"/>
      <c r="AQ177" s="12"/>
      <c r="AR177" s="12"/>
      <c r="AS177" s="12"/>
      <c r="AT177" s="12"/>
      <c r="AU177" s="80">
        <f t="shared" si="96"/>
        <v>92419.444444444438</v>
      </c>
      <c r="AV177" s="145">
        <f t="shared" si="97"/>
        <v>517548.88888888888</v>
      </c>
      <c r="AW177" s="145">
        <f t="shared" si="98"/>
        <v>-42248.888888888876</v>
      </c>
      <c r="AX177" s="143">
        <v>0</v>
      </c>
      <c r="AY177" s="98">
        <v>475299.99999999994</v>
      </c>
      <c r="AZ177" s="144">
        <v>0</v>
      </c>
    </row>
    <row r="178" spans="1:52">
      <c r="A178" s="63">
        <v>10</v>
      </c>
      <c r="B178" s="84" t="s">
        <v>159</v>
      </c>
      <c r="C178" s="65">
        <v>73</v>
      </c>
      <c r="D178" s="65" t="s">
        <v>58</v>
      </c>
      <c r="E178" s="65" t="s">
        <v>186</v>
      </c>
      <c r="F178" s="65" t="s">
        <v>187</v>
      </c>
      <c r="G178" s="66">
        <v>42020</v>
      </c>
      <c r="H178" s="65" t="s">
        <v>61</v>
      </c>
      <c r="I178" s="65"/>
      <c r="J178" s="65"/>
      <c r="K178" s="67">
        <v>42745</v>
      </c>
      <c r="L178" s="68">
        <v>41858</v>
      </c>
      <c r="M178" s="68">
        <f t="shared" si="78"/>
        <v>44780</v>
      </c>
      <c r="N178" s="69">
        <v>42767</v>
      </c>
      <c r="O178" s="193">
        <v>0</v>
      </c>
      <c r="P178" s="73">
        <f t="shared" si="79"/>
        <v>61</v>
      </c>
      <c r="Q178" s="194" t="s">
        <v>267</v>
      </c>
      <c r="R178" s="12">
        <f t="shared" si="89"/>
        <v>36</v>
      </c>
      <c r="S178" s="71">
        <v>36</v>
      </c>
      <c r="T178" s="72">
        <v>48655</v>
      </c>
      <c r="U178" s="65">
        <v>8</v>
      </c>
      <c r="V178" s="65">
        <v>2017</v>
      </c>
      <c r="W178" s="73">
        <v>0</v>
      </c>
      <c r="X178" s="74">
        <f t="shared" si="80"/>
        <v>5</v>
      </c>
      <c r="Y178" s="74">
        <f t="shared" si="81"/>
        <v>17</v>
      </c>
      <c r="Z178" s="100">
        <f t="shared" si="90"/>
        <v>29</v>
      </c>
      <c r="AA178" s="100">
        <f t="shared" si="90"/>
        <v>41</v>
      </c>
      <c r="AB178" s="74">
        <f t="shared" si="91"/>
        <v>46</v>
      </c>
      <c r="AC178" s="74">
        <f t="shared" si="92"/>
        <v>15</v>
      </c>
      <c r="AD178" s="75">
        <f t="shared" si="82"/>
        <v>1351.5277777777778</v>
      </c>
      <c r="AE178" s="75">
        <f t="shared" si="83"/>
        <v>0</v>
      </c>
      <c r="AF178" s="76">
        <f t="shared" si="84"/>
        <v>6757.6388888888887</v>
      </c>
      <c r="AG178" s="76">
        <f t="shared" si="85"/>
        <v>16218.333333333334</v>
      </c>
      <c r="AH178" s="75">
        <f t="shared" si="86"/>
        <v>22975.972222222223</v>
      </c>
      <c r="AI178" s="75">
        <f t="shared" si="87"/>
        <v>25679.027777777777</v>
      </c>
      <c r="AJ178" s="143">
        <f t="shared" si="93"/>
        <v>20543.222222222223</v>
      </c>
      <c r="AK178" s="144">
        <f t="shared" si="94"/>
        <v>43519.194444444445</v>
      </c>
      <c r="AL178" s="79">
        <f t="shared" si="95"/>
        <v>5135.8055555555547</v>
      </c>
      <c r="AM178" s="79">
        <f t="shared" si="88"/>
        <v>9460.6944444444453</v>
      </c>
      <c r="AN178" s="79"/>
      <c r="AO178" s="79"/>
      <c r="AP178" s="79"/>
      <c r="AQ178" s="12"/>
      <c r="AR178" s="12"/>
      <c r="AS178" s="12"/>
      <c r="AT178" s="12"/>
      <c r="AU178" s="80">
        <f t="shared" si="96"/>
        <v>9460.6944444444453</v>
      </c>
      <c r="AV178" s="145">
        <f t="shared" si="97"/>
        <v>52979.888888888891</v>
      </c>
      <c r="AW178" s="145">
        <f t="shared" si="98"/>
        <v>-4324.8888888888905</v>
      </c>
      <c r="AX178" s="143">
        <v>0</v>
      </c>
      <c r="AY178" s="98">
        <v>48655</v>
      </c>
      <c r="AZ178" s="144">
        <v>0</v>
      </c>
    </row>
    <row r="179" spans="1:52">
      <c r="A179" s="63">
        <v>10</v>
      </c>
      <c r="B179" s="84" t="s">
        <v>159</v>
      </c>
      <c r="C179" s="65">
        <v>73</v>
      </c>
      <c r="D179" s="65" t="s">
        <v>58</v>
      </c>
      <c r="E179" s="65" t="s">
        <v>186</v>
      </c>
      <c r="F179" s="65" t="s">
        <v>187</v>
      </c>
      <c r="G179" s="66">
        <v>42020</v>
      </c>
      <c r="H179" s="65" t="s">
        <v>61</v>
      </c>
      <c r="I179" s="65"/>
      <c r="J179" s="65"/>
      <c r="K179" s="67">
        <v>42745</v>
      </c>
      <c r="L179" s="68">
        <v>41858</v>
      </c>
      <c r="M179" s="68">
        <f t="shared" ref="M179:M242" si="99">+EDATE(L179,96)</f>
        <v>44780</v>
      </c>
      <c r="N179" s="69">
        <v>42767</v>
      </c>
      <c r="O179" s="193">
        <v>0</v>
      </c>
      <c r="P179" s="73">
        <f t="shared" ref="P179:P194" si="100">+DATEDIF(P$5,M179,"m")</f>
        <v>61</v>
      </c>
      <c r="Q179" s="194" t="s">
        <v>267</v>
      </c>
      <c r="R179" s="12">
        <f t="shared" si="89"/>
        <v>36</v>
      </c>
      <c r="S179" s="71">
        <v>36</v>
      </c>
      <c r="T179" s="72">
        <v>48655</v>
      </c>
      <c r="U179" s="65">
        <v>8</v>
      </c>
      <c r="V179" s="65">
        <v>2017</v>
      </c>
      <c r="W179" s="73">
        <v>0</v>
      </c>
      <c r="X179" s="74">
        <f t="shared" ref="X179:X209" si="101">+($D$3-V179)*12+$C$3-U179+1</f>
        <v>5</v>
      </c>
      <c r="Y179" s="74">
        <f t="shared" ref="Y179:Y242" si="102">+($D$5-V179)*12+$C$5-U179+1</f>
        <v>17</v>
      </c>
      <c r="Z179" s="100">
        <f t="shared" si="90"/>
        <v>29</v>
      </c>
      <c r="AA179" s="100">
        <f t="shared" si="90"/>
        <v>41</v>
      </c>
      <c r="AB179" s="74">
        <f t="shared" si="91"/>
        <v>46</v>
      </c>
      <c r="AC179" s="74">
        <f t="shared" si="92"/>
        <v>15</v>
      </c>
      <c r="AD179" s="75">
        <f t="shared" ref="AD179:AD242" si="103">+IFERROR(T179/S179,0)</f>
        <v>1351.5277777777778</v>
      </c>
      <c r="AE179" s="75">
        <f t="shared" ref="AE179:AE242" si="104">+(T179/S179)*W179</f>
        <v>0</v>
      </c>
      <c r="AF179" s="76">
        <f t="shared" ref="AF179:AF242" si="105">+(X179-W179)*AD179</f>
        <v>6757.6388888888887</v>
      </c>
      <c r="AG179" s="76">
        <f t="shared" ref="AG179:AG242" si="106">+(Y179-X179)*AD179</f>
        <v>16218.333333333334</v>
      </c>
      <c r="AH179" s="75">
        <f t="shared" ref="AH179:AH242" si="107">+AE179+AF179+AG179</f>
        <v>22975.972222222223</v>
      </c>
      <c r="AI179" s="75">
        <f t="shared" ref="AI179:AI242" si="108">+T179-AH179</f>
        <v>25679.027777777777</v>
      </c>
      <c r="AJ179" s="143">
        <f t="shared" si="93"/>
        <v>20543.222222222223</v>
      </c>
      <c r="AK179" s="144">
        <f t="shared" si="94"/>
        <v>43519.194444444445</v>
      </c>
      <c r="AL179" s="79">
        <f t="shared" si="95"/>
        <v>5135.8055555555547</v>
      </c>
      <c r="AM179" s="79">
        <f t="shared" ref="AM179:AM211" si="109">+AD179*7</f>
        <v>9460.6944444444453</v>
      </c>
      <c r="AN179" s="79"/>
      <c r="AO179" s="79"/>
      <c r="AP179" s="79"/>
      <c r="AQ179" s="12"/>
      <c r="AR179" s="12"/>
      <c r="AS179" s="12"/>
      <c r="AT179" s="12"/>
      <c r="AU179" s="80">
        <f t="shared" si="96"/>
        <v>9460.6944444444453</v>
      </c>
      <c r="AV179" s="145">
        <f t="shared" si="97"/>
        <v>52979.888888888891</v>
      </c>
      <c r="AW179" s="145">
        <f t="shared" si="98"/>
        <v>-4324.8888888888905</v>
      </c>
      <c r="AX179" s="143">
        <v>0</v>
      </c>
      <c r="AY179" s="98">
        <v>48655</v>
      </c>
      <c r="AZ179" s="144">
        <v>0</v>
      </c>
    </row>
    <row r="180" spans="1:52">
      <c r="A180" s="63">
        <v>10</v>
      </c>
      <c r="B180" s="84" t="s">
        <v>159</v>
      </c>
      <c r="C180" s="65">
        <v>73</v>
      </c>
      <c r="D180" s="65" t="s">
        <v>58</v>
      </c>
      <c r="E180" s="65" t="s">
        <v>186</v>
      </c>
      <c r="F180" s="65" t="s">
        <v>187</v>
      </c>
      <c r="G180" s="66">
        <v>42020</v>
      </c>
      <c r="H180" s="65" t="s">
        <v>61</v>
      </c>
      <c r="I180" s="65"/>
      <c r="J180" s="65"/>
      <c r="K180" s="67">
        <v>42745</v>
      </c>
      <c r="L180" s="68">
        <v>41858</v>
      </c>
      <c r="M180" s="68">
        <f t="shared" si="99"/>
        <v>44780</v>
      </c>
      <c r="N180" s="69">
        <v>42767</v>
      </c>
      <c r="O180" s="193">
        <v>0</v>
      </c>
      <c r="P180" s="73">
        <f t="shared" si="100"/>
        <v>61</v>
      </c>
      <c r="Q180" s="194" t="s">
        <v>267</v>
      </c>
      <c r="R180" s="12">
        <f t="shared" ref="R180:R243" si="110">+S180</f>
        <v>36</v>
      </c>
      <c r="S180" s="71">
        <v>36</v>
      </c>
      <c r="T180" s="72">
        <v>48655</v>
      </c>
      <c r="U180" s="65">
        <v>8</v>
      </c>
      <c r="V180" s="65">
        <v>2017</v>
      </c>
      <c r="W180" s="73">
        <v>0</v>
      </c>
      <c r="X180" s="74">
        <f t="shared" si="101"/>
        <v>5</v>
      </c>
      <c r="Y180" s="74">
        <f t="shared" si="102"/>
        <v>17</v>
      </c>
      <c r="Z180" s="100">
        <f t="shared" ref="Z180:AA243" si="111">+Y180+12</f>
        <v>29</v>
      </c>
      <c r="AA180" s="100">
        <f t="shared" si="111"/>
        <v>41</v>
      </c>
      <c r="AB180" s="74">
        <f t="shared" ref="AB180:AB194" si="112">+AA180+AB$5</f>
        <v>46</v>
      </c>
      <c r="AC180" s="74">
        <f t="shared" ref="AC180:AC194" si="113">+P180-AB180</f>
        <v>15</v>
      </c>
      <c r="AD180" s="75">
        <f t="shared" si="103"/>
        <v>1351.5277777777778</v>
      </c>
      <c r="AE180" s="75">
        <f t="shared" si="104"/>
        <v>0</v>
      </c>
      <c r="AF180" s="76">
        <f t="shared" si="105"/>
        <v>6757.6388888888887</v>
      </c>
      <c r="AG180" s="76">
        <f t="shared" si="106"/>
        <v>16218.333333333334</v>
      </c>
      <c r="AH180" s="75">
        <f t="shared" si="107"/>
        <v>22975.972222222223</v>
      </c>
      <c r="AI180" s="75">
        <f t="shared" si="108"/>
        <v>25679.027777777777</v>
      </c>
      <c r="AJ180" s="143">
        <f t="shared" ref="AJ180:AJ243" si="114">+(AI180/AC180)*12</f>
        <v>20543.222222222223</v>
      </c>
      <c r="AK180" s="144">
        <f t="shared" ref="AK180:AK243" si="115">+AH180+AJ180</f>
        <v>43519.194444444445</v>
      </c>
      <c r="AL180" s="79">
        <f t="shared" ref="AL180:AL243" si="116">+T180-AK180</f>
        <v>5135.8055555555547</v>
      </c>
      <c r="AM180" s="79">
        <f t="shared" si="109"/>
        <v>9460.6944444444453</v>
      </c>
      <c r="AN180" s="79"/>
      <c r="AO180" s="79"/>
      <c r="AP180" s="79"/>
      <c r="AQ180" s="12"/>
      <c r="AR180" s="12"/>
      <c r="AS180" s="12"/>
      <c r="AT180" s="12"/>
      <c r="AU180" s="80">
        <f t="shared" ref="AU180:AU211" si="117">+AD180*7</f>
        <v>9460.6944444444453</v>
      </c>
      <c r="AV180" s="145">
        <f t="shared" ref="AV180:AV243" si="118">+AK180+AU180</f>
        <v>52979.888888888891</v>
      </c>
      <c r="AW180" s="145">
        <f t="shared" ref="AW180:AW243" si="119">+T180-AV180</f>
        <v>-4324.8888888888905</v>
      </c>
      <c r="AX180" s="143">
        <v>0</v>
      </c>
      <c r="AY180" s="98">
        <v>48655</v>
      </c>
      <c r="AZ180" s="144">
        <v>0</v>
      </c>
    </row>
    <row r="181" spans="1:52">
      <c r="A181" s="63">
        <v>10</v>
      </c>
      <c r="B181" s="84" t="s">
        <v>159</v>
      </c>
      <c r="C181" s="65">
        <v>73</v>
      </c>
      <c r="D181" s="65" t="s">
        <v>58</v>
      </c>
      <c r="E181" s="65" t="s">
        <v>186</v>
      </c>
      <c r="F181" s="65" t="s">
        <v>187</v>
      </c>
      <c r="G181" s="66">
        <v>42020</v>
      </c>
      <c r="H181" s="65" t="s">
        <v>61</v>
      </c>
      <c r="I181" s="65"/>
      <c r="J181" s="65"/>
      <c r="K181" s="67">
        <v>42745</v>
      </c>
      <c r="L181" s="68">
        <v>41858</v>
      </c>
      <c r="M181" s="68">
        <f t="shared" si="99"/>
        <v>44780</v>
      </c>
      <c r="N181" s="69">
        <v>42767</v>
      </c>
      <c r="O181" s="193">
        <v>0</v>
      </c>
      <c r="P181" s="73">
        <f t="shared" si="100"/>
        <v>61</v>
      </c>
      <c r="Q181" s="194" t="s">
        <v>267</v>
      </c>
      <c r="R181" s="12">
        <f t="shared" si="110"/>
        <v>36</v>
      </c>
      <c r="S181" s="71">
        <v>36</v>
      </c>
      <c r="T181" s="72">
        <v>48655</v>
      </c>
      <c r="U181" s="65">
        <v>8</v>
      </c>
      <c r="V181" s="65">
        <v>2017</v>
      </c>
      <c r="W181" s="73">
        <v>0</v>
      </c>
      <c r="X181" s="74">
        <f t="shared" si="101"/>
        <v>5</v>
      </c>
      <c r="Y181" s="74">
        <f t="shared" si="102"/>
        <v>17</v>
      </c>
      <c r="Z181" s="100">
        <f t="shared" si="111"/>
        <v>29</v>
      </c>
      <c r="AA181" s="100">
        <f t="shared" si="111"/>
        <v>41</v>
      </c>
      <c r="AB181" s="74">
        <f t="shared" si="112"/>
        <v>46</v>
      </c>
      <c r="AC181" s="74">
        <f t="shared" si="113"/>
        <v>15</v>
      </c>
      <c r="AD181" s="75">
        <f t="shared" si="103"/>
        <v>1351.5277777777778</v>
      </c>
      <c r="AE181" s="75">
        <f t="shared" si="104"/>
        <v>0</v>
      </c>
      <c r="AF181" s="76">
        <f t="shared" si="105"/>
        <v>6757.6388888888887</v>
      </c>
      <c r="AG181" s="76">
        <f t="shared" si="106"/>
        <v>16218.333333333334</v>
      </c>
      <c r="AH181" s="75">
        <f t="shared" si="107"/>
        <v>22975.972222222223</v>
      </c>
      <c r="AI181" s="75">
        <f t="shared" si="108"/>
        <v>25679.027777777777</v>
      </c>
      <c r="AJ181" s="143">
        <f t="shared" si="114"/>
        <v>20543.222222222223</v>
      </c>
      <c r="AK181" s="144">
        <f t="shared" si="115"/>
        <v>43519.194444444445</v>
      </c>
      <c r="AL181" s="79">
        <f t="shared" si="116"/>
        <v>5135.8055555555547</v>
      </c>
      <c r="AM181" s="79">
        <f t="shared" si="109"/>
        <v>9460.6944444444453</v>
      </c>
      <c r="AN181" s="79"/>
      <c r="AO181" s="79"/>
      <c r="AP181" s="79"/>
      <c r="AQ181" s="12"/>
      <c r="AR181" s="12"/>
      <c r="AS181" s="12"/>
      <c r="AT181" s="12"/>
      <c r="AU181" s="80">
        <f t="shared" si="117"/>
        <v>9460.6944444444453</v>
      </c>
      <c r="AV181" s="145">
        <f t="shared" si="118"/>
        <v>52979.888888888891</v>
      </c>
      <c r="AW181" s="145">
        <f t="shared" si="119"/>
        <v>-4324.8888888888905</v>
      </c>
      <c r="AX181" s="143">
        <v>0</v>
      </c>
      <c r="AY181" s="98">
        <v>48655</v>
      </c>
      <c r="AZ181" s="144">
        <v>0</v>
      </c>
    </row>
    <row r="182" spans="1:52">
      <c r="A182" s="63">
        <v>10</v>
      </c>
      <c r="B182" s="84" t="s">
        <v>159</v>
      </c>
      <c r="C182" s="65">
        <v>75</v>
      </c>
      <c r="D182" s="65" t="s">
        <v>58</v>
      </c>
      <c r="E182" s="65" t="s">
        <v>188</v>
      </c>
      <c r="F182" s="65" t="s">
        <v>189</v>
      </c>
      <c r="G182" s="66">
        <v>2337985</v>
      </c>
      <c r="H182" s="65" t="s">
        <v>61</v>
      </c>
      <c r="I182" s="65"/>
      <c r="J182" s="65"/>
      <c r="K182" s="67">
        <v>42748</v>
      </c>
      <c r="L182" s="68">
        <v>41858</v>
      </c>
      <c r="M182" s="68">
        <f t="shared" si="99"/>
        <v>44780</v>
      </c>
      <c r="N182" s="69">
        <v>42767</v>
      </c>
      <c r="O182" s="193">
        <v>0</v>
      </c>
      <c r="P182" s="73">
        <f t="shared" si="100"/>
        <v>61</v>
      </c>
      <c r="Q182" s="194" t="s">
        <v>267</v>
      </c>
      <c r="R182" s="12">
        <f t="shared" si="110"/>
        <v>36</v>
      </c>
      <c r="S182" s="71">
        <v>36</v>
      </c>
      <c r="T182" s="72">
        <v>21000</v>
      </c>
      <c r="U182" s="65">
        <v>8</v>
      </c>
      <c r="V182" s="65">
        <v>2017</v>
      </c>
      <c r="W182" s="73">
        <v>0</v>
      </c>
      <c r="X182" s="74">
        <f t="shared" si="101"/>
        <v>5</v>
      </c>
      <c r="Y182" s="74">
        <f t="shared" si="102"/>
        <v>17</v>
      </c>
      <c r="Z182" s="100">
        <f t="shared" si="111"/>
        <v>29</v>
      </c>
      <c r="AA182" s="100">
        <f t="shared" si="111"/>
        <v>41</v>
      </c>
      <c r="AB182" s="74">
        <f t="shared" si="112"/>
        <v>46</v>
      </c>
      <c r="AC182" s="74">
        <f t="shared" si="113"/>
        <v>15</v>
      </c>
      <c r="AD182" s="75">
        <f t="shared" si="103"/>
        <v>583.33333333333337</v>
      </c>
      <c r="AE182" s="75">
        <f t="shared" si="104"/>
        <v>0</v>
      </c>
      <c r="AF182" s="76">
        <f t="shared" si="105"/>
        <v>2916.666666666667</v>
      </c>
      <c r="AG182" s="76">
        <f t="shared" si="106"/>
        <v>7000</v>
      </c>
      <c r="AH182" s="75">
        <f t="shared" si="107"/>
        <v>9916.6666666666679</v>
      </c>
      <c r="AI182" s="75">
        <f t="shared" si="108"/>
        <v>11083.333333333332</v>
      </c>
      <c r="AJ182" s="143">
        <f t="shared" si="114"/>
        <v>8866.6666666666661</v>
      </c>
      <c r="AK182" s="144">
        <f t="shared" si="115"/>
        <v>18783.333333333336</v>
      </c>
      <c r="AL182" s="79">
        <f t="shared" si="116"/>
        <v>2216.6666666666642</v>
      </c>
      <c r="AM182" s="79">
        <f t="shared" si="109"/>
        <v>4083.3333333333335</v>
      </c>
      <c r="AN182" s="79"/>
      <c r="AO182" s="79"/>
      <c r="AP182" s="79"/>
      <c r="AQ182" s="12"/>
      <c r="AR182" s="12"/>
      <c r="AS182" s="12"/>
      <c r="AT182" s="12"/>
      <c r="AU182" s="80">
        <f t="shared" si="117"/>
        <v>4083.3333333333335</v>
      </c>
      <c r="AV182" s="145">
        <f t="shared" si="118"/>
        <v>22866.666666666668</v>
      </c>
      <c r="AW182" s="145">
        <f t="shared" si="119"/>
        <v>-1866.6666666666679</v>
      </c>
      <c r="AX182" s="143">
        <v>0</v>
      </c>
      <c r="AY182" s="98">
        <v>21000</v>
      </c>
      <c r="AZ182" s="144">
        <v>0</v>
      </c>
    </row>
    <row r="183" spans="1:52">
      <c r="A183" s="63">
        <v>10</v>
      </c>
      <c r="B183" s="84" t="s">
        <v>159</v>
      </c>
      <c r="C183" s="84">
        <v>51</v>
      </c>
      <c r="D183" s="84" t="s">
        <v>58</v>
      </c>
      <c r="E183" s="71" t="s">
        <v>160</v>
      </c>
      <c r="F183" s="71" t="s">
        <v>161</v>
      </c>
      <c r="G183" s="85" t="s">
        <v>190</v>
      </c>
      <c r="H183" s="71" t="s">
        <v>61</v>
      </c>
      <c r="I183" s="68"/>
      <c r="J183" s="68"/>
      <c r="K183" s="68">
        <v>42768</v>
      </c>
      <c r="L183" s="68">
        <v>41858</v>
      </c>
      <c r="M183" s="68">
        <f t="shared" si="99"/>
        <v>44780</v>
      </c>
      <c r="N183" s="69">
        <v>42767</v>
      </c>
      <c r="O183" s="193">
        <v>0</v>
      </c>
      <c r="P183" s="73">
        <f t="shared" si="100"/>
        <v>61</v>
      </c>
      <c r="Q183" s="194" t="s">
        <v>267</v>
      </c>
      <c r="R183" s="12">
        <f t="shared" si="110"/>
        <v>36</v>
      </c>
      <c r="S183" s="71">
        <v>36</v>
      </c>
      <c r="T183" s="146">
        <v>108536.64</v>
      </c>
      <c r="U183" s="71">
        <v>8</v>
      </c>
      <c r="V183" s="71">
        <v>2017</v>
      </c>
      <c r="W183" s="73">
        <v>0</v>
      </c>
      <c r="X183" s="73">
        <f t="shared" si="101"/>
        <v>5</v>
      </c>
      <c r="Y183" s="73">
        <f t="shared" si="102"/>
        <v>17</v>
      </c>
      <c r="Z183" s="100">
        <f t="shared" si="111"/>
        <v>29</v>
      </c>
      <c r="AA183" s="100">
        <f t="shared" si="111"/>
        <v>41</v>
      </c>
      <c r="AB183" s="74">
        <f t="shared" si="112"/>
        <v>46</v>
      </c>
      <c r="AC183" s="74">
        <f t="shared" si="113"/>
        <v>15</v>
      </c>
      <c r="AD183" s="92">
        <f t="shared" si="103"/>
        <v>3014.9066666666668</v>
      </c>
      <c r="AE183" s="147">
        <f t="shared" si="104"/>
        <v>0</v>
      </c>
      <c r="AF183" s="94">
        <f t="shared" si="105"/>
        <v>15074.533333333333</v>
      </c>
      <c r="AG183" s="94">
        <f t="shared" si="106"/>
        <v>36178.880000000005</v>
      </c>
      <c r="AH183" s="147">
        <f t="shared" si="107"/>
        <v>51253.413333333338</v>
      </c>
      <c r="AI183" s="147">
        <f t="shared" si="108"/>
        <v>57283.226666666662</v>
      </c>
      <c r="AJ183" s="143">
        <f t="shared" si="114"/>
        <v>45826.581333333335</v>
      </c>
      <c r="AK183" s="144">
        <f t="shared" si="115"/>
        <v>97079.994666666666</v>
      </c>
      <c r="AL183" s="79">
        <f t="shared" si="116"/>
        <v>11456.645333333334</v>
      </c>
      <c r="AM183" s="79">
        <f t="shared" si="109"/>
        <v>21104.346666666668</v>
      </c>
      <c r="AN183" s="79"/>
      <c r="AO183" s="79"/>
      <c r="AP183" s="79"/>
      <c r="AQ183" s="12"/>
      <c r="AR183" s="12"/>
      <c r="AS183" s="12"/>
      <c r="AT183" s="12"/>
      <c r="AU183" s="80">
        <f t="shared" si="117"/>
        <v>21104.346666666668</v>
      </c>
      <c r="AV183" s="145">
        <f t="shared" si="118"/>
        <v>118184.34133333333</v>
      </c>
      <c r="AW183" s="145">
        <f t="shared" si="119"/>
        <v>-9647.7013333333307</v>
      </c>
      <c r="AX183" s="143">
        <v>0</v>
      </c>
      <c r="AY183" s="98">
        <v>108536.64</v>
      </c>
      <c r="AZ183" s="144">
        <v>0</v>
      </c>
    </row>
    <row r="184" spans="1:52">
      <c r="A184" s="63">
        <v>10</v>
      </c>
      <c r="B184" s="84" t="s">
        <v>159</v>
      </c>
      <c r="C184" s="84">
        <v>51</v>
      </c>
      <c r="D184" s="84" t="s">
        <v>58</v>
      </c>
      <c r="E184" s="71" t="s">
        <v>160</v>
      </c>
      <c r="F184" s="71" t="s">
        <v>161</v>
      </c>
      <c r="G184" s="85" t="s">
        <v>190</v>
      </c>
      <c r="H184" s="71" t="s">
        <v>61</v>
      </c>
      <c r="I184" s="68"/>
      <c r="J184" s="68"/>
      <c r="K184" s="68">
        <v>42768</v>
      </c>
      <c r="L184" s="68">
        <v>41858</v>
      </c>
      <c r="M184" s="68">
        <f t="shared" si="99"/>
        <v>44780</v>
      </c>
      <c r="N184" s="69">
        <v>42767</v>
      </c>
      <c r="O184" s="193">
        <v>0</v>
      </c>
      <c r="P184" s="73">
        <f t="shared" si="100"/>
        <v>61</v>
      </c>
      <c r="Q184" s="194" t="s">
        <v>267</v>
      </c>
      <c r="R184" s="12">
        <f t="shared" si="110"/>
        <v>36</v>
      </c>
      <c r="S184" s="71">
        <v>36</v>
      </c>
      <c r="T184" s="146">
        <v>108536.64</v>
      </c>
      <c r="U184" s="71">
        <v>8</v>
      </c>
      <c r="V184" s="71">
        <v>2017</v>
      </c>
      <c r="W184" s="73">
        <v>0</v>
      </c>
      <c r="X184" s="73">
        <f t="shared" si="101"/>
        <v>5</v>
      </c>
      <c r="Y184" s="73">
        <f t="shared" si="102"/>
        <v>17</v>
      </c>
      <c r="Z184" s="100">
        <f t="shared" si="111"/>
        <v>29</v>
      </c>
      <c r="AA184" s="100">
        <f t="shared" si="111"/>
        <v>41</v>
      </c>
      <c r="AB184" s="74">
        <f t="shared" si="112"/>
        <v>46</v>
      </c>
      <c r="AC184" s="74">
        <f t="shared" si="113"/>
        <v>15</v>
      </c>
      <c r="AD184" s="92">
        <f t="shared" si="103"/>
        <v>3014.9066666666668</v>
      </c>
      <c r="AE184" s="147">
        <f t="shared" si="104"/>
        <v>0</v>
      </c>
      <c r="AF184" s="94">
        <f t="shared" si="105"/>
        <v>15074.533333333333</v>
      </c>
      <c r="AG184" s="94">
        <f t="shared" si="106"/>
        <v>36178.880000000005</v>
      </c>
      <c r="AH184" s="147">
        <f t="shared" si="107"/>
        <v>51253.413333333338</v>
      </c>
      <c r="AI184" s="147">
        <f t="shared" si="108"/>
        <v>57283.226666666662</v>
      </c>
      <c r="AJ184" s="143">
        <f t="shared" si="114"/>
        <v>45826.581333333335</v>
      </c>
      <c r="AK184" s="144">
        <f t="shared" si="115"/>
        <v>97079.994666666666</v>
      </c>
      <c r="AL184" s="79">
        <f t="shared" si="116"/>
        <v>11456.645333333334</v>
      </c>
      <c r="AM184" s="79">
        <f t="shared" si="109"/>
        <v>21104.346666666668</v>
      </c>
      <c r="AN184" s="79"/>
      <c r="AO184" s="79"/>
      <c r="AP184" s="79"/>
      <c r="AQ184" s="12"/>
      <c r="AR184" s="12"/>
      <c r="AS184" s="12"/>
      <c r="AT184" s="12"/>
      <c r="AU184" s="80">
        <f t="shared" si="117"/>
        <v>21104.346666666668</v>
      </c>
      <c r="AV184" s="145">
        <f t="shared" si="118"/>
        <v>118184.34133333333</v>
      </c>
      <c r="AW184" s="145">
        <f t="shared" si="119"/>
        <v>-9647.7013333333307</v>
      </c>
      <c r="AX184" s="143">
        <v>0</v>
      </c>
      <c r="AY184" s="98">
        <v>108536.64</v>
      </c>
      <c r="AZ184" s="144">
        <v>0</v>
      </c>
    </row>
    <row r="185" spans="1:52">
      <c r="A185" s="63">
        <v>10</v>
      </c>
      <c r="B185" s="84" t="s">
        <v>159</v>
      </c>
      <c r="C185" s="84">
        <v>51</v>
      </c>
      <c r="D185" s="84" t="s">
        <v>58</v>
      </c>
      <c r="E185" s="71" t="s">
        <v>160</v>
      </c>
      <c r="F185" s="71" t="s">
        <v>161</v>
      </c>
      <c r="G185" s="85" t="s">
        <v>190</v>
      </c>
      <c r="H185" s="71" t="s">
        <v>61</v>
      </c>
      <c r="I185" s="68"/>
      <c r="J185" s="68"/>
      <c r="K185" s="68">
        <v>42768</v>
      </c>
      <c r="L185" s="68">
        <v>41858</v>
      </c>
      <c r="M185" s="68">
        <f t="shared" si="99"/>
        <v>44780</v>
      </c>
      <c r="N185" s="69">
        <v>42767</v>
      </c>
      <c r="O185" s="193">
        <v>0</v>
      </c>
      <c r="P185" s="73">
        <f t="shared" si="100"/>
        <v>61</v>
      </c>
      <c r="Q185" s="194" t="s">
        <v>267</v>
      </c>
      <c r="R185" s="12">
        <f t="shared" si="110"/>
        <v>36</v>
      </c>
      <c r="S185" s="71">
        <v>36</v>
      </c>
      <c r="T185" s="146">
        <v>108536.64</v>
      </c>
      <c r="U185" s="71">
        <v>8</v>
      </c>
      <c r="V185" s="71">
        <v>2017</v>
      </c>
      <c r="W185" s="73">
        <v>0</v>
      </c>
      <c r="X185" s="73">
        <f t="shared" si="101"/>
        <v>5</v>
      </c>
      <c r="Y185" s="73">
        <f t="shared" si="102"/>
        <v>17</v>
      </c>
      <c r="Z185" s="100">
        <f t="shared" si="111"/>
        <v>29</v>
      </c>
      <c r="AA185" s="100">
        <f t="shared" si="111"/>
        <v>41</v>
      </c>
      <c r="AB185" s="74">
        <f t="shared" si="112"/>
        <v>46</v>
      </c>
      <c r="AC185" s="74">
        <f t="shared" si="113"/>
        <v>15</v>
      </c>
      <c r="AD185" s="92">
        <f t="shared" si="103"/>
        <v>3014.9066666666668</v>
      </c>
      <c r="AE185" s="147">
        <f t="shared" si="104"/>
        <v>0</v>
      </c>
      <c r="AF185" s="94">
        <f t="shared" si="105"/>
        <v>15074.533333333333</v>
      </c>
      <c r="AG185" s="94">
        <f t="shared" si="106"/>
        <v>36178.880000000005</v>
      </c>
      <c r="AH185" s="147">
        <f t="shared" si="107"/>
        <v>51253.413333333338</v>
      </c>
      <c r="AI185" s="147">
        <f t="shared" si="108"/>
        <v>57283.226666666662</v>
      </c>
      <c r="AJ185" s="143">
        <f t="shared" si="114"/>
        <v>45826.581333333335</v>
      </c>
      <c r="AK185" s="144">
        <f t="shared" si="115"/>
        <v>97079.994666666666</v>
      </c>
      <c r="AL185" s="79">
        <f t="shared" si="116"/>
        <v>11456.645333333334</v>
      </c>
      <c r="AM185" s="79">
        <f t="shared" si="109"/>
        <v>21104.346666666668</v>
      </c>
      <c r="AN185" s="79"/>
      <c r="AO185" s="79"/>
      <c r="AP185" s="79"/>
      <c r="AQ185" s="12"/>
      <c r="AR185" s="12"/>
      <c r="AS185" s="12"/>
      <c r="AT185" s="12"/>
      <c r="AU185" s="80">
        <f t="shared" si="117"/>
        <v>21104.346666666668</v>
      </c>
      <c r="AV185" s="145">
        <f t="shared" si="118"/>
        <v>118184.34133333333</v>
      </c>
      <c r="AW185" s="145">
        <f t="shared" si="119"/>
        <v>-9647.7013333333307</v>
      </c>
      <c r="AX185" s="143">
        <v>0</v>
      </c>
      <c r="AY185" s="98">
        <v>108536.64</v>
      </c>
      <c r="AZ185" s="144">
        <v>0</v>
      </c>
    </row>
    <row r="186" spans="1:52">
      <c r="A186" s="63">
        <v>10</v>
      </c>
      <c r="B186" s="84" t="s">
        <v>159</v>
      </c>
      <c r="C186" s="84">
        <v>51</v>
      </c>
      <c r="D186" s="84" t="s">
        <v>58</v>
      </c>
      <c r="E186" s="71" t="s">
        <v>160</v>
      </c>
      <c r="F186" s="71" t="s">
        <v>161</v>
      </c>
      <c r="G186" s="85" t="s">
        <v>190</v>
      </c>
      <c r="H186" s="71" t="s">
        <v>61</v>
      </c>
      <c r="I186" s="68"/>
      <c r="J186" s="68"/>
      <c r="K186" s="68">
        <v>42768</v>
      </c>
      <c r="L186" s="68">
        <v>41858</v>
      </c>
      <c r="M186" s="68">
        <f t="shared" si="99"/>
        <v>44780</v>
      </c>
      <c r="N186" s="69">
        <v>42767</v>
      </c>
      <c r="O186" s="193">
        <v>0</v>
      </c>
      <c r="P186" s="73">
        <f t="shared" si="100"/>
        <v>61</v>
      </c>
      <c r="Q186" s="194" t="s">
        <v>267</v>
      </c>
      <c r="R186" s="12">
        <f t="shared" si="110"/>
        <v>36</v>
      </c>
      <c r="S186" s="71">
        <v>36</v>
      </c>
      <c r="T186" s="146">
        <v>108536.64</v>
      </c>
      <c r="U186" s="71">
        <v>8</v>
      </c>
      <c r="V186" s="71">
        <v>2017</v>
      </c>
      <c r="W186" s="73">
        <v>0</v>
      </c>
      <c r="X186" s="73">
        <f t="shared" si="101"/>
        <v>5</v>
      </c>
      <c r="Y186" s="73">
        <f t="shared" si="102"/>
        <v>17</v>
      </c>
      <c r="Z186" s="100">
        <f t="shared" si="111"/>
        <v>29</v>
      </c>
      <c r="AA186" s="100">
        <f t="shared" si="111"/>
        <v>41</v>
      </c>
      <c r="AB186" s="74">
        <f t="shared" si="112"/>
        <v>46</v>
      </c>
      <c r="AC186" s="74">
        <f t="shared" si="113"/>
        <v>15</v>
      </c>
      <c r="AD186" s="92">
        <f t="shared" si="103"/>
        <v>3014.9066666666668</v>
      </c>
      <c r="AE186" s="147">
        <f t="shared" si="104"/>
        <v>0</v>
      </c>
      <c r="AF186" s="94">
        <f t="shared" si="105"/>
        <v>15074.533333333333</v>
      </c>
      <c r="AG186" s="94">
        <f t="shared" si="106"/>
        <v>36178.880000000005</v>
      </c>
      <c r="AH186" s="147">
        <f t="shared" si="107"/>
        <v>51253.413333333338</v>
      </c>
      <c r="AI186" s="147">
        <f t="shared" si="108"/>
        <v>57283.226666666662</v>
      </c>
      <c r="AJ186" s="143">
        <f t="shared" si="114"/>
        <v>45826.581333333335</v>
      </c>
      <c r="AK186" s="144">
        <f t="shared" si="115"/>
        <v>97079.994666666666</v>
      </c>
      <c r="AL186" s="79">
        <f t="shared" si="116"/>
        <v>11456.645333333334</v>
      </c>
      <c r="AM186" s="79">
        <f t="shared" si="109"/>
        <v>21104.346666666668</v>
      </c>
      <c r="AN186" s="79"/>
      <c r="AO186" s="79"/>
      <c r="AP186" s="79"/>
      <c r="AQ186" s="12"/>
      <c r="AR186" s="12"/>
      <c r="AS186" s="12"/>
      <c r="AT186" s="12"/>
      <c r="AU186" s="80">
        <f t="shared" si="117"/>
        <v>21104.346666666668</v>
      </c>
      <c r="AV186" s="145">
        <f t="shared" si="118"/>
        <v>118184.34133333333</v>
      </c>
      <c r="AW186" s="145">
        <f t="shared" si="119"/>
        <v>-9647.7013333333307</v>
      </c>
      <c r="AX186" s="143">
        <v>0</v>
      </c>
      <c r="AY186" s="98">
        <v>108536.64</v>
      </c>
      <c r="AZ186" s="144">
        <v>0</v>
      </c>
    </row>
    <row r="187" spans="1:52">
      <c r="A187" s="63">
        <v>10</v>
      </c>
      <c r="B187" s="84" t="s">
        <v>159</v>
      </c>
      <c r="C187" s="84">
        <v>51</v>
      </c>
      <c r="D187" s="84" t="s">
        <v>58</v>
      </c>
      <c r="E187" s="71" t="s">
        <v>160</v>
      </c>
      <c r="F187" s="71" t="s">
        <v>161</v>
      </c>
      <c r="G187" s="85" t="s">
        <v>190</v>
      </c>
      <c r="H187" s="71" t="s">
        <v>61</v>
      </c>
      <c r="I187" s="68"/>
      <c r="J187" s="68"/>
      <c r="K187" s="68">
        <v>42768</v>
      </c>
      <c r="L187" s="68">
        <v>41858</v>
      </c>
      <c r="M187" s="68">
        <f t="shared" si="99"/>
        <v>44780</v>
      </c>
      <c r="N187" s="69">
        <v>42767</v>
      </c>
      <c r="O187" s="193">
        <v>0</v>
      </c>
      <c r="P187" s="73">
        <f t="shared" si="100"/>
        <v>61</v>
      </c>
      <c r="Q187" s="194" t="s">
        <v>267</v>
      </c>
      <c r="R187" s="12">
        <f t="shared" si="110"/>
        <v>36</v>
      </c>
      <c r="S187" s="71">
        <v>36</v>
      </c>
      <c r="T187" s="146">
        <v>108536.64</v>
      </c>
      <c r="U187" s="71">
        <v>8</v>
      </c>
      <c r="V187" s="71">
        <v>2017</v>
      </c>
      <c r="W187" s="73">
        <v>0</v>
      </c>
      <c r="X187" s="73">
        <f t="shared" si="101"/>
        <v>5</v>
      </c>
      <c r="Y187" s="73">
        <f t="shared" si="102"/>
        <v>17</v>
      </c>
      <c r="Z187" s="100">
        <f t="shared" si="111"/>
        <v>29</v>
      </c>
      <c r="AA187" s="100">
        <f t="shared" si="111"/>
        <v>41</v>
      </c>
      <c r="AB187" s="74">
        <f t="shared" si="112"/>
        <v>46</v>
      </c>
      <c r="AC187" s="74">
        <f t="shared" si="113"/>
        <v>15</v>
      </c>
      <c r="AD187" s="92">
        <f t="shared" si="103"/>
        <v>3014.9066666666668</v>
      </c>
      <c r="AE187" s="147">
        <f t="shared" si="104"/>
        <v>0</v>
      </c>
      <c r="AF187" s="94">
        <f t="shared" si="105"/>
        <v>15074.533333333333</v>
      </c>
      <c r="AG187" s="94">
        <f t="shared" si="106"/>
        <v>36178.880000000005</v>
      </c>
      <c r="AH187" s="147">
        <f t="shared" si="107"/>
        <v>51253.413333333338</v>
      </c>
      <c r="AI187" s="147">
        <f t="shared" si="108"/>
        <v>57283.226666666662</v>
      </c>
      <c r="AJ187" s="143">
        <f t="shared" si="114"/>
        <v>45826.581333333335</v>
      </c>
      <c r="AK187" s="144">
        <f t="shared" si="115"/>
        <v>97079.994666666666</v>
      </c>
      <c r="AL187" s="79">
        <f t="shared" si="116"/>
        <v>11456.645333333334</v>
      </c>
      <c r="AM187" s="79">
        <f t="shared" si="109"/>
        <v>21104.346666666668</v>
      </c>
      <c r="AN187" s="79"/>
      <c r="AO187" s="79"/>
      <c r="AP187" s="79"/>
      <c r="AQ187" s="12"/>
      <c r="AR187" s="12"/>
      <c r="AS187" s="12"/>
      <c r="AT187" s="12"/>
      <c r="AU187" s="80">
        <f t="shared" si="117"/>
        <v>21104.346666666668</v>
      </c>
      <c r="AV187" s="145">
        <f t="shared" si="118"/>
        <v>118184.34133333333</v>
      </c>
      <c r="AW187" s="145">
        <f t="shared" si="119"/>
        <v>-9647.7013333333307</v>
      </c>
      <c r="AX187" s="143">
        <v>0</v>
      </c>
      <c r="AY187" s="98">
        <v>108536.64</v>
      </c>
      <c r="AZ187" s="144">
        <v>0</v>
      </c>
    </row>
    <row r="188" spans="1:52">
      <c r="A188" s="63">
        <v>10</v>
      </c>
      <c r="B188" s="84" t="s">
        <v>159</v>
      </c>
      <c r="C188" s="84">
        <v>51</v>
      </c>
      <c r="D188" s="84" t="s">
        <v>58</v>
      </c>
      <c r="E188" s="71" t="s">
        <v>160</v>
      </c>
      <c r="F188" s="71" t="s">
        <v>161</v>
      </c>
      <c r="G188" s="85" t="s">
        <v>190</v>
      </c>
      <c r="H188" s="71" t="s">
        <v>61</v>
      </c>
      <c r="I188" s="68"/>
      <c r="J188" s="68"/>
      <c r="K188" s="68">
        <v>42768</v>
      </c>
      <c r="L188" s="68">
        <v>41858</v>
      </c>
      <c r="M188" s="68">
        <f t="shared" si="99"/>
        <v>44780</v>
      </c>
      <c r="N188" s="69">
        <v>42767</v>
      </c>
      <c r="O188" s="193">
        <v>0</v>
      </c>
      <c r="P188" s="73">
        <f t="shared" si="100"/>
        <v>61</v>
      </c>
      <c r="Q188" s="194" t="s">
        <v>267</v>
      </c>
      <c r="R188" s="12">
        <f t="shared" si="110"/>
        <v>36</v>
      </c>
      <c r="S188" s="71">
        <v>36</v>
      </c>
      <c r="T188" s="146">
        <v>108536.64</v>
      </c>
      <c r="U188" s="71">
        <v>8</v>
      </c>
      <c r="V188" s="71">
        <v>2017</v>
      </c>
      <c r="W188" s="73">
        <v>0</v>
      </c>
      <c r="X188" s="73">
        <f t="shared" si="101"/>
        <v>5</v>
      </c>
      <c r="Y188" s="73">
        <f t="shared" si="102"/>
        <v>17</v>
      </c>
      <c r="Z188" s="100">
        <f t="shared" si="111"/>
        <v>29</v>
      </c>
      <c r="AA188" s="100">
        <f t="shared" si="111"/>
        <v>41</v>
      </c>
      <c r="AB188" s="74">
        <f t="shared" si="112"/>
        <v>46</v>
      </c>
      <c r="AC188" s="74">
        <f t="shared" si="113"/>
        <v>15</v>
      </c>
      <c r="AD188" s="92">
        <f t="shared" si="103"/>
        <v>3014.9066666666668</v>
      </c>
      <c r="AE188" s="147">
        <f t="shared" si="104"/>
        <v>0</v>
      </c>
      <c r="AF188" s="94">
        <f t="shared" si="105"/>
        <v>15074.533333333333</v>
      </c>
      <c r="AG188" s="94">
        <f t="shared" si="106"/>
        <v>36178.880000000005</v>
      </c>
      <c r="AH188" s="147">
        <f t="shared" si="107"/>
        <v>51253.413333333338</v>
      </c>
      <c r="AI188" s="147">
        <f t="shared" si="108"/>
        <v>57283.226666666662</v>
      </c>
      <c r="AJ188" s="143">
        <f t="shared" si="114"/>
        <v>45826.581333333335</v>
      </c>
      <c r="AK188" s="144">
        <f t="shared" si="115"/>
        <v>97079.994666666666</v>
      </c>
      <c r="AL188" s="79">
        <f t="shared" si="116"/>
        <v>11456.645333333334</v>
      </c>
      <c r="AM188" s="79">
        <f t="shared" si="109"/>
        <v>21104.346666666668</v>
      </c>
      <c r="AN188" s="79"/>
      <c r="AO188" s="79"/>
      <c r="AP188" s="79"/>
      <c r="AQ188" s="12"/>
      <c r="AR188" s="12"/>
      <c r="AS188" s="12"/>
      <c r="AT188" s="12"/>
      <c r="AU188" s="80">
        <f t="shared" si="117"/>
        <v>21104.346666666668</v>
      </c>
      <c r="AV188" s="145">
        <f t="shared" si="118"/>
        <v>118184.34133333333</v>
      </c>
      <c r="AW188" s="145">
        <f t="shared" si="119"/>
        <v>-9647.7013333333307</v>
      </c>
      <c r="AX188" s="143">
        <v>0</v>
      </c>
      <c r="AY188" s="98">
        <v>108536.64</v>
      </c>
      <c r="AZ188" s="144">
        <v>0</v>
      </c>
    </row>
    <row r="189" spans="1:52">
      <c r="A189" s="63">
        <v>10</v>
      </c>
      <c r="B189" s="84" t="s">
        <v>159</v>
      </c>
      <c r="C189" s="84">
        <v>51</v>
      </c>
      <c r="D189" s="84" t="s">
        <v>58</v>
      </c>
      <c r="E189" s="71" t="s">
        <v>160</v>
      </c>
      <c r="F189" s="71" t="s">
        <v>161</v>
      </c>
      <c r="G189" s="85" t="s">
        <v>190</v>
      </c>
      <c r="H189" s="71" t="s">
        <v>61</v>
      </c>
      <c r="I189" s="68"/>
      <c r="J189" s="68"/>
      <c r="K189" s="68">
        <v>42768</v>
      </c>
      <c r="L189" s="68">
        <v>41858</v>
      </c>
      <c r="M189" s="68">
        <f t="shared" si="99"/>
        <v>44780</v>
      </c>
      <c r="N189" s="69">
        <v>42767</v>
      </c>
      <c r="O189" s="193">
        <v>0</v>
      </c>
      <c r="P189" s="73">
        <f t="shared" si="100"/>
        <v>61</v>
      </c>
      <c r="Q189" s="194" t="s">
        <v>267</v>
      </c>
      <c r="R189" s="12">
        <f t="shared" si="110"/>
        <v>36</v>
      </c>
      <c r="S189" s="71">
        <v>36</v>
      </c>
      <c r="T189" s="146">
        <v>108536.64</v>
      </c>
      <c r="U189" s="71">
        <v>8</v>
      </c>
      <c r="V189" s="71">
        <v>2017</v>
      </c>
      <c r="W189" s="73">
        <v>0</v>
      </c>
      <c r="X189" s="73">
        <f t="shared" si="101"/>
        <v>5</v>
      </c>
      <c r="Y189" s="73">
        <f t="shared" si="102"/>
        <v>17</v>
      </c>
      <c r="Z189" s="100">
        <f t="shared" si="111"/>
        <v>29</v>
      </c>
      <c r="AA189" s="100">
        <f t="shared" si="111"/>
        <v>41</v>
      </c>
      <c r="AB189" s="74">
        <f t="shared" si="112"/>
        <v>46</v>
      </c>
      <c r="AC189" s="74">
        <f t="shared" si="113"/>
        <v>15</v>
      </c>
      <c r="AD189" s="92">
        <f t="shared" si="103"/>
        <v>3014.9066666666668</v>
      </c>
      <c r="AE189" s="147">
        <f t="shared" si="104"/>
        <v>0</v>
      </c>
      <c r="AF189" s="94">
        <f t="shared" si="105"/>
        <v>15074.533333333333</v>
      </c>
      <c r="AG189" s="94">
        <f t="shared" si="106"/>
        <v>36178.880000000005</v>
      </c>
      <c r="AH189" s="147">
        <f t="shared" si="107"/>
        <v>51253.413333333338</v>
      </c>
      <c r="AI189" s="147">
        <f t="shared" si="108"/>
        <v>57283.226666666662</v>
      </c>
      <c r="AJ189" s="143">
        <f t="shared" si="114"/>
        <v>45826.581333333335</v>
      </c>
      <c r="AK189" s="144">
        <f t="shared" si="115"/>
        <v>97079.994666666666</v>
      </c>
      <c r="AL189" s="79">
        <f t="shared" si="116"/>
        <v>11456.645333333334</v>
      </c>
      <c r="AM189" s="79">
        <f t="shared" si="109"/>
        <v>21104.346666666668</v>
      </c>
      <c r="AN189" s="79"/>
      <c r="AO189" s="79"/>
      <c r="AP189" s="79"/>
      <c r="AQ189" s="12"/>
      <c r="AR189" s="12"/>
      <c r="AS189" s="12"/>
      <c r="AT189" s="12"/>
      <c r="AU189" s="80">
        <f t="shared" si="117"/>
        <v>21104.346666666668</v>
      </c>
      <c r="AV189" s="145">
        <f t="shared" si="118"/>
        <v>118184.34133333333</v>
      </c>
      <c r="AW189" s="145">
        <f t="shared" si="119"/>
        <v>-9647.7013333333307</v>
      </c>
      <c r="AX189" s="143">
        <v>0</v>
      </c>
      <c r="AY189" s="98">
        <v>108536.64</v>
      </c>
      <c r="AZ189" s="144">
        <v>0</v>
      </c>
    </row>
    <row r="190" spans="1:52">
      <c r="A190" s="63">
        <v>10</v>
      </c>
      <c r="B190" s="84" t="s">
        <v>159</v>
      </c>
      <c r="C190" s="84">
        <v>51</v>
      </c>
      <c r="D190" s="84" t="s">
        <v>58</v>
      </c>
      <c r="E190" s="71" t="s">
        <v>160</v>
      </c>
      <c r="F190" s="71" t="s">
        <v>161</v>
      </c>
      <c r="G190" s="85" t="s">
        <v>190</v>
      </c>
      <c r="H190" s="71" t="s">
        <v>61</v>
      </c>
      <c r="I190" s="68"/>
      <c r="J190" s="68"/>
      <c r="K190" s="68">
        <v>42768</v>
      </c>
      <c r="L190" s="68">
        <v>41858</v>
      </c>
      <c r="M190" s="68">
        <f t="shared" si="99"/>
        <v>44780</v>
      </c>
      <c r="N190" s="69">
        <v>42767</v>
      </c>
      <c r="O190" s="193">
        <v>0</v>
      </c>
      <c r="P190" s="73">
        <f t="shared" si="100"/>
        <v>61</v>
      </c>
      <c r="Q190" s="194" t="s">
        <v>267</v>
      </c>
      <c r="R190" s="12">
        <f t="shared" si="110"/>
        <v>36</v>
      </c>
      <c r="S190" s="71">
        <v>36</v>
      </c>
      <c r="T190" s="146">
        <v>108536.64</v>
      </c>
      <c r="U190" s="71">
        <v>8</v>
      </c>
      <c r="V190" s="71">
        <v>2017</v>
      </c>
      <c r="W190" s="73">
        <v>0</v>
      </c>
      <c r="X190" s="73">
        <f t="shared" si="101"/>
        <v>5</v>
      </c>
      <c r="Y190" s="73">
        <f t="shared" si="102"/>
        <v>17</v>
      </c>
      <c r="Z190" s="100">
        <f t="shared" si="111"/>
        <v>29</v>
      </c>
      <c r="AA190" s="100">
        <f t="shared" si="111"/>
        <v>41</v>
      </c>
      <c r="AB190" s="74">
        <f t="shared" si="112"/>
        <v>46</v>
      </c>
      <c r="AC190" s="74">
        <f t="shared" si="113"/>
        <v>15</v>
      </c>
      <c r="AD190" s="92">
        <f t="shared" si="103"/>
        <v>3014.9066666666668</v>
      </c>
      <c r="AE190" s="147">
        <f t="shared" si="104"/>
        <v>0</v>
      </c>
      <c r="AF190" s="94">
        <f t="shared" si="105"/>
        <v>15074.533333333333</v>
      </c>
      <c r="AG190" s="94">
        <f t="shared" si="106"/>
        <v>36178.880000000005</v>
      </c>
      <c r="AH190" s="147">
        <f t="shared" si="107"/>
        <v>51253.413333333338</v>
      </c>
      <c r="AI190" s="147">
        <f t="shared" si="108"/>
        <v>57283.226666666662</v>
      </c>
      <c r="AJ190" s="143">
        <f t="shared" si="114"/>
        <v>45826.581333333335</v>
      </c>
      <c r="AK190" s="144">
        <f t="shared" si="115"/>
        <v>97079.994666666666</v>
      </c>
      <c r="AL190" s="79">
        <f t="shared" si="116"/>
        <v>11456.645333333334</v>
      </c>
      <c r="AM190" s="79">
        <f t="shared" si="109"/>
        <v>21104.346666666668</v>
      </c>
      <c r="AN190" s="79"/>
      <c r="AO190" s="79"/>
      <c r="AP190" s="79"/>
      <c r="AQ190" s="12"/>
      <c r="AR190" s="12"/>
      <c r="AS190" s="12"/>
      <c r="AT190" s="12"/>
      <c r="AU190" s="80">
        <f t="shared" si="117"/>
        <v>21104.346666666668</v>
      </c>
      <c r="AV190" s="145">
        <f t="shared" si="118"/>
        <v>118184.34133333333</v>
      </c>
      <c r="AW190" s="145">
        <f t="shared" si="119"/>
        <v>-9647.7013333333307</v>
      </c>
      <c r="AX190" s="143">
        <v>0</v>
      </c>
      <c r="AY190" s="98">
        <v>108536.64</v>
      </c>
      <c r="AZ190" s="144">
        <v>0</v>
      </c>
    </row>
    <row r="191" spans="1:52">
      <c r="A191" s="63">
        <v>10</v>
      </c>
      <c r="B191" s="84" t="s">
        <v>159</v>
      </c>
      <c r="C191" s="84">
        <v>51</v>
      </c>
      <c r="D191" s="84" t="s">
        <v>58</v>
      </c>
      <c r="E191" s="71" t="s">
        <v>160</v>
      </c>
      <c r="F191" s="71" t="s">
        <v>161</v>
      </c>
      <c r="G191" s="85" t="s">
        <v>190</v>
      </c>
      <c r="H191" s="71" t="s">
        <v>61</v>
      </c>
      <c r="I191" s="68"/>
      <c r="J191" s="68"/>
      <c r="K191" s="68">
        <v>42768</v>
      </c>
      <c r="L191" s="68">
        <v>41858</v>
      </c>
      <c r="M191" s="68">
        <f t="shared" si="99"/>
        <v>44780</v>
      </c>
      <c r="N191" s="69">
        <v>42767</v>
      </c>
      <c r="O191" s="193">
        <v>0</v>
      </c>
      <c r="P191" s="73">
        <f t="shared" si="100"/>
        <v>61</v>
      </c>
      <c r="Q191" s="194" t="s">
        <v>267</v>
      </c>
      <c r="R191" s="12">
        <f t="shared" si="110"/>
        <v>36</v>
      </c>
      <c r="S191" s="71">
        <v>36</v>
      </c>
      <c r="T191" s="146">
        <v>108536.64</v>
      </c>
      <c r="U191" s="71">
        <v>8</v>
      </c>
      <c r="V191" s="71">
        <v>2017</v>
      </c>
      <c r="W191" s="73">
        <v>0</v>
      </c>
      <c r="X191" s="73">
        <f t="shared" si="101"/>
        <v>5</v>
      </c>
      <c r="Y191" s="73">
        <f t="shared" si="102"/>
        <v>17</v>
      </c>
      <c r="Z191" s="100">
        <f t="shared" si="111"/>
        <v>29</v>
      </c>
      <c r="AA191" s="100">
        <f t="shared" si="111"/>
        <v>41</v>
      </c>
      <c r="AB191" s="74">
        <f t="shared" si="112"/>
        <v>46</v>
      </c>
      <c r="AC191" s="74">
        <f t="shared" si="113"/>
        <v>15</v>
      </c>
      <c r="AD191" s="92">
        <f t="shared" si="103"/>
        <v>3014.9066666666668</v>
      </c>
      <c r="AE191" s="147">
        <f t="shared" si="104"/>
        <v>0</v>
      </c>
      <c r="AF191" s="94">
        <f t="shared" si="105"/>
        <v>15074.533333333333</v>
      </c>
      <c r="AG191" s="94">
        <f t="shared" si="106"/>
        <v>36178.880000000005</v>
      </c>
      <c r="AH191" s="147">
        <f t="shared" si="107"/>
        <v>51253.413333333338</v>
      </c>
      <c r="AI191" s="147">
        <f t="shared" si="108"/>
        <v>57283.226666666662</v>
      </c>
      <c r="AJ191" s="143">
        <f t="shared" si="114"/>
        <v>45826.581333333335</v>
      </c>
      <c r="AK191" s="144">
        <f t="shared" si="115"/>
        <v>97079.994666666666</v>
      </c>
      <c r="AL191" s="79">
        <f t="shared" si="116"/>
        <v>11456.645333333334</v>
      </c>
      <c r="AM191" s="79">
        <f t="shared" si="109"/>
        <v>21104.346666666668</v>
      </c>
      <c r="AN191" s="79"/>
      <c r="AO191" s="79"/>
      <c r="AP191" s="79"/>
      <c r="AQ191" s="12"/>
      <c r="AR191" s="12"/>
      <c r="AS191" s="12"/>
      <c r="AT191" s="12"/>
      <c r="AU191" s="80">
        <f t="shared" si="117"/>
        <v>21104.346666666668</v>
      </c>
      <c r="AV191" s="145">
        <f t="shared" si="118"/>
        <v>118184.34133333333</v>
      </c>
      <c r="AW191" s="145">
        <f t="shared" si="119"/>
        <v>-9647.7013333333307</v>
      </c>
      <c r="AX191" s="143">
        <v>0</v>
      </c>
      <c r="AY191" s="98">
        <v>108536.64</v>
      </c>
      <c r="AZ191" s="144">
        <v>0</v>
      </c>
    </row>
    <row r="192" spans="1:52">
      <c r="A192" s="63">
        <v>10</v>
      </c>
      <c r="B192" s="84" t="s">
        <v>159</v>
      </c>
      <c r="C192" s="84">
        <v>51</v>
      </c>
      <c r="D192" s="84" t="s">
        <v>58</v>
      </c>
      <c r="E192" s="71" t="s">
        <v>160</v>
      </c>
      <c r="F192" s="71" t="s">
        <v>161</v>
      </c>
      <c r="G192" s="85" t="s">
        <v>190</v>
      </c>
      <c r="H192" s="71" t="s">
        <v>61</v>
      </c>
      <c r="I192" s="68"/>
      <c r="J192" s="68"/>
      <c r="K192" s="68">
        <v>42768</v>
      </c>
      <c r="L192" s="68">
        <v>41858</v>
      </c>
      <c r="M192" s="68">
        <f t="shared" si="99"/>
        <v>44780</v>
      </c>
      <c r="N192" s="69">
        <v>42767</v>
      </c>
      <c r="O192" s="193">
        <v>0</v>
      </c>
      <c r="P192" s="73">
        <f t="shared" si="100"/>
        <v>61</v>
      </c>
      <c r="Q192" s="194" t="s">
        <v>267</v>
      </c>
      <c r="R192" s="12">
        <f t="shared" si="110"/>
        <v>36</v>
      </c>
      <c r="S192" s="71">
        <v>36</v>
      </c>
      <c r="T192" s="146">
        <v>108536.64</v>
      </c>
      <c r="U192" s="71">
        <v>8</v>
      </c>
      <c r="V192" s="71">
        <v>2017</v>
      </c>
      <c r="W192" s="73">
        <v>0</v>
      </c>
      <c r="X192" s="73">
        <f t="shared" si="101"/>
        <v>5</v>
      </c>
      <c r="Y192" s="73">
        <f t="shared" si="102"/>
        <v>17</v>
      </c>
      <c r="Z192" s="100">
        <f t="shared" si="111"/>
        <v>29</v>
      </c>
      <c r="AA192" s="100">
        <f t="shared" si="111"/>
        <v>41</v>
      </c>
      <c r="AB192" s="74">
        <f t="shared" si="112"/>
        <v>46</v>
      </c>
      <c r="AC192" s="74">
        <f t="shared" si="113"/>
        <v>15</v>
      </c>
      <c r="AD192" s="92">
        <f t="shared" si="103"/>
        <v>3014.9066666666668</v>
      </c>
      <c r="AE192" s="147">
        <f t="shared" si="104"/>
        <v>0</v>
      </c>
      <c r="AF192" s="94">
        <f t="shared" si="105"/>
        <v>15074.533333333333</v>
      </c>
      <c r="AG192" s="94">
        <f t="shared" si="106"/>
        <v>36178.880000000005</v>
      </c>
      <c r="AH192" s="147">
        <f t="shared" si="107"/>
        <v>51253.413333333338</v>
      </c>
      <c r="AI192" s="147">
        <f t="shared" si="108"/>
        <v>57283.226666666662</v>
      </c>
      <c r="AJ192" s="143">
        <f t="shared" si="114"/>
        <v>45826.581333333335</v>
      </c>
      <c r="AK192" s="144">
        <f t="shared" si="115"/>
        <v>97079.994666666666</v>
      </c>
      <c r="AL192" s="79">
        <f t="shared" si="116"/>
        <v>11456.645333333334</v>
      </c>
      <c r="AM192" s="79">
        <f t="shared" si="109"/>
        <v>21104.346666666668</v>
      </c>
      <c r="AN192" s="79"/>
      <c r="AO192" s="79"/>
      <c r="AP192" s="79"/>
      <c r="AQ192" s="12"/>
      <c r="AR192" s="12"/>
      <c r="AS192" s="12"/>
      <c r="AT192" s="12"/>
      <c r="AU192" s="80">
        <f t="shared" si="117"/>
        <v>21104.346666666668</v>
      </c>
      <c r="AV192" s="145">
        <f t="shared" si="118"/>
        <v>118184.34133333333</v>
      </c>
      <c r="AW192" s="145">
        <f t="shared" si="119"/>
        <v>-9647.7013333333307</v>
      </c>
      <c r="AX192" s="143">
        <v>0</v>
      </c>
      <c r="AY192" s="98">
        <v>108536.64</v>
      </c>
      <c r="AZ192" s="144">
        <v>0</v>
      </c>
    </row>
    <row r="193" spans="1:52">
      <c r="A193" s="63">
        <v>10</v>
      </c>
      <c r="B193" s="84" t="s">
        <v>159</v>
      </c>
      <c r="C193" s="84">
        <v>51</v>
      </c>
      <c r="D193" s="84" t="s">
        <v>58</v>
      </c>
      <c r="E193" s="71" t="s">
        <v>160</v>
      </c>
      <c r="F193" s="71" t="s">
        <v>161</v>
      </c>
      <c r="G193" s="85" t="s">
        <v>190</v>
      </c>
      <c r="H193" s="71" t="s">
        <v>61</v>
      </c>
      <c r="I193" s="68"/>
      <c r="J193" s="68"/>
      <c r="K193" s="68">
        <v>42768</v>
      </c>
      <c r="L193" s="68">
        <v>41858</v>
      </c>
      <c r="M193" s="68">
        <f t="shared" si="99"/>
        <v>44780</v>
      </c>
      <c r="N193" s="69">
        <v>42767</v>
      </c>
      <c r="O193" s="193">
        <v>0</v>
      </c>
      <c r="P193" s="73">
        <f t="shared" si="100"/>
        <v>61</v>
      </c>
      <c r="Q193" s="194" t="s">
        <v>267</v>
      </c>
      <c r="R193" s="12">
        <f t="shared" si="110"/>
        <v>36</v>
      </c>
      <c r="S193" s="71">
        <v>36</v>
      </c>
      <c r="T193" s="146">
        <v>108536.64</v>
      </c>
      <c r="U193" s="71">
        <v>8</v>
      </c>
      <c r="V193" s="71">
        <v>2017</v>
      </c>
      <c r="W193" s="73">
        <v>0</v>
      </c>
      <c r="X193" s="73">
        <f t="shared" si="101"/>
        <v>5</v>
      </c>
      <c r="Y193" s="73">
        <f t="shared" si="102"/>
        <v>17</v>
      </c>
      <c r="Z193" s="100">
        <f t="shared" si="111"/>
        <v>29</v>
      </c>
      <c r="AA193" s="100">
        <f t="shared" si="111"/>
        <v>41</v>
      </c>
      <c r="AB193" s="74">
        <f t="shared" si="112"/>
        <v>46</v>
      </c>
      <c r="AC193" s="74">
        <f t="shared" si="113"/>
        <v>15</v>
      </c>
      <c r="AD193" s="92">
        <f t="shared" si="103"/>
        <v>3014.9066666666668</v>
      </c>
      <c r="AE193" s="147">
        <f t="shared" si="104"/>
        <v>0</v>
      </c>
      <c r="AF193" s="94">
        <f t="shared" si="105"/>
        <v>15074.533333333333</v>
      </c>
      <c r="AG193" s="94">
        <f t="shared" si="106"/>
        <v>36178.880000000005</v>
      </c>
      <c r="AH193" s="147">
        <f t="shared" si="107"/>
        <v>51253.413333333338</v>
      </c>
      <c r="AI193" s="147">
        <f t="shared" si="108"/>
        <v>57283.226666666662</v>
      </c>
      <c r="AJ193" s="143">
        <f t="shared" si="114"/>
        <v>45826.581333333335</v>
      </c>
      <c r="AK193" s="144">
        <f t="shared" si="115"/>
        <v>97079.994666666666</v>
      </c>
      <c r="AL193" s="79">
        <f t="shared" si="116"/>
        <v>11456.645333333334</v>
      </c>
      <c r="AM193" s="79">
        <f t="shared" si="109"/>
        <v>21104.346666666668</v>
      </c>
      <c r="AN193" s="79"/>
      <c r="AO193" s="79"/>
      <c r="AP193" s="79"/>
      <c r="AQ193" s="12"/>
      <c r="AR193" s="12"/>
      <c r="AS193" s="12"/>
      <c r="AT193" s="12"/>
      <c r="AU193" s="80">
        <f t="shared" si="117"/>
        <v>21104.346666666668</v>
      </c>
      <c r="AV193" s="145">
        <f t="shared" si="118"/>
        <v>118184.34133333333</v>
      </c>
      <c r="AW193" s="145">
        <f t="shared" si="119"/>
        <v>-9647.7013333333307</v>
      </c>
      <c r="AX193" s="143">
        <v>0</v>
      </c>
      <c r="AY193" s="98">
        <v>108536.64</v>
      </c>
      <c r="AZ193" s="144">
        <v>0</v>
      </c>
    </row>
    <row r="194" spans="1:52">
      <c r="A194" s="63">
        <v>10</v>
      </c>
      <c r="B194" s="84" t="s">
        <v>159</v>
      </c>
      <c r="C194" s="84">
        <v>51</v>
      </c>
      <c r="D194" s="84" t="s">
        <v>58</v>
      </c>
      <c r="E194" s="71" t="s">
        <v>160</v>
      </c>
      <c r="F194" s="71" t="s">
        <v>161</v>
      </c>
      <c r="G194" s="85" t="s">
        <v>190</v>
      </c>
      <c r="H194" s="71" t="s">
        <v>61</v>
      </c>
      <c r="I194" s="68"/>
      <c r="J194" s="68"/>
      <c r="K194" s="68">
        <v>42768</v>
      </c>
      <c r="L194" s="68">
        <v>41858</v>
      </c>
      <c r="M194" s="68">
        <f t="shared" si="99"/>
        <v>44780</v>
      </c>
      <c r="N194" s="69">
        <v>42767</v>
      </c>
      <c r="O194" s="193">
        <v>0</v>
      </c>
      <c r="P194" s="73">
        <f t="shared" si="100"/>
        <v>61</v>
      </c>
      <c r="Q194" s="194" t="s">
        <v>267</v>
      </c>
      <c r="R194" s="12">
        <f t="shared" si="110"/>
        <v>36</v>
      </c>
      <c r="S194" s="71">
        <v>36</v>
      </c>
      <c r="T194" s="146">
        <v>108536.64</v>
      </c>
      <c r="U194" s="71">
        <v>8</v>
      </c>
      <c r="V194" s="71">
        <v>2017</v>
      </c>
      <c r="W194" s="73">
        <v>0</v>
      </c>
      <c r="X194" s="73">
        <f t="shared" si="101"/>
        <v>5</v>
      </c>
      <c r="Y194" s="73">
        <f t="shared" si="102"/>
        <v>17</v>
      </c>
      <c r="Z194" s="100">
        <f t="shared" si="111"/>
        <v>29</v>
      </c>
      <c r="AA194" s="100">
        <f t="shared" si="111"/>
        <v>41</v>
      </c>
      <c r="AB194" s="74">
        <f t="shared" si="112"/>
        <v>46</v>
      </c>
      <c r="AC194" s="74">
        <f t="shared" si="113"/>
        <v>15</v>
      </c>
      <c r="AD194" s="92">
        <f t="shared" si="103"/>
        <v>3014.9066666666668</v>
      </c>
      <c r="AE194" s="147">
        <f t="shared" si="104"/>
        <v>0</v>
      </c>
      <c r="AF194" s="94">
        <f t="shared" si="105"/>
        <v>15074.533333333333</v>
      </c>
      <c r="AG194" s="94">
        <f t="shared" si="106"/>
        <v>36178.880000000005</v>
      </c>
      <c r="AH194" s="147">
        <f t="shared" si="107"/>
        <v>51253.413333333338</v>
      </c>
      <c r="AI194" s="147">
        <f t="shared" si="108"/>
        <v>57283.226666666662</v>
      </c>
      <c r="AJ194" s="143">
        <f t="shared" si="114"/>
        <v>45826.581333333335</v>
      </c>
      <c r="AK194" s="144">
        <f t="shared" si="115"/>
        <v>97079.994666666666</v>
      </c>
      <c r="AL194" s="79">
        <f t="shared" si="116"/>
        <v>11456.645333333334</v>
      </c>
      <c r="AM194" s="79">
        <f t="shared" si="109"/>
        <v>21104.346666666668</v>
      </c>
      <c r="AN194" s="79"/>
      <c r="AO194" s="79"/>
      <c r="AP194" s="79"/>
      <c r="AQ194" s="12"/>
      <c r="AR194" s="12"/>
      <c r="AS194" s="12"/>
      <c r="AT194" s="12"/>
      <c r="AU194" s="80">
        <f t="shared" si="117"/>
        <v>21104.346666666668</v>
      </c>
      <c r="AV194" s="145">
        <f t="shared" si="118"/>
        <v>118184.34133333333</v>
      </c>
      <c r="AW194" s="145">
        <f t="shared" si="119"/>
        <v>-9647.7013333333307</v>
      </c>
      <c r="AX194" s="143">
        <v>0</v>
      </c>
      <c r="AY194" s="98">
        <v>108536.64</v>
      </c>
      <c r="AZ194" s="144">
        <v>0</v>
      </c>
    </row>
    <row r="195" spans="1:52">
      <c r="A195" s="63">
        <v>10</v>
      </c>
      <c r="B195" s="84" t="s">
        <v>159</v>
      </c>
      <c r="C195" s="84">
        <v>48</v>
      </c>
      <c r="D195" s="84" t="s">
        <v>58</v>
      </c>
      <c r="E195" s="71" t="s">
        <v>191</v>
      </c>
      <c r="F195" s="71" t="s">
        <v>192</v>
      </c>
      <c r="G195" s="85">
        <v>40050</v>
      </c>
      <c r="H195" s="71" t="s">
        <v>61</v>
      </c>
      <c r="I195" s="71" t="s">
        <v>165</v>
      </c>
      <c r="J195" s="71"/>
      <c r="K195" s="68">
        <v>43037</v>
      </c>
      <c r="L195" s="68">
        <v>41858</v>
      </c>
      <c r="M195" s="68">
        <f t="shared" si="99"/>
        <v>44780</v>
      </c>
      <c r="N195" s="69">
        <v>42767</v>
      </c>
      <c r="O195" s="193">
        <v>1</v>
      </c>
      <c r="P195" s="73">
        <f t="shared" ref="P195:P211" si="120">+DATEDIF(K195,M195,"m")</f>
        <v>57</v>
      </c>
      <c r="Q195" s="194" t="s">
        <v>267</v>
      </c>
      <c r="R195" s="12">
        <f t="shared" si="110"/>
        <v>36</v>
      </c>
      <c r="S195" s="71">
        <v>36</v>
      </c>
      <c r="T195" s="146">
        <v>46960</v>
      </c>
      <c r="U195" s="71">
        <f t="shared" ref="U195:U211" si="121">+MONTH(K195)</f>
        <v>10</v>
      </c>
      <c r="V195" s="71">
        <v>2017</v>
      </c>
      <c r="W195" s="73">
        <v>0</v>
      </c>
      <c r="X195" s="73">
        <f t="shared" si="101"/>
        <v>3</v>
      </c>
      <c r="Y195" s="73">
        <f t="shared" si="102"/>
        <v>15</v>
      </c>
      <c r="Z195" s="100">
        <f t="shared" si="111"/>
        <v>27</v>
      </c>
      <c r="AA195" s="100">
        <f t="shared" si="111"/>
        <v>39</v>
      </c>
      <c r="AB195" s="74">
        <v>42</v>
      </c>
      <c r="AC195" s="74">
        <f>+P195-AB195</f>
        <v>15</v>
      </c>
      <c r="AD195" s="92">
        <f t="shared" si="103"/>
        <v>1304.4444444444443</v>
      </c>
      <c r="AE195" s="147">
        <f t="shared" si="104"/>
        <v>0</v>
      </c>
      <c r="AF195" s="94">
        <f t="shared" si="105"/>
        <v>3913.333333333333</v>
      </c>
      <c r="AG195" s="94">
        <f t="shared" si="106"/>
        <v>15653.333333333332</v>
      </c>
      <c r="AH195" s="147">
        <f t="shared" si="107"/>
        <v>19566.666666666664</v>
      </c>
      <c r="AI195" s="147">
        <f t="shared" si="108"/>
        <v>27393.333333333336</v>
      </c>
      <c r="AJ195" s="143">
        <f t="shared" si="114"/>
        <v>21914.666666666668</v>
      </c>
      <c r="AK195" s="144">
        <f t="shared" si="115"/>
        <v>41481.333333333328</v>
      </c>
      <c r="AL195" s="79">
        <f t="shared" si="116"/>
        <v>5478.6666666666715</v>
      </c>
      <c r="AM195" s="79">
        <f t="shared" si="109"/>
        <v>9131.1111111111095</v>
      </c>
      <c r="AN195" s="79"/>
      <c r="AO195" s="79"/>
      <c r="AP195" s="79"/>
      <c r="AQ195" s="12"/>
      <c r="AR195" s="12"/>
      <c r="AS195" s="12"/>
      <c r="AT195" s="12"/>
      <c r="AU195" s="80">
        <f t="shared" si="117"/>
        <v>9131.1111111111095</v>
      </c>
      <c r="AV195" s="145">
        <f t="shared" si="118"/>
        <v>50612.444444444438</v>
      </c>
      <c r="AW195" s="145">
        <f t="shared" si="119"/>
        <v>-3652.444444444438</v>
      </c>
      <c r="AX195" s="143">
        <v>0</v>
      </c>
      <c r="AY195" s="98">
        <v>48034.248366013067</v>
      </c>
      <c r="AZ195" s="144">
        <v>0</v>
      </c>
    </row>
    <row r="196" spans="1:52">
      <c r="A196" s="63">
        <v>10</v>
      </c>
      <c r="B196" s="84" t="s">
        <v>159</v>
      </c>
      <c r="C196" s="149">
        <v>48</v>
      </c>
      <c r="D196" s="84" t="s">
        <v>58</v>
      </c>
      <c r="E196" s="71" t="s">
        <v>191</v>
      </c>
      <c r="F196" s="71" t="s">
        <v>192</v>
      </c>
      <c r="G196" s="85">
        <v>40050</v>
      </c>
      <c r="H196" s="71" t="s">
        <v>61</v>
      </c>
      <c r="I196" s="71" t="s">
        <v>165</v>
      </c>
      <c r="J196" s="71"/>
      <c r="K196" s="68">
        <v>43037</v>
      </c>
      <c r="L196" s="68">
        <v>41858</v>
      </c>
      <c r="M196" s="68">
        <f t="shared" si="99"/>
        <v>44780</v>
      </c>
      <c r="N196" s="69">
        <v>42767</v>
      </c>
      <c r="O196" s="193">
        <v>1</v>
      </c>
      <c r="P196" s="73">
        <f t="shared" si="120"/>
        <v>57</v>
      </c>
      <c r="Q196" s="194" t="s">
        <v>267</v>
      </c>
      <c r="R196" s="12">
        <f t="shared" si="110"/>
        <v>36</v>
      </c>
      <c r="S196" s="71">
        <v>36</v>
      </c>
      <c r="T196" s="146">
        <v>46960</v>
      </c>
      <c r="U196" s="71">
        <f t="shared" si="121"/>
        <v>10</v>
      </c>
      <c r="V196" s="71">
        <v>2017</v>
      </c>
      <c r="W196" s="73">
        <v>0</v>
      </c>
      <c r="X196" s="73">
        <f t="shared" si="101"/>
        <v>3</v>
      </c>
      <c r="Y196" s="73">
        <f t="shared" si="102"/>
        <v>15</v>
      </c>
      <c r="Z196" s="100">
        <f t="shared" si="111"/>
        <v>27</v>
      </c>
      <c r="AA196" s="100">
        <f t="shared" si="111"/>
        <v>39</v>
      </c>
      <c r="AB196" s="74">
        <f t="shared" ref="AB196:AB259" si="122">+AA196+AB$5</f>
        <v>44</v>
      </c>
      <c r="AC196" s="74">
        <f t="shared" ref="AC196:AC259" si="123">+P196-AB196</f>
        <v>13</v>
      </c>
      <c r="AD196" s="92">
        <f t="shared" si="103"/>
        <v>1304.4444444444443</v>
      </c>
      <c r="AE196" s="147">
        <f t="shared" si="104"/>
        <v>0</v>
      </c>
      <c r="AF196" s="94">
        <f t="shared" si="105"/>
        <v>3913.333333333333</v>
      </c>
      <c r="AG196" s="94">
        <f t="shared" si="106"/>
        <v>15653.333333333332</v>
      </c>
      <c r="AH196" s="147">
        <f t="shared" si="107"/>
        <v>19566.666666666664</v>
      </c>
      <c r="AI196" s="147">
        <f t="shared" si="108"/>
        <v>27393.333333333336</v>
      </c>
      <c r="AJ196" s="143">
        <f t="shared" si="114"/>
        <v>25286.153846153848</v>
      </c>
      <c r="AK196" s="144">
        <f t="shared" si="115"/>
        <v>44852.820512820515</v>
      </c>
      <c r="AL196" s="79">
        <f t="shared" si="116"/>
        <v>2107.1794871794846</v>
      </c>
      <c r="AM196" s="79">
        <f t="shared" si="109"/>
        <v>9131.1111111111095</v>
      </c>
      <c r="AN196" s="79"/>
      <c r="AO196" s="79"/>
      <c r="AP196" s="79"/>
      <c r="AQ196" s="12"/>
      <c r="AR196" s="12"/>
      <c r="AS196" s="12"/>
      <c r="AT196" s="12"/>
      <c r="AU196" s="80">
        <f t="shared" si="117"/>
        <v>9131.1111111111095</v>
      </c>
      <c r="AV196" s="145">
        <f t="shared" si="118"/>
        <v>53983.931623931625</v>
      </c>
      <c r="AW196" s="145">
        <f t="shared" si="119"/>
        <v>-7023.9316239316249</v>
      </c>
      <c r="AX196" s="143">
        <v>0</v>
      </c>
      <c r="AY196" s="98">
        <v>48034.248366013067</v>
      </c>
      <c r="AZ196" s="144">
        <v>0</v>
      </c>
    </row>
    <row r="197" spans="1:52">
      <c r="A197" s="63">
        <v>10</v>
      </c>
      <c r="B197" s="84" t="s">
        <v>159</v>
      </c>
      <c r="C197" s="149">
        <v>48</v>
      </c>
      <c r="D197" s="84" t="s">
        <v>58</v>
      </c>
      <c r="E197" s="71" t="s">
        <v>191</v>
      </c>
      <c r="F197" s="71" t="s">
        <v>192</v>
      </c>
      <c r="G197" s="85">
        <v>40050</v>
      </c>
      <c r="H197" s="71" t="s">
        <v>61</v>
      </c>
      <c r="I197" s="71" t="s">
        <v>165</v>
      </c>
      <c r="J197" s="71"/>
      <c r="K197" s="68">
        <v>43037</v>
      </c>
      <c r="L197" s="68">
        <v>41858</v>
      </c>
      <c r="M197" s="68">
        <f t="shared" si="99"/>
        <v>44780</v>
      </c>
      <c r="N197" s="69">
        <v>42767</v>
      </c>
      <c r="O197" s="193">
        <v>1</v>
      </c>
      <c r="P197" s="73">
        <f t="shared" si="120"/>
        <v>57</v>
      </c>
      <c r="Q197" s="194" t="s">
        <v>267</v>
      </c>
      <c r="R197" s="12">
        <f t="shared" si="110"/>
        <v>36</v>
      </c>
      <c r="S197" s="71">
        <v>36</v>
      </c>
      <c r="T197" s="146">
        <v>46960</v>
      </c>
      <c r="U197" s="71">
        <f t="shared" si="121"/>
        <v>10</v>
      </c>
      <c r="V197" s="71">
        <v>2017</v>
      </c>
      <c r="W197" s="73">
        <v>0</v>
      </c>
      <c r="X197" s="73">
        <f t="shared" si="101"/>
        <v>3</v>
      </c>
      <c r="Y197" s="73">
        <f t="shared" si="102"/>
        <v>15</v>
      </c>
      <c r="Z197" s="100">
        <f t="shared" si="111"/>
        <v>27</v>
      </c>
      <c r="AA197" s="100">
        <f t="shared" si="111"/>
        <v>39</v>
      </c>
      <c r="AB197" s="74">
        <f t="shared" si="122"/>
        <v>44</v>
      </c>
      <c r="AC197" s="74">
        <f t="shared" si="123"/>
        <v>13</v>
      </c>
      <c r="AD197" s="92">
        <f t="shared" si="103"/>
        <v>1304.4444444444443</v>
      </c>
      <c r="AE197" s="147">
        <f t="shared" si="104"/>
        <v>0</v>
      </c>
      <c r="AF197" s="94">
        <f t="shared" si="105"/>
        <v>3913.333333333333</v>
      </c>
      <c r="AG197" s="94">
        <f t="shared" si="106"/>
        <v>15653.333333333332</v>
      </c>
      <c r="AH197" s="147">
        <f t="shared" si="107"/>
        <v>19566.666666666664</v>
      </c>
      <c r="AI197" s="147">
        <f t="shared" si="108"/>
        <v>27393.333333333336</v>
      </c>
      <c r="AJ197" s="143">
        <f t="shared" si="114"/>
        <v>25286.153846153848</v>
      </c>
      <c r="AK197" s="144">
        <f t="shared" si="115"/>
        <v>44852.820512820515</v>
      </c>
      <c r="AL197" s="79">
        <f t="shared" si="116"/>
        <v>2107.1794871794846</v>
      </c>
      <c r="AM197" s="79">
        <f t="shared" si="109"/>
        <v>9131.1111111111095</v>
      </c>
      <c r="AN197" s="79"/>
      <c r="AO197" s="79"/>
      <c r="AP197" s="79"/>
      <c r="AQ197" s="12"/>
      <c r="AR197" s="12"/>
      <c r="AS197" s="12"/>
      <c r="AT197" s="12"/>
      <c r="AU197" s="80">
        <f t="shared" si="117"/>
        <v>9131.1111111111095</v>
      </c>
      <c r="AV197" s="145">
        <f t="shared" si="118"/>
        <v>53983.931623931625</v>
      </c>
      <c r="AW197" s="145">
        <f t="shared" si="119"/>
        <v>-7023.9316239316249</v>
      </c>
      <c r="AX197" s="143">
        <v>0</v>
      </c>
      <c r="AY197" s="98">
        <v>48034.248366013067</v>
      </c>
      <c r="AZ197" s="144">
        <v>0</v>
      </c>
    </row>
    <row r="198" spans="1:52">
      <c r="A198" s="63">
        <v>10</v>
      </c>
      <c r="B198" s="84" t="s">
        <v>159</v>
      </c>
      <c r="C198" s="149">
        <v>48</v>
      </c>
      <c r="D198" s="84" t="s">
        <v>58</v>
      </c>
      <c r="E198" s="71" t="s">
        <v>193</v>
      </c>
      <c r="F198" s="71" t="s">
        <v>192</v>
      </c>
      <c r="G198" s="85">
        <v>40050</v>
      </c>
      <c r="H198" s="71" t="s">
        <v>61</v>
      </c>
      <c r="I198" s="71" t="s">
        <v>165</v>
      </c>
      <c r="J198" s="71"/>
      <c r="K198" s="68">
        <v>43037</v>
      </c>
      <c r="L198" s="68">
        <v>41858</v>
      </c>
      <c r="M198" s="68">
        <f t="shared" si="99"/>
        <v>44780</v>
      </c>
      <c r="N198" s="69">
        <v>42767</v>
      </c>
      <c r="O198" s="193">
        <v>1</v>
      </c>
      <c r="P198" s="73">
        <f t="shared" si="120"/>
        <v>57</v>
      </c>
      <c r="Q198" s="194" t="s">
        <v>267</v>
      </c>
      <c r="R198" s="12">
        <f t="shared" si="110"/>
        <v>36</v>
      </c>
      <c r="S198" s="71">
        <v>36</v>
      </c>
      <c r="T198" s="146">
        <v>46960</v>
      </c>
      <c r="U198" s="71">
        <f t="shared" si="121"/>
        <v>10</v>
      </c>
      <c r="V198" s="71">
        <v>2017</v>
      </c>
      <c r="W198" s="73">
        <v>0</v>
      </c>
      <c r="X198" s="73">
        <f t="shared" si="101"/>
        <v>3</v>
      </c>
      <c r="Y198" s="73">
        <f t="shared" si="102"/>
        <v>15</v>
      </c>
      <c r="Z198" s="100">
        <f t="shared" si="111"/>
        <v>27</v>
      </c>
      <c r="AA198" s="100">
        <f t="shared" si="111"/>
        <v>39</v>
      </c>
      <c r="AB198" s="74">
        <f t="shared" si="122"/>
        <v>44</v>
      </c>
      <c r="AC198" s="74">
        <f t="shared" si="123"/>
        <v>13</v>
      </c>
      <c r="AD198" s="92">
        <f t="shared" si="103"/>
        <v>1304.4444444444443</v>
      </c>
      <c r="AE198" s="147">
        <f t="shared" si="104"/>
        <v>0</v>
      </c>
      <c r="AF198" s="94">
        <f t="shared" si="105"/>
        <v>3913.333333333333</v>
      </c>
      <c r="AG198" s="94">
        <f t="shared" si="106"/>
        <v>15653.333333333332</v>
      </c>
      <c r="AH198" s="147">
        <f t="shared" si="107"/>
        <v>19566.666666666664</v>
      </c>
      <c r="AI198" s="147">
        <f t="shared" si="108"/>
        <v>27393.333333333336</v>
      </c>
      <c r="AJ198" s="143">
        <f t="shared" si="114"/>
        <v>25286.153846153848</v>
      </c>
      <c r="AK198" s="144">
        <f t="shared" si="115"/>
        <v>44852.820512820515</v>
      </c>
      <c r="AL198" s="79">
        <f t="shared" si="116"/>
        <v>2107.1794871794846</v>
      </c>
      <c r="AM198" s="79">
        <f t="shared" si="109"/>
        <v>9131.1111111111095</v>
      </c>
      <c r="AN198" s="79"/>
      <c r="AO198" s="79"/>
      <c r="AP198" s="79"/>
      <c r="AQ198" s="12"/>
      <c r="AR198" s="12"/>
      <c r="AS198" s="12"/>
      <c r="AT198" s="12"/>
      <c r="AU198" s="80">
        <f t="shared" si="117"/>
        <v>9131.1111111111095</v>
      </c>
      <c r="AV198" s="145">
        <f t="shared" si="118"/>
        <v>53983.931623931625</v>
      </c>
      <c r="AW198" s="145">
        <f t="shared" si="119"/>
        <v>-7023.9316239316249</v>
      </c>
      <c r="AX198" s="143">
        <v>0</v>
      </c>
      <c r="AY198" s="98">
        <v>48034.248366013067</v>
      </c>
      <c r="AZ198" s="144">
        <v>0</v>
      </c>
    </row>
    <row r="199" spans="1:52">
      <c r="A199" s="63">
        <v>10</v>
      </c>
      <c r="B199" s="84" t="s">
        <v>159</v>
      </c>
      <c r="C199" s="149">
        <v>48</v>
      </c>
      <c r="D199" s="84" t="s">
        <v>58</v>
      </c>
      <c r="E199" s="71" t="s">
        <v>194</v>
      </c>
      <c r="F199" s="71" t="s">
        <v>192</v>
      </c>
      <c r="G199" s="85">
        <v>40050</v>
      </c>
      <c r="H199" s="71" t="s">
        <v>61</v>
      </c>
      <c r="I199" s="71" t="s">
        <v>165</v>
      </c>
      <c r="J199" s="71"/>
      <c r="K199" s="68">
        <v>43037</v>
      </c>
      <c r="L199" s="68">
        <v>41858</v>
      </c>
      <c r="M199" s="68">
        <f t="shared" si="99"/>
        <v>44780</v>
      </c>
      <c r="N199" s="69">
        <v>42767</v>
      </c>
      <c r="O199" s="193">
        <v>1</v>
      </c>
      <c r="P199" s="73">
        <f t="shared" si="120"/>
        <v>57</v>
      </c>
      <c r="Q199" s="194" t="s">
        <v>267</v>
      </c>
      <c r="R199" s="12">
        <f t="shared" si="110"/>
        <v>36</v>
      </c>
      <c r="S199" s="71">
        <v>36</v>
      </c>
      <c r="T199" s="146">
        <v>46960</v>
      </c>
      <c r="U199" s="71">
        <f t="shared" si="121"/>
        <v>10</v>
      </c>
      <c r="V199" s="71">
        <v>2017</v>
      </c>
      <c r="W199" s="73">
        <v>0</v>
      </c>
      <c r="X199" s="73">
        <f t="shared" si="101"/>
        <v>3</v>
      </c>
      <c r="Y199" s="73">
        <f t="shared" si="102"/>
        <v>15</v>
      </c>
      <c r="Z199" s="100">
        <f t="shared" si="111"/>
        <v>27</v>
      </c>
      <c r="AA199" s="100">
        <f t="shared" si="111"/>
        <v>39</v>
      </c>
      <c r="AB199" s="74">
        <f t="shared" si="122"/>
        <v>44</v>
      </c>
      <c r="AC199" s="74">
        <f t="shared" si="123"/>
        <v>13</v>
      </c>
      <c r="AD199" s="92">
        <f t="shared" si="103"/>
        <v>1304.4444444444443</v>
      </c>
      <c r="AE199" s="147">
        <f t="shared" si="104"/>
        <v>0</v>
      </c>
      <c r="AF199" s="94">
        <f t="shared" si="105"/>
        <v>3913.333333333333</v>
      </c>
      <c r="AG199" s="94">
        <f t="shared" si="106"/>
        <v>15653.333333333332</v>
      </c>
      <c r="AH199" s="147">
        <f t="shared" si="107"/>
        <v>19566.666666666664</v>
      </c>
      <c r="AI199" s="147">
        <f t="shared" si="108"/>
        <v>27393.333333333336</v>
      </c>
      <c r="AJ199" s="143">
        <f t="shared" si="114"/>
        <v>25286.153846153848</v>
      </c>
      <c r="AK199" s="144">
        <f t="shared" si="115"/>
        <v>44852.820512820515</v>
      </c>
      <c r="AL199" s="79">
        <f t="shared" si="116"/>
        <v>2107.1794871794846</v>
      </c>
      <c r="AM199" s="79">
        <f t="shared" si="109"/>
        <v>9131.1111111111095</v>
      </c>
      <c r="AN199" s="79"/>
      <c r="AO199" s="79"/>
      <c r="AP199" s="79"/>
      <c r="AQ199" s="12"/>
      <c r="AR199" s="12"/>
      <c r="AS199" s="12"/>
      <c r="AT199" s="12"/>
      <c r="AU199" s="80">
        <f t="shared" si="117"/>
        <v>9131.1111111111095</v>
      </c>
      <c r="AV199" s="145">
        <f t="shared" si="118"/>
        <v>53983.931623931625</v>
      </c>
      <c r="AW199" s="145">
        <f t="shared" si="119"/>
        <v>-7023.9316239316249</v>
      </c>
      <c r="AX199" s="143">
        <v>0</v>
      </c>
      <c r="AY199" s="98">
        <v>48034.248366013067</v>
      </c>
      <c r="AZ199" s="144">
        <v>0</v>
      </c>
    </row>
    <row r="200" spans="1:52">
      <c r="A200" s="63">
        <v>10</v>
      </c>
      <c r="B200" s="103" t="s">
        <v>159</v>
      </c>
      <c r="C200" s="149">
        <v>48</v>
      </c>
      <c r="D200" s="84" t="s">
        <v>58</v>
      </c>
      <c r="E200" s="71" t="s">
        <v>194</v>
      </c>
      <c r="F200" s="71" t="s">
        <v>192</v>
      </c>
      <c r="G200" s="85">
        <v>40050</v>
      </c>
      <c r="H200" s="71" t="s">
        <v>61</v>
      </c>
      <c r="I200" s="71" t="s">
        <v>165</v>
      </c>
      <c r="J200" s="71"/>
      <c r="K200" s="68">
        <v>43037</v>
      </c>
      <c r="L200" s="68">
        <v>41858</v>
      </c>
      <c r="M200" s="68">
        <f t="shared" si="99"/>
        <v>44780</v>
      </c>
      <c r="N200" s="69">
        <v>42767</v>
      </c>
      <c r="O200" s="193">
        <v>1</v>
      </c>
      <c r="P200" s="73">
        <f t="shared" si="120"/>
        <v>57</v>
      </c>
      <c r="Q200" s="194" t="s">
        <v>267</v>
      </c>
      <c r="R200" s="12">
        <f t="shared" si="110"/>
        <v>36</v>
      </c>
      <c r="S200" s="71">
        <v>36</v>
      </c>
      <c r="T200" s="146">
        <v>46960</v>
      </c>
      <c r="U200" s="71">
        <f t="shared" si="121"/>
        <v>10</v>
      </c>
      <c r="V200" s="71">
        <v>2017</v>
      </c>
      <c r="W200" s="73">
        <v>0</v>
      </c>
      <c r="X200" s="73">
        <f t="shared" si="101"/>
        <v>3</v>
      </c>
      <c r="Y200" s="73">
        <f t="shared" si="102"/>
        <v>15</v>
      </c>
      <c r="Z200" s="100">
        <f t="shared" si="111"/>
        <v>27</v>
      </c>
      <c r="AA200" s="100">
        <f t="shared" si="111"/>
        <v>39</v>
      </c>
      <c r="AB200" s="74">
        <f t="shared" si="122"/>
        <v>44</v>
      </c>
      <c r="AC200" s="74">
        <f t="shared" si="123"/>
        <v>13</v>
      </c>
      <c r="AD200" s="92">
        <f t="shared" si="103"/>
        <v>1304.4444444444443</v>
      </c>
      <c r="AE200" s="147">
        <f t="shared" si="104"/>
        <v>0</v>
      </c>
      <c r="AF200" s="94">
        <f t="shared" si="105"/>
        <v>3913.333333333333</v>
      </c>
      <c r="AG200" s="94">
        <f t="shared" si="106"/>
        <v>15653.333333333332</v>
      </c>
      <c r="AH200" s="147">
        <f t="shared" si="107"/>
        <v>19566.666666666664</v>
      </c>
      <c r="AI200" s="147">
        <f t="shared" si="108"/>
        <v>27393.333333333336</v>
      </c>
      <c r="AJ200" s="143">
        <f t="shared" si="114"/>
        <v>25286.153846153848</v>
      </c>
      <c r="AK200" s="144">
        <f t="shared" si="115"/>
        <v>44852.820512820515</v>
      </c>
      <c r="AL200" s="79">
        <f t="shared" si="116"/>
        <v>2107.1794871794846</v>
      </c>
      <c r="AM200" s="79">
        <f t="shared" si="109"/>
        <v>9131.1111111111095</v>
      </c>
      <c r="AN200" s="79"/>
      <c r="AO200" s="79"/>
      <c r="AP200" s="79"/>
      <c r="AQ200" s="12"/>
      <c r="AR200" s="12"/>
      <c r="AS200" s="12"/>
      <c r="AT200" s="12"/>
      <c r="AU200" s="80">
        <f t="shared" si="117"/>
        <v>9131.1111111111095</v>
      </c>
      <c r="AV200" s="145">
        <f t="shared" si="118"/>
        <v>53983.931623931625</v>
      </c>
      <c r="AW200" s="145">
        <f t="shared" si="119"/>
        <v>-7023.9316239316249</v>
      </c>
      <c r="AX200" s="143">
        <v>0</v>
      </c>
      <c r="AY200" s="98">
        <v>48034.248366013067</v>
      </c>
      <c r="AZ200" s="144">
        <v>0</v>
      </c>
    </row>
    <row r="201" spans="1:52">
      <c r="A201" s="63">
        <v>10</v>
      </c>
      <c r="B201" s="103" t="s">
        <v>159</v>
      </c>
      <c r="C201" s="149">
        <v>48</v>
      </c>
      <c r="D201" s="84" t="s">
        <v>58</v>
      </c>
      <c r="E201" s="71" t="s">
        <v>194</v>
      </c>
      <c r="F201" s="71" t="s">
        <v>192</v>
      </c>
      <c r="G201" s="85">
        <v>40050</v>
      </c>
      <c r="H201" s="71" t="s">
        <v>61</v>
      </c>
      <c r="I201" s="71" t="s">
        <v>165</v>
      </c>
      <c r="J201" s="71"/>
      <c r="K201" s="68">
        <v>43037</v>
      </c>
      <c r="L201" s="68">
        <v>41858</v>
      </c>
      <c r="M201" s="68">
        <f t="shared" si="99"/>
        <v>44780</v>
      </c>
      <c r="N201" s="69">
        <v>42767</v>
      </c>
      <c r="O201" s="193">
        <v>1</v>
      </c>
      <c r="P201" s="73">
        <f t="shared" si="120"/>
        <v>57</v>
      </c>
      <c r="Q201" s="194" t="s">
        <v>267</v>
      </c>
      <c r="R201" s="12">
        <f t="shared" si="110"/>
        <v>36</v>
      </c>
      <c r="S201" s="71">
        <v>36</v>
      </c>
      <c r="T201" s="146">
        <v>46960</v>
      </c>
      <c r="U201" s="71">
        <f t="shared" si="121"/>
        <v>10</v>
      </c>
      <c r="V201" s="71">
        <v>2017</v>
      </c>
      <c r="W201" s="73">
        <v>0</v>
      </c>
      <c r="X201" s="73">
        <f t="shared" si="101"/>
        <v>3</v>
      </c>
      <c r="Y201" s="73">
        <f t="shared" si="102"/>
        <v>15</v>
      </c>
      <c r="Z201" s="100">
        <f t="shared" si="111"/>
        <v>27</v>
      </c>
      <c r="AA201" s="100">
        <f t="shared" si="111"/>
        <v>39</v>
      </c>
      <c r="AB201" s="74">
        <f t="shared" si="122"/>
        <v>44</v>
      </c>
      <c r="AC201" s="74">
        <f t="shared" si="123"/>
        <v>13</v>
      </c>
      <c r="AD201" s="92">
        <f t="shared" si="103"/>
        <v>1304.4444444444443</v>
      </c>
      <c r="AE201" s="147">
        <f t="shared" si="104"/>
        <v>0</v>
      </c>
      <c r="AF201" s="94">
        <f t="shared" si="105"/>
        <v>3913.333333333333</v>
      </c>
      <c r="AG201" s="94">
        <f t="shared" si="106"/>
        <v>15653.333333333332</v>
      </c>
      <c r="AH201" s="147">
        <f t="shared" si="107"/>
        <v>19566.666666666664</v>
      </c>
      <c r="AI201" s="147">
        <f t="shared" si="108"/>
        <v>27393.333333333336</v>
      </c>
      <c r="AJ201" s="143">
        <f t="shared" si="114"/>
        <v>25286.153846153848</v>
      </c>
      <c r="AK201" s="144">
        <f t="shared" si="115"/>
        <v>44852.820512820515</v>
      </c>
      <c r="AL201" s="79">
        <f t="shared" si="116"/>
        <v>2107.1794871794846</v>
      </c>
      <c r="AM201" s="79">
        <f t="shared" si="109"/>
        <v>9131.1111111111095</v>
      </c>
      <c r="AN201" s="79"/>
      <c r="AO201" s="79"/>
      <c r="AP201" s="79"/>
      <c r="AQ201" s="12"/>
      <c r="AR201" s="12"/>
      <c r="AS201" s="12"/>
      <c r="AT201" s="12"/>
      <c r="AU201" s="80">
        <f t="shared" si="117"/>
        <v>9131.1111111111095</v>
      </c>
      <c r="AV201" s="145">
        <f t="shared" si="118"/>
        <v>53983.931623931625</v>
      </c>
      <c r="AW201" s="145">
        <f t="shared" si="119"/>
        <v>-7023.9316239316249</v>
      </c>
      <c r="AX201" s="143">
        <v>0</v>
      </c>
      <c r="AY201" s="98">
        <v>48034.248366013067</v>
      </c>
      <c r="AZ201" s="144">
        <v>0</v>
      </c>
    </row>
    <row r="202" spans="1:52">
      <c r="A202" s="63">
        <v>10</v>
      </c>
      <c r="B202" s="103" t="s">
        <v>159</v>
      </c>
      <c r="C202" s="84">
        <v>48</v>
      </c>
      <c r="D202" s="84" t="s">
        <v>58</v>
      </c>
      <c r="E202" s="71" t="s">
        <v>195</v>
      </c>
      <c r="F202" s="71" t="s">
        <v>196</v>
      </c>
      <c r="G202" s="85">
        <v>40050</v>
      </c>
      <c r="H202" s="71" t="s">
        <v>61</v>
      </c>
      <c r="I202" s="71" t="s">
        <v>165</v>
      </c>
      <c r="J202" s="71"/>
      <c r="K202" s="68">
        <v>43037</v>
      </c>
      <c r="L202" s="68">
        <v>41858</v>
      </c>
      <c r="M202" s="68">
        <f t="shared" si="99"/>
        <v>44780</v>
      </c>
      <c r="N202" s="69">
        <v>42767</v>
      </c>
      <c r="O202" s="193">
        <v>1</v>
      </c>
      <c r="P202" s="73">
        <f t="shared" si="120"/>
        <v>57</v>
      </c>
      <c r="Q202" s="194" t="s">
        <v>267</v>
      </c>
      <c r="R202" s="12">
        <f t="shared" si="110"/>
        <v>36</v>
      </c>
      <c r="S202" s="71">
        <v>36</v>
      </c>
      <c r="T202" s="146">
        <v>428619</v>
      </c>
      <c r="U202" s="71">
        <f t="shared" si="121"/>
        <v>10</v>
      </c>
      <c r="V202" s="71">
        <v>2017</v>
      </c>
      <c r="W202" s="73">
        <v>0</v>
      </c>
      <c r="X202" s="73">
        <f t="shared" si="101"/>
        <v>3</v>
      </c>
      <c r="Y202" s="73">
        <f t="shared" si="102"/>
        <v>15</v>
      </c>
      <c r="Z202" s="100">
        <f t="shared" si="111"/>
        <v>27</v>
      </c>
      <c r="AA202" s="100">
        <f t="shared" si="111"/>
        <v>39</v>
      </c>
      <c r="AB202" s="74">
        <f t="shared" si="122"/>
        <v>44</v>
      </c>
      <c r="AC202" s="74">
        <f t="shared" si="123"/>
        <v>13</v>
      </c>
      <c r="AD202" s="92">
        <f t="shared" si="103"/>
        <v>11906.083333333334</v>
      </c>
      <c r="AE202" s="147">
        <f t="shared" si="104"/>
        <v>0</v>
      </c>
      <c r="AF202" s="94">
        <f t="shared" si="105"/>
        <v>35718.25</v>
      </c>
      <c r="AG202" s="94">
        <f t="shared" si="106"/>
        <v>142873</v>
      </c>
      <c r="AH202" s="147">
        <f t="shared" si="107"/>
        <v>178591.25</v>
      </c>
      <c r="AI202" s="147">
        <f t="shared" si="108"/>
        <v>250027.75</v>
      </c>
      <c r="AJ202" s="143">
        <f t="shared" si="114"/>
        <v>230794.84615384619</v>
      </c>
      <c r="AK202" s="144">
        <f t="shared" si="115"/>
        <v>409386.09615384619</v>
      </c>
      <c r="AL202" s="79">
        <f t="shared" si="116"/>
        <v>19232.903846153815</v>
      </c>
      <c r="AM202" s="79">
        <f t="shared" si="109"/>
        <v>83342.583333333343</v>
      </c>
      <c r="AN202" s="79"/>
      <c r="AO202" s="79"/>
      <c r="AP202" s="79"/>
      <c r="AQ202" s="12"/>
      <c r="AR202" s="12"/>
      <c r="AS202" s="12"/>
      <c r="AT202" s="12"/>
      <c r="AU202" s="80">
        <f t="shared" si="117"/>
        <v>83342.583333333343</v>
      </c>
      <c r="AV202" s="145">
        <f t="shared" si="118"/>
        <v>492728.6794871795</v>
      </c>
      <c r="AW202" s="145">
        <f t="shared" si="119"/>
        <v>-64109.679487179499</v>
      </c>
      <c r="AX202" s="143">
        <v>0</v>
      </c>
      <c r="AY202" s="98">
        <v>438424.00980392157</v>
      </c>
      <c r="AZ202" s="144">
        <v>0</v>
      </c>
    </row>
    <row r="203" spans="1:52">
      <c r="A203" s="63">
        <v>10</v>
      </c>
      <c r="B203" s="103" t="s">
        <v>159</v>
      </c>
      <c r="C203" s="149">
        <v>48</v>
      </c>
      <c r="D203" s="84" t="s">
        <v>58</v>
      </c>
      <c r="E203" s="71" t="s">
        <v>197</v>
      </c>
      <c r="F203" s="71" t="s">
        <v>192</v>
      </c>
      <c r="G203" s="85">
        <v>40050</v>
      </c>
      <c r="H203" s="71" t="s">
        <v>61</v>
      </c>
      <c r="I203" s="71" t="s">
        <v>165</v>
      </c>
      <c r="J203" s="71"/>
      <c r="K203" s="68">
        <v>43037</v>
      </c>
      <c r="L203" s="68">
        <v>41858</v>
      </c>
      <c r="M203" s="68">
        <f t="shared" si="99"/>
        <v>44780</v>
      </c>
      <c r="N203" s="69">
        <v>42767</v>
      </c>
      <c r="O203" s="193">
        <v>1</v>
      </c>
      <c r="P203" s="73">
        <f t="shared" si="120"/>
        <v>57</v>
      </c>
      <c r="Q203" s="194" t="s">
        <v>267</v>
      </c>
      <c r="R203" s="12">
        <f t="shared" si="110"/>
        <v>36</v>
      </c>
      <c r="S203" s="71">
        <v>36</v>
      </c>
      <c r="T203" s="146">
        <v>513887</v>
      </c>
      <c r="U203" s="71">
        <f t="shared" si="121"/>
        <v>10</v>
      </c>
      <c r="V203" s="71">
        <v>2017</v>
      </c>
      <c r="W203" s="73">
        <v>0</v>
      </c>
      <c r="X203" s="73">
        <f t="shared" si="101"/>
        <v>3</v>
      </c>
      <c r="Y203" s="73">
        <f t="shared" si="102"/>
        <v>15</v>
      </c>
      <c r="Z203" s="100">
        <f t="shared" si="111"/>
        <v>27</v>
      </c>
      <c r="AA203" s="100">
        <f t="shared" si="111"/>
        <v>39</v>
      </c>
      <c r="AB203" s="74">
        <f t="shared" si="122"/>
        <v>44</v>
      </c>
      <c r="AC203" s="74">
        <f t="shared" si="123"/>
        <v>13</v>
      </c>
      <c r="AD203" s="92">
        <f t="shared" si="103"/>
        <v>14274.638888888889</v>
      </c>
      <c r="AE203" s="147">
        <f t="shared" si="104"/>
        <v>0</v>
      </c>
      <c r="AF203" s="94">
        <f t="shared" si="105"/>
        <v>42823.916666666664</v>
      </c>
      <c r="AG203" s="94">
        <f t="shared" si="106"/>
        <v>171295.66666666666</v>
      </c>
      <c r="AH203" s="147">
        <f t="shared" si="107"/>
        <v>214119.58333333331</v>
      </c>
      <c r="AI203" s="147">
        <f t="shared" si="108"/>
        <v>299767.41666666669</v>
      </c>
      <c r="AJ203" s="143">
        <f t="shared" si="114"/>
        <v>276708.38461538462</v>
      </c>
      <c r="AK203" s="144">
        <f t="shared" si="115"/>
        <v>490827.96794871794</v>
      </c>
      <c r="AL203" s="79">
        <f t="shared" si="116"/>
        <v>23059.032051282062</v>
      </c>
      <c r="AM203" s="79">
        <f t="shared" si="109"/>
        <v>99922.472222222219</v>
      </c>
      <c r="AN203" s="79"/>
      <c r="AO203" s="79"/>
      <c r="AP203" s="79"/>
      <c r="AQ203" s="12"/>
      <c r="AR203" s="12"/>
      <c r="AS203" s="12"/>
      <c r="AT203" s="12"/>
      <c r="AU203" s="80">
        <f t="shared" si="117"/>
        <v>99922.472222222219</v>
      </c>
      <c r="AV203" s="145">
        <f t="shared" si="118"/>
        <v>590750.44017094013</v>
      </c>
      <c r="AW203" s="145">
        <f t="shared" si="119"/>
        <v>-76863.440170940128</v>
      </c>
      <c r="AX203" s="143">
        <v>0</v>
      </c>
      <c r="AY203" s="98">
        <v>525642.5849673202</v>
      </c>
      <c r="AZ203" s="144">
        <v>0</v>
      </c>
    </row>
    <row r="204" spans="1:52">
      <c r="A204" s="63">
        <v>10</v>
      </c>
      <c r="B204" s="103" t="s">
        <v>159</v>
      </c>
      <c r="C204" s="149">
        <v>48</v>
      </c>
      <c r="D204" s="84" t="s">
        <v>58</v>
      </c>
      <c r="E204" s="71" t="s">
        <v>197</v>
      </c>
      <c r="F204" s="71" t="s">
        <v>192</v>
      </c>
      <c r="G204" s="85">
        <v>40050</v>
      </c>
      <c r="H204" s="71" t="s">
        <v>61</v>
      </c>
      <c r="I204" s="71" t="s">
        <v>165</v>
      </c>
      <c r="J204" s="71"/>
      <c r="K204" s="68">
        <v>43037</v>
      </c>
      <c r="L204" s="68">
        <v>41858</v>
      </c>
      <c r="M204" s="68">
        <f t="shared" si="99"/>
        <v>44780</v>
      </c>
      <c r="N204" s="69">
        <v>42767</v>
      </c>
      <c r="O204" s="193">
        <v>1</v>
      </c>
      <c r="P204" s="73">
        <f t="shared" si="120"/>
        <v>57</v>
      </c>
      <c r="Q204" s="194" t="s">
        <v>267</v>
      </c>
      <c r="R204" s="12">
        <f t="shared" si="110"/>
        <v>36</v>
      </c>
      <c r="S204" s="71">
        <v>36</v>
      </c>
      <c r="T204" s="146">
        <v>513887</v>
      </c>
      <c r="U204" s="71">
        <f t="shared" si="121"/>
        <v>10</v>
      </c>
      <c r="V204" s="71">
        <v>2017</v>
      </c>
      <c r="W204" s="73">
        <v>0</v>
      </c>
      <c r="X204" s="73">
        <f t="shared" si="101"/>
        <v>3</v>
      </c>
      <c r="Y204" s="73">
        <f t="shared" si="102"/>
        <v>15</v>
      </c>
      <c r="Z204" s="100">
        <f t="shared" si="111"/>
        <v>27</v>
      </c>
      <c r="AA204" s="100">
        <f t="shared" si="111"/>
        <v>39</v>
      </c>
      <c r="AB204" s="74">
        <f t="shared" si="122"/>
        <v>44</v>
      </c>
      <c r="AC204" s="74">
        <f t="shared" si="123"/>
        <v>13</v>
      </c>
      <c r="AD204" s="92">
        <f t="shared" si="103"/>
        <v>14274.638888888889</v>
      </c>
      <c r="AE204" s="147">
        <f t="shared" si="104"/>
        <v>0</v>
      </c>
      <c r="AF204" s="94">
        <f t="shared" si="105"/>
        <v>42823.916666666664</v>
      </c>
      <c r="AG204" s="94">
        <f t="shared" si="106"/>
        <v>171295.66666666666</v>
      </c>
      <c r="AH204" s="147">
        <f t="shared" si="107"/>
        <v>214119.58333333331</v>
      </c>
      <c r="AI204" s="147">
        <f t="shared" si="108"/>
        <v>299767.41666666669</v>
      </c>
      <c r="AJ204" s="143">
        <f t="shared" si="114"/>
        <v>276708.38461538462</v>
      </c>
      <c r="AK204" s="144">
        <f t="shared" si="115"/>
        <v>490827.96794871794</v>
      </c>
      <c r="AL204" s="79">
        <f t="shared" si="116"/>
        <v>23059.032051282062</v>
      </c>
      <c r="AM204" s="79">
        <f t="shared" si="109"/>
        <v>99922.472222222219</v>
      </c>
      <c r="AN204" s="79"/>
      <c r="AO204" s="79"/>
      <c r="AP204" s="79"/>
      <c r="AQ204" s="12"/>
      <c r="AR204" s="12"/>
      <c r="AS204" s="12"/>
      <c r="AT204" s="12"/>
      <c r="AU204" s="80">
        <f t="shared" si="117"/>
        <v>99922.472222222219</v>
      </c>
      <c r="AV204" s="145">
        <f t="shared" si="118"/>
        <v>590750.44017094013</v>
      </c>
      <c r="AW204" s="145">
        <f t="shared" si="119"/>
        <v>-76863.440170940128</v>
      </c>
      <c r="AX204" s="143">
        <v>0</v>
      </c>
      <c r="AY204" s="98">
        <v>525642.5849673202</v>
      </c>
      <c r="AZ204" s="144">
        <v>0</v>
      </c>
    </row>
    <row r="205" spans="1:52">
      <c r="A205" s="63">
        <v>10</v>
      </c>
      <c r="B205" s="103" t="s">
        <v>159</v>
      </c>
      <c r="C205" s="149">
        <v>48</v>
      </c>
      <c r="D205" s="84" t="s">
        <v>58</v>
      </c>
      <c r="E205" s="71" t="s">
        <v>197</v>
      </c>
      <c r="F205" s="71" t="s">
        <v>192</v>
      </c>
      <c r="G205" s="85">
        <v>40050</v>
      </c>
      <c r="H205" s="71" t="s">
        <v>61</v>
      </c>
      <c r="I205" s="71" t="s">
        <v>165</v>
      </c>
      <c r="J205" s="71"/>
      <c r="K205" s="68">
        <v>43037</v>
      </c>
      <c r="L205" s="68">
        <v>41858</v>
      </c>
      <c r="M205" s="68">
        <f t="shared" si="99"/>
        <v>44780</v>
      </c>
      <c r="N205" s="69">
        <v>42767</v>
      </c>
      <c r="O205" s="193">
        <v>1</v>
      </c>
      <c r="P205" s="73">
        <f t="shared" si="120"/>
        <v>57</v>
      </c>
      <c r="Q205" s="194" t="s">
        <v>267</v>
      </c>
      <c r="R205" s="12">
        <f t="shared" si="110"/>
        <v>36</v>
      </c>
      <c r="S205" s="71">
        <v>36</v>
      </c>
      <c r="T205" s="146">
        <v>513887</v>
      </c>
      <c r="U205" s="71">
        <f t="shared" si="121"/>
        <v>10</v>
      </c>
      <c r="V205" s="71">
        <v>2017</v>
      </c>
      <c r="W205" s="73">
        <v>0</v>
      </c>
      <c r="X205" s="73">
        <f t="shared" si="101"/>
        <v>3</v>
      </c>
      <c r="Y205" s="73">
        <f t="shared" si="102"/>
        <v>15</v>
      </c>
      <c r="Z205" s="100">
        <f t="shared" si="111"/>
        <v>27</v>
      </c>
      <c r="AA205" s="100">
        <f t="shared" si="111"/>
        <v>39</v>
      </c>
      <c r="AB205" s="74">
        <f t="shared" si="122"/>
        <v>44</v>
      </c>
      <c r="AC205" s="74">
        <f t="shared" si="123"/>
        <v>13</v>
      </c>
      <c r="AD205" s="92">
        <f t="shared" si="103"/>
        <v>14274.638888888889</v>
      </c>
      <c r="AE205" s="147">
        <f t="shared" si="104"/>
        <v>0</v>
      </c>
      <c r="AF205" s="94">
        <f t="shared" si="105"/>
        <v>42823.916666666664</v>
      </c>
      <c r="AG205" s="94">
        <f t="shared" si="106"/>
        <v>171295.66666666666</v>
      </c>
      <c r="AH205" s="147">
        <f t="shared" si="107"/>
        <v>214119.58333333331</v>
      </c>
      <c r="AI205" s="147">
        <f t="shared" si="108"/>
        <v>299767.41666666669</v>
      </c>
      <c r="AJ205" s="143">
        <f t="shared" si="114"/>
        <v>276708.38461538462</v>
      </c>
      <c r="AK205" s="144">
        <f t="shared" si="115"/>
        <v>490827.96794871794</v>
      </c>
      <c r="AL205" s="79">
        <f t="shared" si="116"/>
        <v>23059.032051282062</v>
      </c>
      <c r="AM205" s="79">
        <f t="shared" si="109"/>
        <v>99922.472222222219</v>
      </c>
      <c r="AN205" s="79"/>
      <c r="AO205" s="79"/>
      <c r="AP205" s="79"/>
      <c r="AQ205" s="12"/>
      <c r="AR205" s="12"/>
      <c r="AS205" s="12"/>
      <c r="AT205" s="12"/>
      <c r="AU205" s="80">
        <f t="shared" si="117"/>
        <v>99922.472222222219</v>
      </c>
      <c r="AV205" s="145">
        <f t="shared" si="118"/>
        <v>590750.44017094013</v>
      </c>
      <c r="AW205" s="145">
        <f t="shared" si="119"/>
        <v>-76863.440170940128</v>
      </c>
      <c r="AX205" s="143">
        <v>0</v>
      </c>
      <c r="AY205" s="98">
        <v>525642.5849673202</v>
      </c>
      <c r="AZ205" s="144">
        <v>0</v>
      </c>
    </row>
    <row r="206" spans="1:52">
      <c r="A206" s="63">
        <v>10</v>
      </c>
      <c r="B206" s="84" t="s">
        <v>159</v>
      </c>
      <c r="C206" s="149">
        <v>48</v>
      </c>
      <c r="D206" s="84" t="s">
        <v>58</v>
      </c>
      <c r="E206" s="71" t="s">
        <v>197</v>
      </c>
      <c r="F206" s="71" t="s">
        <v>192</v>
      </c>
      <c r="G206" s="85">
        <v>40050</v>
      </c>
      <c r="H206" s="71" t="s">
        <v>61</v>
      </c>
      <c r="I206" s="71" t="s">
        <v>165</v>
      </c>
      <c r="J206" s="71"/>
      <c r="K206" s="68">
        <v>43037</v>
      </c>
      <c r="L206" s="68">
        <v>41858</v>
      </c>
      <c r="M206" s="68">
        <f t="shared" si="99"/>
        <v>44780</v>
      </c>
      <c r="N206" s="69">
        <v>42767</v>
      </c>
      <c r="O206" s="193">
        <v>1</v>
      </c>
      <c r="P206" s="73">
        <f t="shared" si="120"/>
        <v>57</v>
      </c>
      <c r="Q206" s="194" t="s">
        <v>267</v>
      </c>
      <c r="R206" s="12">
        <f t="shared" si="110"/>
        <v>36</v>
      </c>
      <c r="S206" s="71">
        <v>36</v>
      </c>
      <c r="T206" s="146">
        <v>513887</v>
      </c>
      <c r="U206" s="71">
        <f t="shared" si="121"/>
        <v>10</v>
      </c>
      <c r="V206" s="71">
        <v>2017</v>
      </c>
      <c r="W206" s="73">
        <v>0</v>
      </c>
      <c r="X206" s="73">
        <f t="shared" si="101"/>
        <v>3</v>
      </c>
      <c r="Y206" s="73">
        <f t="shared" si="102"/>
        <v>15</v>
      </c>
      <c r="Z206" s="100">
        <f t="shared" si="111"/>
        <v>27</v>
      </c>
      <c r="AA206" s="100">
        <f t="shared" si="111"/>
        <v>39</v>
      </c>
      <c r="AB206" s="74">
        <f t="shared" si="122"/>
        <v>44</v>
      </c>
      <c r="AC206" s="74">
        <f t="shared" si="123"/>
        <v>13</v>
      </c>
      <c r="AD206" s="92">
        <f t="shared" si="103"/>
        <v>14274.638888888889</v>
      </c>
      <c r="AE206" s="147">
        <f t="shared" si="104"/>
        <v>0</v>
      </c>
      <c r="AF206" s="94">
        <f t="shared" si="105"/>
        <v>42823.916666666664</v>
      </c>
      <c r="AG206" s="94">
        <f t="shared" si="106"/>
        <v>171295.66666666666</v>
      </c>
      <c r="AH206" s="147">
        <f t="shared" si="107"/>
        <v>214119.58333333331</v>
      </c>
      <c r="AI206" s="147">
        <f t="shared" si="108"/>
        <v>299767.41666666669</v>
      </c>
      <c r="AJ206" s="143">
        <f t="shared" si="114"/>
        <v>276708.38461538462</v>
      </c>
      <c r="AK206" s="144">
        <f t="shared" si="115"/>
        <v>490827.96794871794</v>
      </c>
      <c r="AL206" s="79">
        <f t="shared" si="116"/>
        <v>23059.032051282062</v>
      </c>
      <c r="AM206" s="79">
        <f t="shared" si="109"/>
        <v>99922.472222222219</v>
      </c>
      <c r="AN206" s="79"/>
      <c r="AO206" s="79"/>
      <c r="AP206" s="79"/>
      <c r="AQ206" s="12"/>
      <c r="AR206" s="12"/>
      <c r="AS206" s="12"/>
      <c r="AT206" s="12"/>
      <c r="AU206" s="80">
        <f t="shared" si="117"/>
        <v>99922.472222222219</v>
      </c>
      <c r="AV206" s="145">
        <f t="shared" si="118"/>
        <v>590750.44017094013</v>
      </c>
      <c r="AW206" s="145">
        <f t="shared" si="119"/>
        <v>-76863.440170940128</v>
      </c>
      <c r="AX206" s="143">
        <v>0</v>
      </c>
      <c r="AY206" s="98">
        <v>525642.5849673202</v>
      </c>
      <c r="AZ206" s="144">
        <v>0</v>
      </c>
    </row>
    <row r="207" spans="1:52">
      <c r="A207" s="63">
        <v>10</v>
      </c>
      <c r="B207" s="84" t="s">
        <v>159</v>
      </c>
      <c r="C207" s="149">
        <v>48</v>
      </c>
      <c r="D207" s="84" t="s">
        <v>58</v>
      </c>
      <c r="E207" s="71" t="s">
        <v>197</v>
      </c>
      <c r="F207" s="71" t="s">
        <v>192</v>
      </c>
      <c r="G207" s="85">
        <v>40050</v>
      </c>
      <c r="H207" s="71" t="s">
        <v>61</v>
      </c>
      <c r="I207" s="71" t="s">
        <v>165</v>
      </c>
      <c r="J207" s="71"/>
      <c r="K207" s="68">
        <v>43037</v>
      </c>
      <c r="L207" s="68">
        <v>41858</v>
      </c>
      <c r="M207" s="68">
        <f t="shared" si="99"/>
        <v>44780</v>
      </c>
      <c r="N207" s="69">
        <v>42767</v>
      </c>
      <c r="O207" s="193">
        <v>1</v>
      </c>
      <c r="P207" s="73">
        <f t="shared" si="120"/>
        <v>57</v>
      </c>
      <c r="Q207" s="194" t="s">
        <v>267</v>
      </c>
      <c r="R207" s="12">
        <f t="shared" si="110"/>
        <v>36</v>
      </c>
      <c r="S207" s="71">
        <v>36</v>
      </c>
      <c r="T207" s="146">
        <v>513887</v>
      </c>
      <c r="U207" s="71">
        <f t="shared" si="121"/>
        <v>10</v>
      </c>
      <c r="V207" s="71">
        <v>2017</v>
      </c>
      <c r="W207" s="73">
        <v>0</v>
      </c>
      <c r="X207" s="73">
        <f t="shared" si="101"/>
        <v>3</v>
      </c>
      <c r="Y207" s="73">
        <f t="shared" si="102"/>
        <v>15</v>
      </c>
      <c r="Z207" s="100">
        <f t="shared" si="111"/>
        <v>27</v>
      </c>
      <c r="AA207" s="100">
        <f t="shared" si="111"/>
        <v>39</v>
      </c>
      <c r="AB207" s="74">
        <f t="shared" si="122"/>
        <v>44</v>
      </c>
      <c r="AC207" s="74">
        <f t="shared" si="123"/>
        <v>13</v>
      </c>
      <c r="AD207" s="92">
        <f t="shared" si="103"/>
        <v>14274.638888888889</v>
      </c>
      <c r="AE207" s="147">
        <f t="shared" si="104"/>
        <v>0</v>
      </c>
      <c r="AF207" s="94">
        <f t="shared" si="105"/>
        <v>42823.916666666664</v>
      </c>
      <c r="AG207" s="94">
        <f t="shared" si="106"/>
        <v>171295.66666666666</v>
      </c>
      <c r="AH207" s="147">
        <f t="shared" si="107"/>
        <v>214119.58333333331</v>
      </c>
      <c r="AI207" s="147">
        <f t="shared" si="108"/>
        <v>299767.41666666669</v>
      </c>
      <c r="AJ207" s="143">
        <f t="shared" si="114"/>
        <v>276708.38461538462</v>
      </c>
      <c r="AK207" s="144">
        <f t="shared" si="115"/>
        <v>490827.96794871794</v>
      </c>
      <c r="AL207" s="79">
        <f t="shared" si="116"/>
        <v>23059.032051282062</v>
      </c>
      <c r="AM207" s="79">
        <f t="shared" si="109"/>
        <v>99922.472222222219</v>
      </c>
      <c r="AN207" s="79"/>
      <c r="AO207" s="79"/>
      <c r="AP207" s="79"/>
      <c r="AQ207" s="12"/>
      <c r="AR207" s="12"/>
      <c r="AS207" s="12"/>
      <c r="AT207" s="12"/>
      <c r="AU207" s="80">
        <f t="shared" si="117"/>
        <v>99922.472222222219</v>
      </c>
      <c r="AV207" s="145">
        <f t="shared" si="118"/>
        <v>590750.44017094013</v>
      </c>
      <c r="AW207" s="145">
        <f t="shared" si="119"/>
        <v>-76863.440170940128</v>
      </c>
      <c r="AX207" s="143">
        <v>0</v>
      </c>
      <c r="AY207" s="98">
        <v>525642.5849673202</v>
      </c>
      <c r="AZ207" s="144">
        <v>0</v>
      </c>
    </row>
    <row r="208" spans="1:52">
      <c r="A208" s="63">
        <v>10</v>
      </c>
      <c r="B208" s="84" t="s">
        <v>159</v>
      </c>
      <c r="C208" s="149">
        <v>48</v>
      </c>
      <c r="D208" s="84" t="s">
        <v>58</v>
      </c>
      <c r="E208" s="71" t="s">
        <v>197</v>
      </c>
      <c r="F208" s="71" t="s">
        <v>192</v>
      </c>
      <c r="G208" s="85">
        <v>40050</v>
      </c>
      <c r="H208" s="71" t="s">
        <v>61</v>
      </c>
      <c r="I208" s="71" t="s">
        <v>165</v>
      </c>
      <c r="J208" s="71"/>
      <c r="K208" s="68">
        <v>43037</v>
      </c>
      <c r="L208" s="68">
        <v>41858</v>
      </c>
      <c r="M208" s="68">
        <f t="shared" si="99"/>
        <v>44780</v>
      </c>
      <c r="N208" s="69">
        <v>42767</v>
      </c>
      <c r="O208" s="193">
        <v>1</v>
      </c>
      <c r="P208" s="73">
        <f t="shared" si="120"/>
        <v>57</v>
      </c>
      <c r="Q208" s="194" t="s">
        <v>267</v>
      </c>
      <c r="R208" s="12">
        <f t="shared" si="110"/>
        <v>36</v>
      </c>
      <c r="S208" s="71">
        <v>36</v>
      </c>
      <c r="T208" s="146">
        <v>513887</v>
      </c>
      <c r="U208" s="71">
        <f t="shared" si="121"/>
        <v>10</v>
      </c>
      <c r="V208" s="71">
        <v>2017</v>
      </c>
      <c r="W208" s="73">
        <v>0</v>
      </c>
      <c r="X208" s="73">
        <f t="shared" si="101"/>
        <v>3</v>
      </c>
      <c r="Y208" s="73">
        <f t="shared" si="102"/>
        <v>15</v>
      </c>
      <c r="Z208" s="100">
        <f t="shared" si="111"/>
        <v>27</v>
      </c>
      <c r="AA208" s="100">
        <f t="shared" si="111"/>
        <v>39</v>
      </c>
      <c r="AB208" s="74">
        <f t="shared" si="122"/>
        <v>44</v>
      </c>
      <c r="AC208" s="74">
        <f t="shared" si="123"/>
        <v>13</v>
      </c>
      <c r="AD208" s="92">
        <f t="shared" si="103"/>
        <v>14274.638888888889</v>
      </c>
      <c r="AE208" s="147">
        <f t="shared" si="104"/>
        <v>0</v>
      </c>
      <c r="AF208" s="94">
        <f t="shared" si="105"/>
        <v>42823.916666666664</v>
      </c>
      <c r="AG208" s="94">
        <f t="shared" si="106"/>
        <v>171295.66666666666</v>
      </c>
      <c r="AH208" s="147">
        <f t="shared" si="107"/>
        <v>214119.58333333331</v>
      </c>
      <c r="AI208" s="147">
        <f t="shared" si="108"/>
        <v>299767.41666666669</v>
      </c>
      <c r="AJ208" s="143">
        <f t="shared" si="114"/>
        <v>276708.38461538462</v>
      </c>
      <c r="AK208" s="144">
        <f t="shared" si="115"/>
        <v>490827.96794871794</v>
      </c>
      <c r="AL208" s="79">
        <f t="shared" si="116"/>
        <v>23059.032051282062</v>
      </c>
      <c r="AM208" s="79">
        <f t="shared" si="109"/>
        <v>99922.472222222219</v>
      </c>
      <c r="AN208" s="79"/>
      <c r="AO208" s="79"/>
      <c r="AP208" s="79"/>
      <c r="AQ208" s="12"/>
      <c r="AR208" s="12"/>
      <c r="AS208" s="12"/>
      <c r="AT208" s="12"/>
      <c r="AU208" s="80">
        <f t="shared" si="117"/>
        <v>99922.472222222219</v>
      </c>
      <c r="AV208" s="145">
        <f t="shared" si="118"/>
        <v>590750.44017094013</v>
      </c>
      <c r="AW208" s="145">
        <f t="shared" si="119"/>
        <v>-76863.440170940128</v>
      </c>
      <c r="AX208" s="143">
        <v>0</v>
      </c>
      <c r="AY208" s="98">
        <v>525642.5849673202</v>
      </c>
      <c r="AZ208" s="144">
        <v>0</v>
      </c>
    </row>
    <row r="209" spans="1:16375">
      <c r="A209" s="63">
        <v>10</v>
      </c>
      <c r="B209" s="84" t="s">
        <v>159</v>
      </c>
      <c r="C209" s="149">
        <v>48</v>
      </c>
      <c r="D209" s="84" t="s">
        <v>58</v>
      </c>
      <c r="E209" s="71" t="s">
        <v>198</v>
      </c>
      <c r="F209" s="71" t="s">
        <v>192</v>
      </c>
      <c r="G209" s="85">
        <v>40050</v>
      </c>
      <c r="H209" s="71" t="s">
        <v>61</v>
      </c>
      <c r="I209" s="71" t="s">
        <v>165</v>
      </c>
      <c r="J209" s="71"/>
      <c r="K209" s="68">
        <v>43037</v>
      </c>
      <c r="L209" s="68">
        <v>41858</v>
      </c>
      <c r="M209" s="68">
        <f t="shared" si="99"/>
        <v>44780</v>
      </c>
      <c r="N209" s="69">
        <v>42767</v>
      </c>
      <c r="O209" s="193">
        <v>1</v>
      </c>
      <c r="P209" s="73">
        <f t="shared" si="120"/>
        <v>57</v>
      </c>
      <c r="Q209" s="194" t="s">
        <v>267</v>
      </c>
      <c r="R209" s="12">
        <f t="shared" si="110"/>
        <v>36</v>
      </c>
      <c r="S209" s="71">
        <v>36</v>
      </c>
      <c r="T209" s="146">
        <v>513887</v>
      </c>
      <c r="U209" s="71">
        <f t="shared" si="121"/>
        <v>10</v>
      </c>
      <c r="V209" s="71">
        <v>2017</v>
      </c>
      <c r="W209" s="73">
        <v>0</v>
      </c>
      <c r="X209" s="73">
        <f t="shared" si="101"/>
        <v>3</v>
      </c>
      <c r="Y209" s="73">
        <f t="shared" si="102"/>
        <v>15</v>
      </c>
      <c r="Z209" s="100">
        <f t="shared" si="111"/>
        <v>27</v>
      </c>
      <c r="AA209" s="100">
        <f t="shared" si="111"/>
        <v>39</v>
      </c>
      <c r="AB209" s="74">
        <f t="shared" si="122"/>
        <v>44</v>
      </c>
      <c r="AC209" s="74">
        <f t="shared" si="123"/>
        <v>13</v>
      </c>
      <c r="AD209" s="92">
        <f t="shared" si="103"/>
        <v>14274.638888888889</v>
      </c>
      <c r="AE209" s="147">
        <f t="shared" si="104"/>
        <v>0</v>
      </c>
      <c r="AF209" s="94">
        <f t="shared" si="105"/>
        <v>42823.916666666664</v>
      </c>
      <c r="AG209" s="94">
        <f t="shared" si="106"/>
        <v>171295.66666666666</v>
      </c>
      <c r="AH209" s="147">
        <f t="shared" si="107"/>
        <v>214119.58333333331</v>
      </c>
      <c r="AI209" s="147">
        <f t="shared" si="108"/>
        <v>299767.41666666669</v>
      </c>
      <c r="AJ209" s="143">
        <f t="shared" si="114"/>
        <v>276708.38461538462</v>
      </c>
      <c r="AK209" s="144">
        <f t="shared" si="115"/>
        <v>490827.96794871794</v>
      </c>
      <c r="AL209" s="79">
        <f t="shared" si="116"/>
        <v>23059.032051282062</v>
      </c>
      <c r="AM209" s="79">
        <f t="shared" si="109"/>
        <v>99922.472222222219</v>
      </c>
      <c r="AN209" s="79"/>
      <c r="AO209" s="79"/>
      <c r="AP209" s="79"/>
      <c r="AQ209" s="12"/>
      <c r="AR209" s="12"/>
      <c r="AS209" s="12"/>
      <c r="AT209" s="12"/>
      <c r="AU209" s="80">
        <f t="shared" si="117"/>
        <v>99922.472222222219</v>
      </c>
      <c r="AV209" s="145">
        <f t="shared" si="118"/>
        <v>590750.44017094013</v>
      </c>
      <c r="AW209" s="145">
        <f t="shared" si="119"/>
        <v>-76863.440170940128</v>
      </c>
      <c r="AX209" s="143">
        <v>0</v>
      </c>
      <c r="AY209" s="98">
        <v>525642.5849673202</v>
      </c>
      <c r="AZ209" s="144">
        <v>0</v>
      </c>
    </row>
    <row r="210" spans="1:16375">
      <c r="A210" s="63">
        <v>10</v>
      </c>
      <c r="B210" s="84" t="s">
        <v>159</v>
      </c>
      <c r="C210" s="84">
        <v>49</v>
      </c>
      <c r="D210" s="84" t="s">
        <v>58</v>
      </c>
      <c r="E210" s="71" t="s">
        <v>199</v>
      </c>
      <c r="F210" s="71" t="s">
        <v>192</v>
      </c>
      <c r="G210" s="85">
        <v>1693772</v>
      </c>
      <c r="H210" s="71" t="s">
        <v>61</v>
      </c>
      <c r="I210" s="71" t="s">
        <v>165</v>
      </c>
      <c r="J210" s="71"/>
      <c r="K210" s="68">
        <v>43126</v>
      </c>
      <c r="L210" s="68">
        <v>41858</v>
      </c>
      <c r="M210" s="68">
        <f t="shared" si="99"/>
        <v>44780</v>
      </c>
      <c r="N210" s="69">
        <v>42767</v>
      </c>
      <c r="O210" s="193">
        <v>1</v>
      </c>
      <c r="P210" s="73">
        <f t="shared" si="120"/>
        <v>54</v>
      </c>
      <c r="Q210" s="194" t="s">
        <v>267</v>
      </c>
      <c r="R210" s="12">
        <f t="shared" si="110"/>
        <v>36</v>
      </c>
      <c r="S210" s="71">
        <v>36</v>
      </c>
      <c r="T210" s="146">
        <v>118988</v>
      </c>
      <c r="U210" s="71">
        <f t="shared" si="121"/>
        <v>1</v>
      </c>
      <c r="V210" s="153">
        <f>+YEAR(K210)</f>
        <v>2018</v>
      </c>
      <c r="W210" s="73">
        <v>0</v>
      </c>
      <c r="X210" s="73"/>
      <c r="Y210" s="73">
        <f t="shared" si="102"/>
        <v>12</v>
      </c>
      <c r="Z210" s="100">
        <f t="shared" si="111"/>
        <v>24</v>
      </c>
      <c r="AA210" s="100">
        <f t="shared" si="111"/>
        <v>36</v>
      </c>
      <c r="AB210" s="74">
        <f t="shared" si="122"/>
        <v>41</v>
      </c>
      <c r="AC210" s="74">
        <f t="shared" si="123"/>
        <v>13</v>
      </c>
      <c r="AD210" s="92">
        <f t="shared" si="103"/>
        <v>3305.2222222222222</v>
      </c>
      <c r="AE210" s="92">
        <f t="shared" si="104"/>
        <v>0</v>
      </c>
      <c r="AF210" s="94">
        <f t="shared" si="105"/>
        <v>0</v>
      </c>
      <c r="AG210" s="94">
        <f t="shared" si="106"/>
        <v>39662.666666666664</v>
      </c>
      <c r="AH210" s="147">
        <f t="shared" si="107"/>
        <v>39662.666666666664</v>
      </c>
      <c r="AI210" s="147">
        <f t="shared" si="108"/>
        <v>79325.333333333343</v>
      </c>
      <c r="AJ210" s="143">
        <f t="shared" si="114"/>
        <v>73223.384615384624</v>
      </c>
      <c r="AK210" s="144">
        <f t="shared" si="115"/>
        <v>112886.05128205128</v>
      </c>
      <c r="AL210" s="79">
        <f t="shared" si="116"/>
        <v>6101.9487179487187</v>
      </c>
      <c r="AM210" s="79">
        <f t="shared" si="109"/>
        <v>23136.555555555555</v>
      </c>
      <c r="AN210" s="90"/>
      <c r="AO210" s="90"/>
      <c r="AP210" s="90"/>
      <c r="AQ210" s="86"/>
      <c r="AR210" s="86"/>
      <c r="AS210" s="86"/>
      <c r="AT210" s="86"/>
      <c r="AU210" s="80">
        <f t="shared" si="117"/>
        <v>23136.555555555555</v>
      </c>
      <c r="AV210" s="145">
        <f t="shared" si="118"/>
        <v>136022.60683760684</v>
      </c>
      <c r="AW210" s="145">
        <f t="shared" si="119"/>
        <v>-17034.606837606843</v>
      </c>
      <c r="AX210" s="143">
        <v>0</v>
      </c>
      <c r="AY210" s="98">
        <v>118793.57516339869</v>
      </c>
      <c r="AZ210" s="144">
        <v>194.42483660130529</v>
      </c>
      <c r="BA210" s="86"/>
      <c r="BB210" s="86"/>
      <c r="BC210" s="86"/>
      <c r="BD210" s="86"/>
      <c r="BE210" s="86"/>
      <c r="BF210" s="86"/>
      <c r="BG210" s="86"/>
      <c r="BH210" s="86"/>
      <c r="BI210" s="86"/>
      <c r="BJ210" s="86"/>
      <c r="BK210" s="86"/>
      <c r="BL210" s="86"/>
      <c r="BM210" s="86"/>
      <c r="BN210" s="86"/>
      <c r="BO210" s="86"/>
      <c r="BP210" s="86"/>
      <c r="BQ210" s="86"/>
      <c r="BR210" s="86"/>
      <c r="BS210" s="86"/>
      <c r="BT210" s="86"/>
      <c r="BU210" s="86"/>
      <c r="BV210" s="86"/>
      <c r="BW210" s="86"/>
      <c r="BX210" s="86"/>
      <c r="BY210" s="86"/>
      <c r="BZ210" s="86"/>
      <c r="CA210" s="86"/>
      <c r="CB210" s="86"/>
      <c r="CC210" s="86"/>
      <c r="CD210" s="86"/>
      <c r="CE210" s="86"/>
      <c r="CF210" s="86"/>
      <c r="CG210" s="86"/>
      <c r="CH210" s="86"/>
      <c r="CI210" s="86"/>
      <c r="CJ210" s="86"/>
      <c r="CK210" s="86"/>
      <c r="CL210" s="86"/>
      <c r="CM210" s="86"/>
      <c r="CN210" s="86"/>
      <c r="CO210" s="86"/>
      <c r="CP210" s="86"/>
      <c r="CQ210" s="86"/>
      <c r="CR210" s="86"/>
      <c r="CS210" s="86"/>
      <c r="CT210" s="86"/>
      <c r="CU210" s="86"/>
      <c r="CV210" s="86"/>
      <c r="CW210" s="86"/>
      <c r="CX210" s="86"/>
      <c r="CY210" s="86"/>
      <c r="CZ210" s="86"/>
      <c r="DA210" s="86"/>
      <c r="DB210" s="86"/>
      <c r="DC210" s="86"/>
      <c r="DD210" s="86"/>
      <c r="DE210" s="86"/>
      <c r="DF210" s="86"/>
      <c r="DG210" s="86"/>
      <c r="DH210" s="86"/>
      <c r="DI210" s="86"/>
      <c r="DJ210" s="86"/>
      <c r="DK210" s="86"/>
      <c r="DL210" s="86"/>
      <c r="DM210" s="86"/>
      <c r="DN210" s="86"/>
      <c r="DO210" s="86"/>
      <c r="DP210" s="86"/>
      <c r="DQ210" s="86"/>
      <c r="DR210" s="86"/>
      <c r="DS210" s="86"/>
      <c r="DT210" s="86"/>
      <c r="DU210" s="86"/>
      <c r="DV210" s="86"/>
      <c r="DW210" s="86"/>
      <c r="DX210" s="86"/>
      <c r="DY210" s="86"/>
      <c r="DZ210" s="86"/>
      <c r="EA210" s="86"/>
      <c r="EB210" s="86"/>
      <c r="EC210" s="86"/>
      <c r="ED210" s="86"/>
      <c r="EE210" s="86"/>
      <c r="EF210" s="86"/>
      <c r="EG210" s="86"/>
      <c r="EH210" s="86"/>
      <c r="EI210" s="86"/>
      <c r="EJ210" s="86"/>
      <c r="EK210" s="86"/>
      <c r="EL210" s="86"/>
      <c r="EM210" s="86"/>
      <c r="EN210" s="86"/>
      <c r="EO210" s="86"/>
      <c r="EP210" s="86"/>
      <c r="EQ210" s="86"/>
      <c r="ER210" s="86"/>
      <c r="ES210" s="86"/>
      <c r="ET210" s="86"/>
      <c r="EU210" s="86"/>
      <c r="EV210" s="86"/>
      <c r="EW210" s="86"/>
      <c r="EX210" s="86"/>
      <c r="EY210" s="86"/>
      <c r="EZ210" s="86"/>
      <c r="FA210" s="86"/>
      <c r="FB210" s="86"/>
      <c r="FC210" s="86"/>
      <c r="FD210" s="86"/>
      <c r="FE210" s="86"/>
      <c r="FF210" s="86"/>
      <c r="FG210" s="86"/>
      <c r="FH210" s="86"/>
      <c r="FI210" s="86"/>
      <c r="FJ210" s="86"/>
      <c r="FK210" s="86"/>
      <c r="FL210" s="86"/>
      <c r="FM210" s="86"/>
      <c r="FN210" s="86"/>
      <c r="FO210" s="86"/>
      <c r="FP210" s="86"/>
      <c r="FQ210" s="86"/>
      <c r="FR210" s="86"/>
      <c r="FS210" s="86"/>
      <c r="FT210" s="86"/>
      <c r="FU210" s="86"/>
      <c r="FV210" s="86"/>
      <c r="FW210" s="86"/>
      <c r="FX210" s="86"/>
      <c r="FY210" s="86"/>
      <c r="FZ210" s="86"/>
      <c r="GA210" s="86"/>
      <c r="GB210" s="86"/>
      <c r="GC210" s="86"/>
      <c r="GD210" s="86"/>
      <c r="GE210" s="86"/>
      <c r="GF210" s="86"/>
      <c r="GG210" s="86"/>
      <c r="GH210" s="86"/>
      <c r="GI210" s="86"/>
      <c r="GJ210" s="86"/>
      <c r="GK210" s="86"/>
      <c r="GL210" s="86"/>
      <c r="GM210" s="86"/>
      <c r="GN210" s="86"/>
      <c r="GO210" s="86"/>
      <c r="GP210" s="86"/>
      <c r="GQ210" s="86"/>
      <c r="GR210" s="86"/>
      <c r="GS210" s="86"/>
      <c r="GT210" s="86"/>
      <c r="GU210" s="86"/>
      <c r="GV210" s="86"/>
      <c r="GW210" s="86"/>
      <c r="GX210" s="86"/>
      <c r="GY210" s="86"/>
      <c r="GZ210" s="86"/>
      <c r="HA210" s="86"/>
      <c r="HB210" s="86"/>
      <c r="HC210" s="86"/>
      <c r="HD210" s="86"/>
      <c r="HE210" s="86"/>
      <c r="HF210" s="86"/>
      <c r="HG210" s="86"/>
      <c r="HH210" s="86"/>
      <c r="HI210" s="86"/>
      <c r="HJ210" s="86"/>
      <c r="HK210" s="86"/>
      <c r="HL210" s="86"/>
      <c r="HM210" s="86"/>
      <c r="HN210" s="86"/>
      <c r="HO210" s="86"/>
      <c r="HP210" s="86"/>
      <c r="HQ210" s="86"/>
      <c r="HR210" s="86"/>
      <c r="HS210" s="86"/>
      <c r="HT210" s="86"/>
      <c r="HU210" s="86"/>
      <c r="HV210" s="86"/>
      <c r="HW210" s="86"/>
      <c r="HX210" s="86"/>
      <c r="HY210" s="86"/>
      <c r="HZ210" s="86"/>
      <c r="IA210" s="86"/>
      <c r="IB210" s="86"/>
      <c r="IC210" s="86"/>
      <c r="ID210" s="86"/>
      <c r="IE210" s="86"/>
      <c r="IF210" s="86"/>
      <c r="IG210" s="86"/>
      <c r="IH210" s="86"/>
      <c r="II210" s="86"/>
      <c r="IJ210" s="86"/>
      <c r="IK210" s="86"/>
      <c r="IL210" s="86"/>
      <c r="IM210" s="86"/>
      <c r="IN210" s="86"/>
      <c r="IO210" s="86"/>
      <c r="IP210" s="86"/>
      <c r="IQ210" s="86"/>
      <c r="IR210" s="86"/>
      <c r="IS210" s="86"/>
      <c r="IT210" s="86"/>
      <c r="IU210" s="86"/>
      <c r="IV210" s="86"/>
      <c r="IW210" s="86"/>
      <c r="IX210" s="86"/>
      <c r="IY210" s="86"/>
      <c r="IZ210" s="86"/>
      <c r="JA210" s="86"/>
      <c r="JB210" s="86"/>
      <c r="JC210" s="86"/>
      <c r="JD210" s="86"/>
      <c r="JE210" s="86"/>
      <c r="JF210" s="86"/>
      <c r="JG210" s="86"/>
      <c r="JH210" s="86"/>
      <c r="JI210" s="86"/>
      <c r="JJ210" s="86"/>
      <c r="JK210" s="86"/>
      <c r="JL210" s="86"/>
      <c r="JM210" s="86"/>
      <c r="JN210" s="86"/>
      <c r="JO210" s="86"/>
      <c r="JP210" s="86"/>
      <c r="JQ210" s="86"/>
      <c r="JR210" s="86"/>
      <c r="JS210" s="86"/>
      <c r="JT210" s="86"/>
      <c r="JU210" s="86"/>
      <c r="JV210" s="86"/>
      <c r="JW210" s="86"/>
      <c r="JX210" s="86"/>
      <c r="JY210" s="86"/>
      <c r="JZ210" s="86"/>
      <c r="KA210" s="86"/>
      <c r="KB210" s="86"/>
      <c r="KC210" s="86"/>
      <c r="KD210" s="86"/>
      <c r="KE210" s="86"/>
      <c r="KF210" s="86"/>
      <c r="KG210" s="86"/>
      <c r="KH210" s="86"/>
      <c r="KI210" s="86"/>
      <c r="KJ210" s="86"/>
      <c r="KK210" s="86"/>
      <c r="KL210" s="86"/>
      <c r="KM210" s="86"/>
      <c r="KN210" s="86"/>
      <c r="KO210" s="86"/>
      <c r="KP210" s="86"/>
      <c r="KQ210" s="86"/>
      <c r="KR210" s="86"/>
      <c r="KS210" s="86"/>
      <c r="KT210" s="86"/>
      <c r="KU210" s="86"/>
      <c r="KV210" s="86"/>
      <c r="KW210" s="86"/>
      <c r="KX210" s="86"/>
      <c r="KY210" s="86"/>
      <c r="KZ210" s="86"/>
      <c r="LA210" s="86"/>
      <c r="LB210" s="86"/>
      <c r="LC210" s="86"/>
      <c r="LD210" s="86"/>
      <c r="LE210" s="86"/>
      <c r="LF210" s="86"/>
      <c r="LG210" s="86"/>
      <c r="LH210" s="86"/>
      <c r="LI210" s="86"/>
      <c r="LJ210" s="86"/>
      <c r="LK210" s="86"/>
      <c r="LL210" s="86"/>
      <c r="LM210" s="86"/>
      <c r="LN210" s="86"/>
      <c r="LO210" s="86"/>
      <c r="LP210" s="86"/>
      <c r="LQ210" s="86"/>
      <c r="LR210" s="86"/>
      <c r="LS210" s="86"/>
      <c r="LT210" s="86"/>
      <c r="LU210" s="86"/>
      <c r="LV210" s="86"/>
      <c r="LW210" s="86"/>
      <c r="LX210" s="86"/>
      <c r="LY210" s="86"/>
      <c r="LZ210" s="86"/>
      <c r="MA210" s="86"/>
      <c r="MB210" s="86"/>
      <c r="MC210" s="86"/>
      <c r="MD210" s="86"/>
      <c r="ME210" s="86"/>
      <c r="MF210" s="86"/>
      <c r="MG210" s="86"/>
      <c r="MH210" s="86"/>
      <c r="MI210" s="86"/>
      <c r="MJ210" s="86"/>
      <c r="MK210" s="86"/>
      <c r="ML210" s="86"/>
      <c r="MM210" s="86"/>
      <c r="MN210" s="86"/>
      <c r="MO210" s="86"/>
      <c r="MP210" s="86"/>
      <c r="MQ210" s="86"/>
      <c r="MR210" s="86"/>
      <c r="MS210" s="86"/>
      <c r="MT210" s="86"/>
      <c r="MU210" s="86"/>
      <c r="MV210" s="86"/>
      <c r="MW210" s="86"/>
      <c r="MX210" s="86"/>
      <c r="MY210" s="86"/>
      <c r="MZ210" s="86"/>
      <c r="NA210" s="86"/>
      <c r="NB210" s="86"/>
      <c r="NC210" s="86"/>
      <c r="ND210" s="86"/>
      <c r="NE210" s="86"/>
      <c r="NF210" s="86"/>
      <c r="NG210" s="86"/>
      <c r="NH210" s="86"/>
      <c r="NI210" s="86"/>
      <c r="NJ210" s="86"/>
      <c r="NK210" s="86"/>
      <c r="NL210" s="86"/>
      <c r="NM210" s="86"/>
      <c r="NN210" s="86"/>
      <c r="NO210" s="86"/>
      <c r="NP210" s="86"/>
      <c r="NQ210" s="86"/>
      <c r="NR210" s="86"/>
      <c r="NS210" s="86"/>
      <c r="NT210" s="86"/>
      <c r="NU210" s="86"/>
      <c r="NV210" s="86"/>
      <c r="NW210" s="86"/>
      <c r="NX210" s="86"/>
      <c r="NY210" s="86"/>
      <c r="NZ210" s="86"/>
      <c r="OA210" s="86"/>
      <c r="OB210" s="86"/>
      <c r="OC210" s="86"/>
      <c r="OD210" s="86"/>
      <c r="OE210" s="86"/>
      <c r="OF210" s="86"/>
      <c r="OG210" s="86"/>
      <c r="OH210" s="86"/>
      <c r="OI210" s="86"/>
      <c r="OJ210" s="86"/>
      <c r="OK210" s="86"/>
      <c r="OL210" s="86"/>
      <c r="OM210" s="86"/>
      <c r="ON210" s="86"/>
      <c r="OO210" s="86"/>
      <c r="OP210" s="86"/>
      <c r="OQ210" s="86"/>
      <c r="OR210" s="86"/>
      <c r="OS210" s="86"/>
      <c r="OT210" s="86"/>
      <c r="OU210" s="86"/>
      <c r="OV210" s="86"/>
      <c r="OW210" s="86"/>
      <c r="OX210" s="86"/>
      <c r="OY210" s="86"/>
      <c r="OZ210" s="86"/>
      <c r="PA210" s="86"/>
      <c r="PB210" s="86"/>
      <c r="PC210" s="86"/>
      <c r="PD210" s="86"/>
      <c r="PE210" s="86"/>
      <c r="PF210" s="86"/>
      <c r="PG210" s="86"/>
      <c r="PH210" s="86"/>
      <c r="PI210" s="86"/>
      <c r="PJ210" s="86"/>
      <c r="PK210" s="86"/>
      <c r="PL210" s="86"/>
      <c r="PM210" s="86"/>
      <c r="PN210" s="86"/>
      <c r="PO210" s="86"/>
      <c r="PP210" s="86"/>
      <c r="PQ210" s="86"/>
      <c r="PR210" s="86"/>
      <c r="PS210" s="86"/>
      <c r="PT210" s="86"/>
      <c r="PU210" s="86"/>
      <c r="PV210" s="86"/>
      <c r="PW210" s="86"/>
      <c r="PX210" s="86"/>
      <c r="PY210" s="86"/>
      <c r="PZ210" s="86"/>
      <c r="QA210" s="86"/>
      <c r="QB210" s="86"/>
      <c r="QC210" s="86"/>
      <c r="QD210" s="86"/>
      <c r="QE210" s="86"/>
      <c r="QF210" s="86"/>
      <c r="QG210" s="86"/>
      <c r="QH210" s="86"/>
      <c r="QI210" s="86"/>
      <c r="QJ210" s="86"/>
      <c r="QK210" s="86"/>
      <c r="QL210" s="86"/>
      <c r="QM210" s="86"/>
      <c r="QN210" s="86"/>
      <c r="QO210" s="86"/>
      <c r="QP210" s="86"/>
      <c r="QQ210" s="86"/>
      <c r="QR210" s="86"/>
      <c r="QS210" s="86"/>
      <c r="QT210" s="86"/>
      <c r="QU210" s="86"/>
      <c r="QV210" s="86"/>
      <c r="QW210" s="86"/>
      <c r="QX210" s="86"/>
      <c r="QY210" s="86"/>
      <c r="QZ210" s="86"/>
      <c r="RA210" s="86"/>
      <c r="RB210" s="86"/>
      <c r="RC210" s="86"/>
      <c r="RD210" s="86"/>
      <c r="RE210" s="86"/>
      <c r="RF210" s="86"/>
      <c r="RG210" s="86"/>
      <c r="RH210" s="86"/>
      <c r="RI210" s="86"/>
      <c r="RJ210" s="86"/>
      <c r="RK210" s="86"/>
      <c r="RL210" s="86"/>
      <c r="RM210" s="86"/>
      <c r="RN210" s="86"/>
      <c r="RO210" s="86"/>
      <c r="RP210" s="86"/>
      <c r="RQ210" s="86"/>
      <c r="RR210" s="86"/>
      <c r="RS210" s="86"/>
      <c r="RT210" s="86"/>
      <c r="RU210" s="86"/>
      <c r="RV210" s="86"/>
      <c r="RW210" s="86"/>
      <c r="RX210" s="86"/>
      <c r="RY210" s="86"/>
      <c r="RZ210" s="86"/>
      <c r="SA210" s="86"/>
      <c r="SB210" s="86"/>
      <c r="SC210" s="86"/>
      <c r="SD210" s="86"/>
      <c r="SE210" s="86"/>
      <c r="SF210" s="86"/>
      <c r="SG210" s="86"/>
      <c r="SH210" s="86"/>
      <c r="SI210" s="86"/>
      <c r="SJ210" s="86"/>
      <c r="SK210" s="86"/>
      <c r="SL210" s="86"/>
      <c r="SM210" s="86"/>
      <c r="SN210" s="86"/>
      <c r="SO210" s="86"/>
      <c r="SP210" s="86"/>
      <c r="SQ210" s="86"/>
      <c r="SR210" s="86"/>
      <c r="SS210" s="86"/>
      <c r="ST210" s="86"/>
      <c r="SU210" s="86"/>
      <c r="SV210" s="86"/>
      <c r="SW210" s="86"/>
      <c r="SX210" s="86"/>
      <c r="SY210" s="86"/>
      <c r="SZ210" s="86"/>
      <c r="TA210" s="86"/>
      <c r="TB210" s="86"/>
      <c r="TC210" s="86"/>
      <c r="TD210" s="86"/>
      <c r="TE210" s="86"/>
      <c r="TF210" s="86"/>
      <c r="TG210" s="86"/>
      <c r="TH210" s="86"/>
      <c r="TI210" s="86"/>
      <c r="TJ210" s="86"/>
      <c r="TK210" s="86"/>
      <c r="TL210" s="86"/>
      <c r="TM210" s="86"/>
      <c r="TN210" s="86"/>
      <c r="TO210" s="86"/>
      <c r="TP210" s="86"/>
      <c r="TQ210" s="86"/>
      <c r="TR210" s="86"/>
      <c r="TS210" s="86"/>
      <c r="TT210" s="86"/>
      <c r="TU210" s="86"/>
      <c r="TV210" s="86"/>
      <c r="TW210" s="86"/>
      <c r="TX210" s="86"/>
      <c r="TY210" s="86"/>
      <c r="TZ210" s="86"/>
      <c r="UA210" s="86"/>
      <c r="UB210" s="86"/>
      <c r="UC210" s="86"/>
      <c r="UD210" s="86"/>
      <c r="UE210" s="86"/>
      <c r="UF210" s="86"/>
      <c r="UG210" s="86"/>
      <c r="UH210" s="86"/>
      <c r="UI210" s="86"/>
      <c r="UJ210" s="86"/>
      <c r="UK210" s="86"/>
      <c r="UL210" s="86"/>
      <c r="UM210" s="86"/>
      <c r="UN210" s="86"/>
      <c r="UO210" s="86"/>
      <c r="UP210" s="86"/>
      <c r="UQ210" s="86"/>
      <c r="UR210" s="86"/>
      <c r="US210" s="86"/>
      <c r="UT210" s="86"/>
      <c r="UU210" s="86"/>
      <c r="UV210" s="86"/>
      <c r="UW210" s="86"/>
      <c r="UX210" s="86"/>
      <c r="UY210" s="86"/>
      <c r="UZ210" s="86"/>
      <c r="VA210" s="86"/>
      <c r="VB210" s="86"/>
      <c r="VC210" s="86"/>
      <c r="VD210" s="86"/>
      <c r="VE210" s="86"/>
      <c r="VF210" s="86"/>
      <c r="VG210" s="86"/>
      <c r="VH210" s="86"/>
      <c r="VI210" s="86"/>
      <c r="VJ210" s="86"/>
      <c r="VK210" s="86"/>
      <c r="VL210" s="86"/>
      <c r="VM210" s="86"/>
      <c r="VN210" s="86"/>
      <c r="VO210" s="86"/>
      <c r="VP210" s="86"/>
      <c r="VQ210" s="86"/>
      <c r="VR210" s="86"/>
      <c r="VS210" s="86"/>
      <c r="VT210" s="86"/>
      <c r="VU210" s="86"/>
      <c r="VV210" s="86"/>
      <c r="VW210" s="86"/>
      <c r="VX210" s="86"/>
      <c r="VY210" s="86"/>
      <c r="VZ210" s="86"/>
      <c r="WA210" s="86"/>
      <c r="WB210" s="86"/>
      <c r="WC210" s="86"/>
      <c r="WD210" s="86"/>
      <c r="WE210" s="86"/>
      <c r="WF210" s="86"/>
      <c r="WG210" s="86"/>
      <c r="WH210" s="86"/>
      <c r="WI210" s="86"/>
      <c r="WJ210" s="86"/>
      <c r="WK210" s="86"/>
      <c r="WL210" s="86"/>
      <c r="WM210" s="86"/>
      <c r="WN210" s="86"/>
      <c r="WO210" s="86"/>
      <c r="WP210" s="86"/>
      <c r="WQ210" s="86"/>
      <c r="WR210" s="86"/>
      <c r="WS210" s="86"/>
      <c r="WT210" s="86"/>
      <c r="WU210" s="86"/>
      <c r="WV210" s="86"/>
      <c r="WW210" s="86"/>
      <c r="WX210" s="86"/>
      <c r="WY210" s="86"/>
      <c r="WZ210" s="86"/>
      <c r="XA210" s="86"/>
      <c r="XB210" s="86"/>
      <c r="XC210" s="86"/>
      <c r="XD210" s="86"/>
      <c r="XE210" s="86"/>
      <c r="XF210" s="86"/>
      <c r="XG210" s="86"/>
      <c r="XH210" s="86"/>
      <c r="XI210" s="86"/>
      <c r="XJ210" s="86"/>
      <c r="XK210" s="86"/>
      <c r="XL210" s="86"/>
      <c r="XM210" s="86"/>
      <c r="XN210" s="86"/>
      <c r="XO210" s="86"/>
      <c r="XP210" s="86"/>
      <c r="XQ210" s="86"/>
      <c r="XR210" s="86"/>
      <c r="XS210" s="86"/>
      <c r="XT210" s="86"/>
      <c r="XU210" s="86"/>
      <c r="XV210" s="86"/>
      <c r="XW210" s="86"/>
      <c r="XX210" s="86"/>
      <c r="XY210" s="86"/>
      <c r="XZ210" s="86"/>
      <c r="YA210" s="86"/>
      <c r="YB210" s="86"/>
      <c r="YC210" s="86"/>
      <c r="YD210" s="86"/>
      <c r="YE210" s="86"/>
      <c r="YF210" s="86"/>
      <c r="YG210" s="86"/>
      <c r="YH210" s="86"/>
      <c r="YI210" s="86"/>
      <c r="YJ210" s="86"/>
      <c r="YK210" s="86"/>
      <c r="YL210" s="86"/>
      <c r="YM210" s="86"/>
      <c r="YN210" s="86"/>
      <c r="YO210" s="86"/>
      <c r="YP210" s="86"/>
      <c r="YQ210" s="86"/>
      <c r="YR210" s="86"/>
      <c r="YS210" s="86"/>
      <c r="YT210" s="86"/>
      <c r="YU210" s="86"/>
      <c r="YV210" s="86"/>
      <c r="YW210" s="86"/>
      <c r="YX210" s="86"/>
      <c r="YY210" s="86"/>
      <c r="YZ210" s="86"/>
      <c r="ZA210" s="86"/>
      <c r="ZB210" s="86"/>
      <c r="ZC210" s="86"/>
      <c r="ZD210" s="86"/>
      <c r="ZE210" s="86"/>
      <c r="ZF210" s="86"/>
      <c r="ZG210" s="86"/>
      <c r="ZH210" s="86"/>
      <c r="ZI210" s="86"/>
      <c r="ZJ210" s="86"/>
      <c r="ZK210" s="86"/>
      <c r="ZL210" s="86"/>
      <c r="ZM210" s="86"/>
      <c r="ZN210" s="86"/>
      <c r="ZO210" s="86"/>
      <c r="ZP210" s="86"/>
      <c r="ZQ210" s="86"/>
      <c r="ZR210" s="86"/>
      <c r="ZS210" s="86"/>
      <c r="ZT210" s="86"/>
      <c r="ZU210" s="86"/>
      <c r="ZV210" s="86"/>
      <c r="ZW210" s="86"/>
      <c r="ZX210" s="86"/>
      <c r="ZY210" s="86"/>
      <c r="ZZ210" s="86"/>
      <c r="AAA210" s="86"/>
      <c r="AAB210" s="86"/>
      <c r="AAC210" s="86"/>
      <c r="AAD210" s="86"/>
      <c r="AAE210" s="86"/>
      <c r="AAF210" s="86"/>
      <c r="AAG210" s="86"/>
      <c r="AAH210" s="86"/>
      <c r="AAI210" s="86"/>
      <c r="AAJ210" s="86"/>
      <c r="AAK210" s="86"/>
      <c r="AAL210" s="86"/>
      <c r="AAM210" s="86"/>
      <c r="AAN210" s="86"/>
      <c r="AAO210" s="86"/>
      <c r="AAP210" s="86"/>
      <c r="AAQ210" s="86"/>
      <c r="AAR210" s="86"/>
      <c r="AAS210" s="86"/>
      <c r="AAT210" s="86"/>
      <c r="AAU210" s="86"/>
      <c r="AAV210" s="86"/>
      <c r="AAW210" s="86"/>
      <c r="AAX210" s="86"/>
      <c r="AAY210" s="86"/>
      <c r="AAZ210" s="86"/>
      <c r="ABA210" s="86"/>
      <c r="ABB210" s="86"/>
      <c r="ABC210" s="86"/>
      <c r="ABD210" s="86"/>
      <c r="ABE210" s="86"/>
      <c r="ABF210" s="86"/>
      <c r="ABG210" s="86"/>
      <c r="ABH210" s="86"/>
      <c r="ABI210" s="86"/>
      <c r="ABJ210" s="86"/>
      <c r="ABK210" s="86"/>
      <c r="ABL210" s="86"/>
      <c r="ABM210" s="86"/>
      <c r="ABN210" s="86"/>
      <c r="ABO210" s="86"/>
      <c r="ABP210" s="86"/>
      <c r="ABQ210" s="86"/>
      <c r="ABR210" s="86"/>
      <c r="ABS210" s="86"/>
      <c r="ABT210" s="86"/>
      <c r="ABU210" s="86"/>
      <c r="ABV210" s="86"/>
      <c r="ABW210" s="86"/>
      <c r="ABX210" s="86"/>
      <c r="ABY210" s="86"/>
      <c r="ABZ210" s="86"/>
      <c r="ACA210" s="86"/>
      <c r="ACB210" s="86"/>
      <c r="ACC210" s="86"/>
      <c r="ACD210" s="86"/>
      <c r="ACE210" s="86"/>
      <c r="ACF210" s="86"/>
      <c r="ACG210" s="86"/>
      <c r="ACH210" s="86"/>
      <c r="ACI210" s="86"/>
      <c r="ACJ210" s="86"/>
      <c r="ACK210" s="86"/>
      <c r="ACL210" s="86"/>
      <c r="ACM210" s="86"/>
      <c r="ACN210" s="86"/>
      <c r="ACO210" s="86"/>
      <c r="ACP210" s="86"/>
      <c r="ACQ210" s="86"/>
      <c r="ACR210" s="86"/>
      <c r="ACS210" s="86"/>
      <c r="ACT210" s="86"/>
      <c r="ACU210" s="86"/>
      <c r="ACV210" s="86"/>
      <c r="ACW210" s="86"/>
      <c r="ACX210" s="86"/>
      <c r="ACY210" s="86"/>
      <c r="ACZ210" s="86"/>
      <c r="ADA210" s="86"/>
      <c r="ADB210" s="86"/>
      <c r="ADC210" s="86"/>
      <c r="ADD210" s="86"/>
      <c r="ADE210" s="86"/>
      <c r="ADF210" s="86"/>
      <c r="ADG210" s="86"/>
      <c r="ADH210" s="86"/>
      <c r="ADI210" s="86"/>
      <c r="ADJ210" s="86"/>
      <c r="ADK210" s="86"/>
      <c r="ADL210" s="86"/>
      <c r="ADM210" s="86"/>
      <c r="ADN210" s="86"/>
      <c r="ADO210" s="86"/>
      <c r="ADP210" s="86"/>
      <c r="ADQ210" s="86"/>
      <c r="ADR210" s="86"/>
      <c r="ADS210" s="86"/>
      <c r="ADT210" s="86"/>
      <c r="ADU210" s="86"/>
      <c r="ADV210" s="86"/>
      <c r="ADW210" s="86"/>
      <c r="ADX210" s="86"/>
      <c r="ADY210" s="86"/>
      <c r="ADZ210" s="86"/>
      <c r="AEA210" s="86"/>
      <c r="AEB210" s="86"/>
      <c r="AEC210" s="86"/>
      <c r="AED210" s="86"/>
      <c r="AEE210" s="86"/>
      <c r="AEF210" s="86"/>
      <c r="AEG210" s="86"/>
      <c r="AEH210" s="86"/>
      <c r="AEI210" s="86"/>
      <c r="AEJ210" s="86"/>
      <c r="AEK210" s="86"/>
      <c r="AEL210" s="86"/>
      <c r="AEM210" s="86"/>
      <c r="AEN210" s="86"/>
      <c r="AEO210" s="86"/>
      <c r="AEP210" s="86"/>
      <c r="AEQ210" s="86"/>
      <c r="AER210" s="86"/>
      <c r="AES210" s="86"/>
      <c r="AET210" s="86"/>
      <c r="AEU210" s="86"/>
      <c r="AEV210" s="86"/>
      <c r="AEW210" s="86"/>
      <c r="AEX210" s="86"/>
      <c r="AEY210" s="86"/>
      <c r="AEZ210" s="86"/>
      <c r="AFA210" s="86"/>
      <c r="AFB210" s="86"/>
      <c r="AFC210" s="86"/>
      <c r="AFD210" s="86"/>
      <c r="AFE210" s="86"/>
      <c r="AFF210" s="86"/>
      <c r="AFG210" s="86"/>
      <c r="AFH210" s="86"/>
      <c r="AFI210" s="86"/>
      <c r="AFJ210" s="86"/>
      <c r="AFK210" s="86"/>
      <c r="AFL210" s="86"/>
      <c r="AFM210" s="86"/>
      <c r="AFN210" s="86"/>
      <c r="AFO210" s="86"/>
      <c r="AFP210" s="86"/>
      <c r="AFQ210" s="86"/>
      <c r="AFR210" s="86"/>
      <c r="AFS210" s="86"/>
      <c r="AFT210" s="86"/>
      <c r="AFU210" s="86"/>
      <c r="AFV210" s="86"/>
      <c r="AFW210" s="86"/>
      <c r="AFX210" s="86"/>
      <c r="AFY210" s="86"/>
      <c r="AFZ210" s="86"/>
      <c r="AGA210" s="86"/>
      <c r="AGB210" s="86"/>
      <c r="AGC210" s="86"/>
      <c r="AGD210" s="86"/>
      <c r="AGE210" s="86"/>
      <c r="AGF210" s="86"/>
      <c r="AGG210" s="86"/>
      <c r="AGH210" s="86"/>
      <c r="AGI210" s="86"/>
      <c r="AGJ210" s="86"/>
      <c r="AGK210" s="86"/>
      <c r="AGL210" s="86"/>
      <c r="AGM210" s="86"/>
      <c r="AGN210" s="86"/>
      <c r="AGO210" s="86"/>
      <c r="AGP210" s="86"/>
      <c r="AGQ210" s="86"/>
      <c r="AGR210" s="86"/>
      <c r="AGS210" s="86"/>
      <c r="AGT210" s="86"/>
      <c r="AGU210" s="86"/>
      <c r="AGV210" s="86"/>
      <c r="AGW210" s="86"/>
      <c r="AGX210" s="86"/>
      <c r="AGY210" s="86"/>
      <c r="AGZ210" s="86"/>
      <c r="AHA210" s="86"/>
      <c r="AHB210" s="86"/>
      <c r="AHC210" s="86"/>
      <c r="AHD210" s="86"/>
      <c r="AHE210" s="86"/>
      <c r="AHF210" s="86"/>
      <c r="AHG210" s="86"/>
      <c r="AHH210" s="86"/>
      <c r="AHI210" s="86"/>
      <c r="AHJ210" s="86"/>
      <c r="AHK210" s="86"/>
      <c r="AHL210" s="86"/>
      <c r="AHM210" s="86"/>
      <c r="AHN210" s="86"/>
      <c r="AHO210" s="86"/>
      <c r="AHP210" s="86"/>
      <c r="AHQ210" s="86"/>
      <c r="AHR210" s="86"/>
      <c r="AHS210" s="86"/>
      <c r="AHT210" s="86"/>
      <c r="AHU210" s="86"/>
      <c r="AHV210" s="86"/>
      <c r="AHW210" s="86"/>
      <c r="AHX210" s="86"/>
      <c r="AHY210" s="86"/>
      <c r="AHZ210" s="86"/>
      <c r="AIA210" s="86"/>
      <c r="AIB210" s="86"/>
      <c r="AIC210" s="86"/>
      <c r="AID210" s="86"/>
      <c r="AIE210" s="86"/>
      <c r="AIF210" s="86"/>
      <c r="AIG210" s="86"/>
      <c r="AIH210" s="86"/>
      <c r="AII210" s="86"/>
      <c r="AIJ210" s="86"/>
      <c r="AIK210" s="86"/>
      <c r="AIL210" s="86"/>
      <c r="AIM210" s="86"/>
      <c r="AIN210" s="86"/>
      <c r="AIO210" s="86"/>
      <c r="AIP210" s="86"/>
      <c r="AIQ210" s="86"/>
      <c r="AIR210" s="86"/>
      <c r="AIS210" s="86"/>
      <c r="AIT210" s="86"/>
      <c r="AIU210" s="86"/>
      <c r="AIV210" s="86"/>
      <c r="AIW210" s="86"/>
      <c r="AIX210" s="86"/>
      <c r="AIY210" s="86"/>
      <c r="AIZ210" s="86"/>
      <c r="AJA210" s="86"/>
      <c r="AJB210" s="86"/>
      <c r="AJC210" s="86"/>
      <c r="AJD210" s="86"/>
      <c r="AJE210" s="86"/>
      <c r="AJF210" s="86"/>
      <c r="AJG210" s="86"/>
      <c r="AJH210" s="86"/>
      <c r="AJI210" s="86"/>
      <c r="AJJ210" s="86"/>
      <c r="AJK210" s="86"/>
      <c r="AJL210" s="86"/>
      <c r="AJM210" s="86"/>
      <c r="AJN210" s="86"/>
      <c r="AJO210" s="86"/>
      <c r="AJP210" s="86"/>
      <c r="AJQ210" s="86"/>
      <c r="AJR210" s="86"/>
      <c r="AJS210" s="86"/>
      <c r="AJT210" s="86"/>
      <c r="AJU210" s="86"/>
      <c r="AJV210" s="86"/>
      <c r="AJW210" s="86"/>
      <c r="AJX210" s="86"/>
      <c r="AJY210" s="86"/>
      <c r="AJZ210" s="86"/>
      <c r="AKA210" s="86"/>
      <c r="AKB210" s="86"/>
      <c r="AKC210" s="86"/>
      <c r="AKD210" s="86"/>
      <c r="AKE210" s="86"/>
      <c r="AKF210" s="86"/>
      <c r="AKG210" s="86"/>
      <c r="AKH210" s="86"/>
      <c r="AKI210" s="86"/>
      <c r="AKJ210" s="86"/>
      <c r="AKK210" s="86"/>
      <c r="AKL210" s="86"/>
      <c r="AKM210" s="86"/>
      <c r="AKN210" s="86"/>
      <c r="AKO210" s="86"/>
      <c r="AKP210" s="86"/>
      <c r="AKQ210" s="86"/>
      <c r="AKR210" s="86"/>
      <c r="AKS210" s="86"/>
      <c r="AKT210" s="86"/>
      <c r="AKU210" s="86"/>
      <c r="AKV210" s="86"/>
      <c r="AKW210" s="86"/>
      <c r="AKX210" s="86"/>
      <c r="AKY210" s="86"/>
      <c r="AKZ210" s="86"/>
      <c r="ALA210" s="86"/>
      <c r="ALB210" s="86"/>
      <c r="ALC210" s="86"/>
      <c r="ALD210" s="86"/>
      <c r="ALE210" s="86"/>
      <c r="ALF210" s="86"/>
      <c r="ALG210" s="86"/>
      <c r="ALH210" s="86"/>
      <c r="ALI210" s="86"/>
      <c r="ALJ210" s="86"/>
      <c r="ALK210" s="86"/>
      <c r="ALL210" s="86"/>
      <c r="ALM210" s="86"/>
      <c r="ALN210" s="86"/>
      <c r="ALO210" s="86"/>
      <c r="ALP210" s="86"/>
      <c r="ALQ210" s="86"/>
      <c r="ALR210" s="86"/>
      <c r="ALS210" s="86"/>
      <c r="ALT210" s="86"/>
      <c r="ALU210" s="86"/>
      <c r="ALV210" s="86"/>
      <c r="ALW210" s="86"/>
      <c r="ALX210" s="86"/>
      <c r="ALY210" s="86"/>
      <c r="ALZ210" s="86"/>
      <c r="AMA210" s="86"/>
      <c r="AMB210" s="86"/>
      <c r="AMC210" s="86"/>
      <c r="AMD210" s="86"/>
      <c r="AME210" s="86"/>
      <c r="AMF210" s="86"/>
      <c r="AMG210" s="86"/>
      <c r="AMH210" s="86"/>
      <c r="AMI210" s="86"/>
      <c r="AMJ210" s="86"/>
      <c r="AMK210" s="86"/>
      <c r="AML210" s="86"/>
      <c r="AMM210" s="86"/>
      <c r="AMN210" s="86"/>
      <c r="AMO210" s="86"/>
      <c r="AMP210" s="86"/>
      <c r="AMQ210" s="86"/>
      <c r="AMR210" s="86"/>
      <c r="AMS210" s="86"/>
      <c r="AMT210" s="86"/>
      <c r="AMU210" s="86"/>
      <c r="AMV210" s="86"/>
      <c r="AMW210" s="86"/>
      <c r="AMX210" s="86"/>
      <c r="AMY210" s="86"/>
      <c r="AMZ210" s="86"/>
      <c r="ANA210" s="86"/>
      <c r="ANB210" s="86"/>
      <c r="ANC210" s="86"/>
      <c r="AND210" s="86"/>
      <c r="ANE210" s="86"/>
      <c r="ANF210" s="86"/>
      <c r="ANG210" s="86"/>
      <c r="ANH210" s="86"/>
      <c r="ANI210" s="86"/>
      <c r="ANJ210" s="86"/>
      <c r="ANK210" s="86"/>
      <c r="ANL210" s="86"/>
      <c r="ANM210" s="86"/>
      <c r="ANN210" s="86"/>
      <c r="ANO210" s="86"/>
      <c r="ANP210" s="86"/>
      <c r="ANQ210" s="86"/>
      <c r="ANR210" s="86"/>
      <c r="ANS210" s="86"/>
      <c r="ANT210" s="86"/>
      <c r="ANU210" s="86"/>
      <c r="ANV210" s="86"/>
      <c r="ANW210" s="86"/>
      <c r="ANX210" s="86"/>
      <c r="ANY210" s="86"/>
      <c r="ANZ210" s="86"/>
      <c r="AOA210" s="86"/>
      <c r="AOB210" s="86"/>
      <c r="AOC210" s="86"/>
      <c r="AOD210" s="86"/>
      <c r="AOE210" s="86"/>
      <c r="AOF210" s="86"/>
      <c r="AOG210" s="86"/>
      <c r="AOH210" s="86"/>
      <c r="AOI210" s="86"/>
      <c r="AOJ210" s="86"/>
      <c r="AOK210" s="86"/>
      <c r="AOL210" s="86"/>
      <c r="AOM210" s="86"/>
      <c r="AON210" s="86"/>
      <c r="AOO210" s="86"/>
      <c r="AOP210" s="86"/>
      <c r="AOQ210" s="86"/>
      <c r="AOR210" s="86"/>
      <c r="AOS210" s="86"/>
      <c r="AOT210" s="86"/>
      <c r="AOU210" s="86"/>
      <c r="AOV210" s="86"/>
      <c r="AOW210" s="86"/>
      <c r="AOX210" s="86"/>
      <c r="AOY210" s="86"/>
      <c r="AOZ210" s="86"/>
      <c r="APA210" s="86"/>
      <c r="APB210" s="86"/>
      <c r="APC210" s="86"/>
      <c r="APD210" s="86"/>
      <c r="APE210" s="86"/>
      <c r="APF210" s="86"/>
      <c r="APG210" s="86"/>
      <c r="APH210" s="86"/>
      <c r="API210" s="86"/>
      <c r="APJ210" s="86"/>
      <c r="APK210" s="86"/>
      <c r="APL210" s="86"/>
      <c r="APM210" s="86"/>
      <c r="APN210" s="86"/>
      <c r="APO210" s="86"/>
      <c r="APP210" s="86"/>
      <c r="APQ210" s="86"/>
      <c r="APR210" s="86"/>
      <c r="APS210" s="86"/>
      <c r="APT210" s="86"/>
      <c r="APU210" s="86"/>
      <c r="APV210" s="86"/>
      <c r="APW210" s="86"/>
      <c r="APX210" s="86"/>
      <c r="APY210" s="86"/>
      <c r="APZ210" s="86"/>
      <c r="AQA210" s="86"/>
      <c r="AQB210" s="86"/>
      <c r="AQC210" s="86"/>
      <c r="AQD210" s="86"/>
      <c r="AQE210" s="86"/>
      <c r="AQF210" s="86"/>
      <c r="AQG210" s="86"/>
      <c r="AQH210" s="86"/>
      <c r="AQI210" s="86"/>
      <c r="AQJ210" s="86"/>
      <c r="AQK210" s="86"/>
      <c r="AQL210" s="86"/>
      <c r="AQM210" s="86"/>
      <c r="AQN210" s="86"/>
      <c r="AQO210" s="86"/>
      <c r="AQP210" s="86"/>
      <c r="AQQ210" s="86"/>
      <c r="AQR210" s="86"/>
      <c r="AQS210" s="86"/>
      <c r="AQT210" s="86"/>
      <c r="AQU210" s="86"/>
      <c r="AQV210" s="86"/>
      <c r="AQW210" s="86"/>
      <c r="AQX210" s="86"/>
      <c r="AQY210" s="86"/>
      <c r="AQZ210" s="86"/>
      <c r="ARA210" s="86"/>
      <c r="ARB210" s="86"/>
      <c r="ARC210" s="86"/>
      <c r="ARD210" s="86"/>
      <c r="ARE210" s="86"/>
      <c r="ARF210" s="86"/>
      <c r="ARG210" s="86"/>
      <c r="ARH210" s="86"/>
      <c r="ARI210" s="86"/>
      <c r="ARJ210" s="86"/>
      <c r="ARK210" s="86"/>
      <c r="ARL210" s="86"/>
      <c r="ARM210" s="86"/>
      <c r="ARN210" s="86"/>
      <c r="ARO210" s="86"/>
      <c r="ARP210" s="86"/>
      <c r="ARQ210" s="86"/>
      <c r="ARR210" s="86"/>
      <c r="ARS210" s="86"/>
      <c r="ART210" s="86"/>
      <c r="ARU210" s="86"/>
      <c r="ARV210" s="86"/>
      <c r="ARW210" s="86"/>
      <c r="ARX210" s="86"/>
      <c r="ARY210" s="86"/>
      <c r="ARZ210" s="86"/>
      <c r="ASA210" s="86"/>
      <c r="ASB210" s="86"/>
      <c r="ASC210" s="86"/>
      <c r="ASD210" s="86"/>
      <c r="ASE210" s="86"/>
      <c r="ASF210" s="86"/>
      <c r="ASG210" s="86"/>
      <c r="ASH210" s="86"/>
      <c r="ASI210" s="86"/>
      <c r="ASJ210" s="86"/>
      <c r="ASK210" s="86"/>
      <c r="ASL210" s="86"/>
      <c r="ASM210" s="86"/>
      <c r="ASN210" s="86"/>
      <c r="ASO210" s="86"/>
      <c r="ASP210" s="86"/>
      <c r="ASQ210" s="86"/>
      <c r="ASR210" s="86"/>
      <c r="ASS210" s="86"/>
      <c r="AST210" s="86"/>
      <c r="ASU210" s="86"/>
      <c r="ASV210" s="86"/>
      <c r="ASW210" s="86"/>
      <c r="ASX210" s="86"/>
      <c r="ASY210" s="86"/>
      <c r="ASZ210" s="86"/>
      <c r="ATA210" s="86"/>
      <c r="ATB210" s="86"/>
      <c r="ATC210" s="86"/>
      <c r="ATD210" s="86"/>
      <c r="ATE210" s="86"/>
      <c r="ATF210" s="86"/>
      <c r="ATG210" s="86"/>
      <c r="ATH210" s="86"/>
      <c r="ATI210" s="86"/>
      <c r="ATJ210" s="86"/>
      <c r="ATK210" s="86"/>
      <c r="ATL210" s="86"/>
      <c r="ATM210" s="86"/>
      <c r="ATN210" s="86"/>
      <c r="ATO210" s="86"/>
      <c r="ATP210" s="86"/>
      <c r="ATQ210" s="86"/>
      <c r="ATR210" s="86"/>
      <c r="ATS210" s="86"/>
      <c r="ATT210" s="86"/>
      <c r="ATU210" s="86"/>
      <c r="ATV210" s="86"/>
      <c r="ATW210" s="86"/>
      <c r="ATX210" s="86"/>
      <c r="ATY210" s="86"/>
      <c r="ATZ210" s="86"/>
      <c r="AUA210" s="86"/>
      <c r="AUB210" s="86"/>
      <c r="AUC210" s="86"/>
      <c r="AUD210" s="86"/>
      <c r="AUE210" s="86"/>
      <c r="AUF210" s="86"/>
      <c r="AUG210" s="86"/>
      <c r="AUH210" s="86"/>
      <c r="AUI210" s="86"/>
      <c r="AUJ210" s="86"/>
      <c r="AUK210" s="86"/>
      <c r="AUL210" s="86"/>
      <c r="AUM210" s="86"/>
      <c r="AUN210" s="86"/>
      <c r="AUO210" s="86"/>
      <c r="AUP210" s="86"/>
      <c r="AUQ210" s="86"/>
      <c r="AUR210" s="86"/>
      <c r="AUS210" s="86"/>
      <c r="AUT210" s="86"/>
      <c r="AUU210" s="86"/>
      <c r="AUV210" s="86"/>
      <c r="AUW210" s="86"/>
      <c r="AUX210" s="86"/>
      <c r="AUY210" s="86"/>
      <c r="AUZ210" s="86"/>
      <c r="AVA210" s="86"/>
      <c r="AVB210" s="86"/>
      <c r="AVC210" s="86"/>
      <c r="AVD210" s="86"/>
      <c r="AVE210" s="86"/>
      <c r="AVF210" s="86"/>
      <c r="AVG210" s="86"/>
      <c r="AVH210" s="86"/>
      <c r="AVI210" s="86"/>
      <c r="AVJ210" s="86"/>
      <c r="AVK210" s="86"/>
      <c r="AVL210" s="86"/>
      <c r="AVM210" s="86"/>
      <c r="AVN210" s="86"/>
      <c r="AVO210" s="86"/>
      <c r="AVP210" s="86"/>
      <c r="AVQ210" s="86"/>
      <c r="AVR210" s="86"/>
      <c r="AVS210" s="86"/>
      <c r="AVT210" s="86"/>
      <c r="AVU210" s="86"/>
      <c r="AVV210" s="86"/>
      <c r="AVW210" s="86"/>
      <c r="AVX210" s="86"/>
      <c r="AVY210" s="86"/>
      <c r="AVZ210" s="86"/>
      <c r="AWA210" s="86"/>
      <c r="AWB210" s="86"/>
      <c r="AWC210" s="86"/>
      <c r="AWD210" s="86"/>
      <c r="AWE210" s="86"/>
      <c r="AWF210" s="86"/>
      <c r="AWG210" s="86"/>
      <c r="AWH210" s="86"/>
      <c r="AWI210" s="86"/>
      <c r="AWJ210" s="86"/>
      <c r="AWK210" s="86"/>
      <c r="AWL210" s="86"/>
      <c r="AWM210" s="86"/>
      <c r="AWN210" s="86"/>
      <c r="AWO210" s="86"/>
      <c r="AWP210" s="86"/>
      <c r="AWQ210" s="86"/>
      <c r="AWR210" s="86"/>
      <c r="AWS210" s="86"/>
      <c r="AWT210" s="86"/>
      <c r="AWU210" s="86"/>
      <c r="AWV210" s="86"/>
      <c r="AWW210" s="86"/>
      <c r="AWX210" s="86"/>
      <c r="AWY210" s="86"/>
      <c r="AWZ210" s="86"/>
      <c r="AXA210" s="86"/>
      <c r="AXB210" s="86"/>
      <c r="AXC210" s="86"/>
      <c r="AXD210" s="86"/>
      <c r="AXE210" s="86"/>
      <c r="AXF210" s="86"/>
      <c r="AXG210" s="86"/>
      <c r="AXH210" s="86"/>
      <c r="AXI210" s="86"/>
      <c r="AXJ210" s="86"/>
      <c r="AXK210" s="86"/>
      <c r="AXL210" s="86"/>
      <c r="AXM210" s="86"/>
      <c r="AXN210" s="86"/>
      <c r="AXO210" s="86"/>
      <c r="AXP210" s="86"/>
      <c r="AXQ210" s="86"/>
      <c r="AXR210" s="86"/>
      <c r="AXS210" s="86"/>
      <c r="AXT210" s="86"/>
      <c r="AXU210" s="86"/>
      <c r="AXV210" s="86"/>
      <c r="AXW210" s="86"/>
      <c r="AXX210" s="86"/>
      <c r="AXY210" s="86"/>
      <c r="AXZ210" s="86"/>
      <c r="AYA210" s="86"/>
      <c r="AYB210" s="86"/>
      <c r="AYC210" s="86"/>
      <c r="AYD210" s="86"/>
      <c r="AYE210" s="86"/>
      <c r="AYF210" s="86"/>
      <c r="AYG210" s="86"/>
      <c r="AYH210" s="86"/>
      <c r="AYI210" s="86"/>
      <c r="AYJ210" s="86"/>
      <c r="AYK210" s="86"/>
      <c r="AYL210" s="86"/>
      <c r="AYM210" s="86"/>
      <c r="AYN210" s="86"/>
      <c r="AYO210" s="86"/>
      <c r="AYP210" s="86"/>
      <c r="AYQ210" s="86"/>
      <c r="AYR210" s="86"/>
      <c r="AYS210" s="86"/>
      <c r="AYT210" s="86"/>
      <c r="AYU210" s="86"/>
      <c r="AYV210" s="86"/>
      <c r="AYW210" s="86"/>
      <c r="AYX210" s="86"/>
      <c r="AYY210" s="86"/>
      <c r="AYZ210" s="86"/>
      <c r="AZA210" s="86"/>
      <c r="AZB210" s="86"/>
      <c r="AZC210" s="86"/>
      <c r="AZD210" s="86"/>
      <c r="AZE210" s="86"/>
      <c r="AZF210" s="86"/>
      <c r="AZG210" s="86"/>
      <c r="AZH210" s="86"/>
      <c r="AZI210" s="86"/>
      <c r="AZJ210" s="86"/>
      <c r="AZK210" s="86"/>
      <c r="AZL210" s="86"/>
      <c r="AZM210" s="86"/>
      <c r="AZN210" s="86"/>
      <c r="AZO210" s="86"/>
      <c r="AZP210" s="86"/>
      <c r="AZQ210" s="86"/>
      <c r="AZR210" s="86"/>
      <c r="AZS210" s="86"/>
      <c r="AZT210" s="86"/>
      <c r="AZU210" s="86"/>
      <c r="AZV210" s="86"/>
      <c r="AZW210" s="86"/>
      <c r="AZX210" s="86"/>
      <c r="AZY210" s="86"/>
      <c r="AZZ210" s="86"/>
      <c r="BAA210" s="86"/>
      <c r="BAB210" s="86"/>
      <c r="BAC210" s="86"/>
      <c r="BAD210" s="86"/>
      <c r="BAE210" s="86"/>
      <c r="BAF210" s="86"/>
      <c r="BAG210" s="86"/>
      <c r="BAH210" s="86"/>
      <c r="BAI210" s="86"/>
      <c r="BAJ210" s="86"/>
      <c r="BAK210" s="86"/>
      <c r="BAL210" s="86"/>
      <c r="BAM210" s="86"/>
      <c r="BAN210" s="86"/>
      <c r="BAO210" s="86"/>
      <c r="BAP210" s="86"/>
      <c r="BAQ210" s="86"/>
      <c r="BAR210" s="86"/>
      <c r="BAS210" s="86"/>
      <c r="BAT210" s="86"/>
      <c r="BAU210" s="86"/>
      <c r="BAV210" s="86"/>
      <c r="BAW210" s="86"/>
      <c r="BAX210" s="86"/>
      <c r="BAY210" s="86"/>
      <c r="BAZ210" s="86"/>
      <c r="BBA210" s="86"/>
      <c r="BBB210" s="86"/>
      <c r="BBC210" s="86"/>
      <c r="BBD210" s="86"/>
      <c r="BBE210" s="86"/>
      <c r="BBF210" s="86"/>
      <c r="BBG210" s="86"/>
      <c r="BBH210" s="86"/>
      <c r="BBI210" s="86"/>
      <c r="BBJ210" s="86"/>
      <c r="BBK210" s="86"/>
      <c r="BBL210" s="86"/>
      <c r="BBM210" s="86"/>
      <c r="BBN210" s="86"/>
      <c r="BBO210" s="86"/>
      <c r="BBP210" s="86"/>
      <c r="BBQ210" s="86"/>
      <c r="BBR210" s="86"/>
      <c r="BBS210" s="86"/>
      <c r="BBT210" s="86"/>
      <c r="BBU210" s="86"/>
      <c r="BBV210" s="86"/>
      <c r="BBW210" s="86"/>
      <c r="BBX210" s="86"/>
      <c r="BBY210" s="86"/>
      <c r="BBZ210" s="86"/>
      <c r="BCA210" s="86"/>
      <c r="BCB210" s="86"/>
      <c r="BCC210" s="86"/>
      <c r="BCD210" s="86"/>
      <c r="BCE210" s="86"/>
      <c r="BCF210" s="86"/>
      <c r="BCG210" s="86"/>
      <c r="BCH210" s="86"/>
      <c r="BCI210" s="86"/>
      <c r="BCJ210" s="86"/>
      <c r="BCK210" s="86"/>
      <c r="BCL210" s="86"/>
      <c r="BCM210" s="86"/>
      <c r="BCN210" s="86"/>
      <c r="BCO210" s="86"/>
      <c r="BCP210" s="86"/>
      <c r="BCQ210" s="86"/>
      <c r="BCR210" s="86"/>
      <c r="BCS210" s="86"/>
      <c r="BCT210" s="86"/>
      <c r="BCU210" s="86"/>
      <c r="BCV210" s="86"/>
      <c r="BCW210" s="86"/>
      <c r="BCX210" s="86"/>
      <c r="BCY210" s="86"/>
      <c r="BCZ210" s="86"/>
      <c r="BDA210" s="86"/>
      <c r="BDB210" s="86"/>
      <c r="BDC210" s="86"/>
      <c r="BDD210" s="86"/>
      <c r="BDE210" s="86"/>
      <c r="BDF210" s="86"/>
      <c r="BDG210" s="86"/>
      <c r="BDH210" s="86"/>
      <c r="BDI210" s="86"/>
      <c r="BDJ210" s="86"/>
      <c r="BDK210" s="86"/>
      <c r="BDL210" s="86"/>
      <c r="BDM210" s="86"/>
      <c r="BDN210" s="86"/>
      <c r="BDO210" s="86"/>
      <c r="BDP210" s="86"/>
      <c r="BDQ210" s="86"/>
      <c r="BDR210" s="86"/>
      <c r="BDS210" s="86"/>
      <c r="BDT210" s="86"/>
      <c r="BDU210" s="86"/>
      <c r="BDV210" s="86"/>
      <c r="BDW210" s="86"/>
      <c r="BDX210" s="86"/>
      <c r="BDY210" s="86"/>
      <c r="BDZ210" s="86"/>
      <c r="BEA210" s="86"/>
      <c r="BEB210" s="86"/>
      <c r="BEC210" s="86"/>
      <c r="BED210" s="86"/>
      <c r="BEE210" s="86"/>
      <c r="BEF210" s="86"/>
      <c r="BEG210" s="86"/>
      <c r="BEH210" s="86"/>
      <c r="BEI210" s="86"/>
      <c r="BEJ210" s="86"/>
      <c r="BEK210" s="86"/>
      <c r="BEL210" s="86"/>
      <c r="BEM210" s="86"/>
      <c r="BEN210" s="86"/>
      <c r="BEO210" s="86"/>
      <c r="BEP210" s="86"/>
      <c r="BEQ210" s="86"/>
      <c r="BER210" s="86"/>
      <c r="BES210" s="86"/>
      <c r="BET210" s="86"/>
      <c r="BEU210" s="86"/>
      <c r="BEV210" s="86"/>
      <c r="BEW210" s="86"/>
      <c r="BEX210" s="86"/>
      <c r="BEY210" s="86"/>
      <c r="BEZ210" s="86"/>
      <c r="BFA210" s="86"/>
      <c r="BFB210" s="86"/>
      <c r="BFC210" s="86"/>
      <c r="BFD210" s="86"/>
      <c r="BFE210" s="86"/>
      <c r="BFF210" s="86"/>
      <c r="BFG210" s="86"/>
      <c r="BFH210" s="86"/>
      <c r="BFI210" s="86"/>
      <c r="BFJ210" s="86"/>
      <c r="BFK210" s="86"/>
      <c r="BFL210" s="86"/>
      <c r="BFM210" s="86"/>
      <c r="BFN210" s="86"/>
      <c r="BFO210" s="86"/>
      <c r="BFP210" s="86"/>
      <c r="BFQ210" s="86"/>
      <c r="BFR210" s="86"/>
      <c r="BFS210" s="86"/>
      <c r="BFT210" s="86"/>
      <c r="BFU210" s="86"/>
      <c r="BFV210" s="86"/>
      <c r="BFW210" s="86"/>
      <c r="BFX210" s="86"/>
      <c r="BFY210" s="86"/>
      <c r="BFZ210" s="86"/>
      <c r="BGA210" s="86"/>
      <c r="BGB210" s="86"/>
      <c r="BGC210" s="86"/>
      <c r="BGD210" s="86"/>
      <c r="BGE210" s="86"/>
      <c r="BGF210" s="86"/>
      <c r="BGG210" s="86"/>
      <c r="BGH210" s="86"/>
      <c r="BGI210" s="86"/>
      <c r="BGJ210" s="86"/>
      <c r="BGK210" s="86"/>
      <c r="BGL210" s="86"/>
      <c r="BGM210" s="86"/>
      <c r="BGN210" s="86"/>
      <c r="BGO210" s="86"/>
      <c r="BGP210" s="86"/>
      <c r="BGQ210" s="86"/>
      <c r="BGR210" s="86"/>
      <c r="BGS210" s="86"/>
      <c r="BGT210" s="86"/>
      <c r="BGU210" s="86"/>
      <c r="BGV210" s="86"/>
      <c r="BGW210" s="86"/>
      <c r="BGX210" s="86"/>
      <c r="BGY210" s="86"/>
      <c r="BGZ210" s="86"/>
      <c r="BHA210" s="86"/>
      <c r="BHB210" s="86"/>
      <c r="BHC210" s="86"/>
      <c r="BHD210" s="86"/>
      <c r="BHE210" s="86"/>
      <c r="BHF210" s="86"/>
      <c r="BHG210" s="86"/>
      <c r="BHH210" s="86"/>
      <c r="BHI210" s="86"/>
      <c r="BHJ210" s="86"/>
      <c r="BHK210" s="86"/>
      <c r="BHL210" s="86"/>
      <c r="BHM210" s="86"/>
      <c r="BHN210" s="86"/>
      <c r="BHO210" s="86"/>
      <c r="BHP210" s="86"/>
      <c r="BHQ210" s="86"/>
      <c r="BHR210" s="86"/>
      <c r="BHS210" s="86"/>
      <c r="BHT210" s="86"/>
      <c r="BHU210" s="86"/>
      <c r="BHV210" s="86"/>
      <c r="BHW210" s="86"/>
      <c r="BHX210" s="86"/>
      <c r="BHY210" s="86"/>
      <c r="BHZ210" s="86"/>
      <c r="BIA210" s="86"/>
      <c r="BIB210" s="86"/>
      <c r="BIC210" s="86"/>
      <c r="BID210" s="86"/>
      <c r="BIE210" s="86"/>
      <c r="BIF210" s="86"/>
      <c r="BIG210" s="86"/>
      <c r="BIH210" s="86"/>
      <c r="BII210" s="86"/>
      <c r="BIJ210" s="86"/>
      <c r="BIK210" s="86"/>
      <c r="BIL210" s="86"/>
      <c r="BIM210" s="86"/>
      <c r="BIN210" s="86"/>
      <c r="BIO210" s="86"/>
      <c r="BIP210" s="86"/>
      <c r="BIQ210" s="86"/>
      <c r="BIR210" s="86"/>
      <c r="BIS210" s="86"/>
      <c r="BIT210" s="86"/>
      <c r="BIU210" s="86"/>
      <c r="BIV210" s="86"/>
      <c r="BIW210" s="86"/>
      <c r="BIX210" s="86"/>
      <c r="BIY210" s="86"/>
      <c r="BIZ210" s="86"/>
      <c r="BJA210" s="86"/>
      <c r="BJB210" s="86"/>
      <c r="BJC210" s="86"/>
      <c r="BJD210" s="86"/>
      <c r="BJE210" s="86"/>
      <c r="BJF210" s="86"/>
      <c r="BJG210" s="86"/>
      <c r="BJH210" s="86"/>
      <c r="BJI210" s="86"/>
      <c r="BJJ210" s="86"/>
      <c r="BJK210" s="86"/>
      <c r="BJL210" s="86"/>
      <c r="BJM210" s="86"/>
      <c r="BJN210" s="86"/>
      <c r="BJO210" s="86"/>
      <c r="BJP210" s="86"/>
      <c r="BJQ210" s="86"/>
      <c r="BJR210" s="86"/>
      <c r="BJS210" s="86"/>
      <c r="BJT210" s="86"/>
      <c r="BJU210" s="86"/>
      <c r="BJV210" s="86"/>
      <c r="BJW210" s="86"/>
      <c r="BJX210" s="86"/>
      <c r="BJY210" s="86"/>
      <c r="BJZ210" s="86"/>
      <c r="BKA210" s="86"/>
      <c r="BKB210" s="86"/>
      <c r="BKC210" s="86"/>
      <c r="BKD210" s="86"/>
      <c r="BKE210" s="86"/>
      <c r="BKF210" s="86"/>
      <c r="BKG210" s="86"/>
      <c r="BKH210" s="86"/>
      <c r="BKI210" s="86"/>
      <c r="BKJ210" s="86"/>
      <c r="BKK210" s="86"/>
      <c r="BKL210" s="86"/>
      <c r="BKM210" s="86"/>
      <c r="BKN210" s="86"/>
      <c r="BKO210" s="86"/>
      <c r="BKP210" s="86"/>
      <c r="BKQ210" s="86"/>
      <c r="BKR210" s="86"/>
      <c r="BKS210" s="86"/>
      <c r="BKT210" s="86"/>
      <c r="BKU210" s="86"/>
      <c r="BKV210" s="86"/>
      <c r="BKW210" s="86"/>
      <c r="BKX210" s="86"/>
      <c r="BKY210" s="86"/>
      <c r="BKZ210" s="86"/>
      <c r="BLA210" s="86"/>
      <c r="BLB210" s="86"/>
      <c r="BLC210" s="86"/>
      <c r="BLD210" s="86"/>
      <c r="BLE210" s="86"/>
      <c r="BLF210" s="86"/>
      <c r="BLG210" s="86"/>
      <c r="BLH210" s="86"/>
      <c r="BLI210" s="86"/>
      <c r="BLJ210" s="86"/>
      <c r="BLK210" s="86"/>
      <c r="BLL210" s="86"/>
      <c r="BLM210" s="86"/>
      <c r="BLN210" s="86"/>
      <c r="BLO210" s="86"/>
      <c r="BLP210" s="86"/>
      <c r="BLQ210" s="86"/>
      <c r="BLR210" s="86"/>
      <c r="BLS210" s="86"/>
      <c r="BLT210" s="86"/>
      <c r="BLU210" s="86"/>
      <c r="BLV210" s="86"/>
      <c r="BLW210" s="86"/>
      <c r="BLX210" s="86"/>
      <c r="BLY210" s="86"/>
      <c r="BLZ210" s="86"/>
      <c r="BMA210" s="86"/>
      <c r="BMB210" s="86"/>
      <c r="BMC210" s="86"/>
      <c r="BMD210" s="86"/>
      <c r="BME210" s="86"/>
      <c r="BMF210" s="86"/>
      <c r="BMG210" s="86"/>
      <c r="BMH210" s="86"/>
      <c r="BMI210" s="86"/>
      <c r="BMJ210" s="86"/>
      <c r="BMK210" s="86"/>
      <c r="BML210" s="86"/>
      <c r="BMM210" s="86"/>
      <c r="BMN210" s="86"/>
      <c r="BMO210" s="86"/>
      <c r="BMP210" s="86"/>
      <c r="BMQ210" s="86"/>
      <c r="BMR210" s="86"/>
      <c r="BMS210" s="86"/>
      <c r="BMT210" s="86"/>
      <c r="BMU210" s="86"/>
      <c r="BMV210" s="86"/>
      <c r="BMW210" s="86"/>
      <c r="BMX210" s="86"/>
      <c r="BMY210" s="86"/>
      <c r="BMZ210" s="86"/>
      <c r="BNA210" s="86"/>
      <c r="BNB210" s="86"/>
      <c r="BNC210" s="86"/>
      <c r="BND210" s="86"/>
      <c r="BNE210" s="86"/>
      <c r="BNF210" s="86"/>
      <c r="BNG210" s="86"/>
      <c r="BNH210" s="86"/>
      <c r="BNI210" s="86"/>
      <c r="BNJ210" s="86"/>
      <c r="BNK210" s="86"/>
      <c r="BNL210" s="86"/>
      <c r="BNM210" s="86"/>
      <c r="BNN210" s="86"/>
      <c r="BNO210" s="86"/>
      <c r="BNP210" s="86"/>
      <c r="BNQ210" s="86"/>
      <c r="BNR210" s="86"/>
      <c r="BNS210" s="86"/>
      <c r="BNT210" s="86"/>
      <c r="BNU210" s="86"/>
      <c r="BNV210" s="86"/>
      <c r="BNW210" s="86"/>
      <c r="BNX210" s="86"/>
      <c r="BNY210" s="86"/>
      <c r="BNZ210" s="86"/>
      <c r="BOA210" s="86"/>
      <c r="BOB210" s="86"/>
      <c r="BOC210" s="86"/>
      <c r="BOD210" s="86"/>
      <c r="BOE210" s="86"/>
      <c r="BOF210" s="86"/>
      <c r="BOG210" s="86"/>
      <c r="BOH210" s="86"/>
      <c r="BOI210" s="86"/>
      <c r="BOJ210" s="86"/>
      <c r="BOK210" s="86"/>
      <c r="BOL210" s="86"/>
      <c r="BOM210" s="86"/>
      <c r="BON210" s="86"/>
      <c r="BOO210" s="86"/>
      <c r="BOP210" s="86"/>
      <c r="BOQ210" s="86"/>
      <c r="BOR210" s="86"/>
      <c r="BOS210" s="86"/>
      <c r="BOT210" s="86"/>
      <c r="BOU210" s="86"/>
      <c r="BOV210" s="86"/>
      <c r="BOW210" s="86"/>
      <c r="BOX210" s="86"/>
      <c r="BOY210" s="86"/>
      <c r="BOZ210" s="86"/>
      <c r="BPA210" s="86"/>
      <c r="BPB210" s="86"/>
      <c r="BPC210" s="86"/>
      <c r="BPD210" s="86"/>
      <c r="BPE210" s="86"/>
      <c r="BPF210" s="86"/>
      <c r="BPG210" s="86"/>
      <c r="BPH210" s="86"/>
      <c r="BPI210" s="86"/>
      <c r="BPJ210" s="86"/>
      <c r="BPK210" s="86"/>
      <c r="BPL210" s="86"/>
      <c r="BPM210" s="86"/>
      <c r="BPN210" s="86"/>
      <c r="BPO210" s="86"/>
      <c r="BPP210" s="86"/>
      <c r="BPQ210" s="86"/>
      <c r="BPR210" s="86"/>
      <c r="BPS210" s="86"/>
      <c r="BPT210" s="86"/>
      <c r="BPU210" s="86"/>
      <c r="BPV210" s="86"/>
      <c r="BPW210" s="86"/>
      <c r="BPX210" s="86"/>
      <c r="BPY210" s="86"/>
      <c r="BPZ210" s="86"/>
      <c r="BQA210" s="86"/>
      <c r="BQB210" s="86"/>
      <c r="BQC210" s="86"/>
      <c r="BQD210" s="86"/>
      <c r="BQE210" s="86"/>
      <c r="BQF210" s="86"/>
      <c r="BQG210" s="86"/>
      <c r="BQH210" s="86"/>
      <c r="BQI210" s="86"/>
      <c r="BQJ210" s="86"/>
      <c r="BQK210" s="86"/>
      <c r="BQL210" s="86"/>
      <c r="BQM210" s="86"/>
      <c r="BQN210" s="86"/>
      <c r="BQO210" s="86"/>
      <c r="BQP210" s="86"/>
      <c r="BQQ210" s="86"/>
      <c r="BQR210" s="86"/>
      <c r="BQS210" s="86"/>
      <c r="BQT210" s="86"/>
      <c r="BQU210" s="86"/>
      <c r="BQV210" s="86"/>
      <c r="BQW210" s="86"/>
      <c r="BQX210" s="86"/>
      <c r="BQY210" s="86"/>
      <c r="BQZ210" s="86"/>
      <c r="BRA210" s="86"/>
      <c r="BRB210" s="86"/>
      <c r="BRC210" s="86"/>
      <c r="BRD210" s="86"/>
      <c r="BRE210" s="86"/>
      <c r="BRF210" s="86"/>
      <c r="BRG210" s="86"/>
      <c r="BRH210" s="86"/>
      <c r="BRI210" s="86"/>
      <c r="BRJ210" s="86"/>
      <c r="BRK210" s="86"/>
      <c r="BRL210" s="86"/>
      <c r="BRM210" s="86"/>
      <c r="BRN210" s="86"/>
      <c r="BRO210" s="86"/>
      <c r="BRP210" s="86"/>
      <c r="BRQ210" s="86"/>
      <c r="BRR210" s="86"/>
      <c r="BRS210" s="86"/>
      <c r="BRT210" s="86"/>
      <c r="BRU210" s="86"/>
      <c r="BRV210" s="86"/>
      <c r="BRW210" s="86"/>
      <c r="BRX210" s="86"/>
      <c r="BRY210" s="86"/>
      <c r="BRZ210" s="86"/>
      <c r="BSA210" s="86"/>
      <c r="BSB210" s="86"/>
      <c r="BSC210" s="86"/>
      <c r="BSD210" s="86"/>
      <c r="BSE210" s="86"/>
      <c r="BSF210" s="86"/>
      <c r="BSG210" s="86"/>
      <c r="BSH210" s="86"/>
      <c r="BSI210" s="86"/>
      <c r="BSJ210" s="86"/>
      <c r="BSK210" s="86"/>
      <c r="BSL210" s="86"/>
      <c r="BSM210" s="86"/>
      <c r="BSN210" s="86"/>
      <c r="BSO210" s="86"/>
      <c r="BSP210" s="86"/>
      <c r="BSQ210" s="86"/>
      <c r="BSR210" s="86"/>
      <c r="BSS210" s="86"/>
      <c r="BST210" s="86"/>
      <c r="BSU210" s="86"/>
      <c r="BSV210" s="86"/>
      <c r="BSW210" s="86"/>
      <c r="BSX210" s="86"/>
      <c r="BSY210" s="86"/>
      <c r="BSZ210" s="86"/>
      <c r="BTA210" s="86"/>
      <c r="BTB210" s="86"/>
      <c r="BTC210" s="86"/>
      <c r="BTD210" s="86"/>
      <c r="BTE210" s="86"/>
      <c r="BTF210" s="86"/>
      <c r="BTG210" s="86"/>
      <c r="BTH210" s="86"/>
      <c r="BTI210" s="86"/>
      <c r="BTJ210" s="86"/>
      <c r="BTK210" s="86"/>
      <c r="BTL210" s="86"/>
      <c r="BTM210" s="86"/>
      <c r="BTN210" s="86"/>
      <c r="BTO210" s="86"/>
      <c r="BTP210" s="86"/>
      <c r="BTQ210" s="86"/>
      <c r="BTR210" s="86"/>
      <c r="BTS210" s="86"/>
      <c r="BTT210" s="86"/>
      <c r="BTU210" s="86"/>
      <c r="BTV210" s="86"/>
      <c r="BTW210" s="86"/>
      <c r="BTX210" s="86"/>
      <c r="BTY210" s="86"/>
      <c r="BTZ210" s="86"/>
      <c r="BUA210" s="86"/>
      <c r="BUB210" s="86"/>
      <c r="BUC210" s="86"/>
      <c r="BUD210" s="86"/>
      <c r="BUE210" s="86"/>
      <c r="BUF210" s="86"/>
      <c r="BUG210" s="86"/>
      <c r="BUH210" s="86"/>
      <c r="BUI210" s="86"/>
      <c r="BUJ210" s="86"/>
      <c r="BUK210" s="86"/>
      <c r="BUL210" s="86"/>
      <c r="BUM210" s="86"/>
      <c r="BUN210" s="86"/>
      <c r="BUO210" s="86"/>
      <c r="BUP210" s="86"/>
      <c r="BUQ210" s="86"/>
      <c r="BUR210" s="86"/>
      <c r="BUS210" s="86"/>
      <c r="BUT210" s="86"/>
      <c r="BUU210" s="86"/>
      <c r="BUV210" s="86"/>
      <c r="BUW210" s="86"/>
      <c r="BUX210" s="86"/>
      <c r="BUY210" s="86"/>
      <c r="BUZ210" s="86"/>
      <c r="BVA210" s="86"/>
      <c r="BVB210" s="86"/>
      <c r="BVC210" s="86"/>
      <c r="BVD210" s="86"/>
      <c r="BVE210" s="86"/>
      <c r="BVF210" s="86"/>
      <c r="BVG210" s="86"/>
      <c r="BVH210" s="86"/>
      <c r="BVI210" s="86"/>
      <c r="BVJ210" s="86"/>
      <c r="BVK210" s="86"/>
      <c r="BVL210" s="86"/>
      <c r="BVM210" s="86"/>
      <c r="BVN210" s="86"/>
      <c r="BVO210" s="86"/>
      <c r="BVP210" s="86"/>
      <c r="BVQ210" s="86"/>
      <c r="BVR210" s="86"/>
      <c r="BVS210" s="86"/>
      <c r="BVT210" s="86"/>
      <c r="BVU210" s="86"/>
      <c r="BVV210" s="86"/>
      <c r="BVW210" s="86"/>
      <c r="BVX210" s="86"/>
      <c r="BVY210" s="86"/>
      <c r="BVZ210" s="86"/>
      <c r="BWA210" s="86"/>
      <c r="BWB210" s="86"/>
      <c r="BWC210" s="86"/>
      <c r="BWD210" s="86"/>
      <c r="BWE210" s="86"/>
      <c r="BWF210" s="86"/>
      <c r="BWG210" s="86"/>
      <c r="BWH210" s="86"/>
      <c r="BWI210" s="86"/>
      <c r="BWJ210" s="86"/>
      <c r="BWK210" s="86"/>
      <c r="BWL210" s="86"/>
      <c r="BWM210" s="86"/>
      <c r="BWN210" s="86"/>
      <c r="BWO210" s="86"/>
      <c r="BWP210" s="86"/>
      <c r="BWQ210" s="86"/>
      <c r="BWR210" s="86"/>
      <c r="BWS210" s="86"/>
      <c r="BWT210" s="86"/>
      <c r="BWU210" s="86"/>
      <c r="BWV210" s="86"/>
      <c r="BWW210" s="86"/>
      <c r="BWX210" s="86"/>
      <c r="BWY210" s="86"/>
      <c r="BWZ210" s="86"/>
      <c r="BXA210" s="86"/>
      <c r="BXB210" s="86"/>
      <c r="BXC210" s="86"/>
      <c r="BXD210" s="86"/>
      <c r="BXE210" s="86"/>
      <c r="BXF210" s="86"/>
      <c r="BXG210" s="86"/>
      <c r="BXH210" s="86"/>
      <c r="BXI210" s="86"/>
      <c r="BXJ210" s="86"/>
      <c r="BXK210" s="86"/>
      <c r="BXL210" s="86"/>
      <c r="BXM210" s="86"/>
      <c r="BXN210" s="86"/>
      <c r="BXO210" s="86"/>
      <c r="BXP210" s="86"/>
      <c r="BXQ210" s="86"/>
      <c r="BXR210" s="86"/>
      <c r="BXS210" s="86"/>
      <c r="BXT210" s="86"/>
      <c r="BXU210" s="86"/>
      <c r="BXV210" s="86"/>
      <c r="BXW210" s="86"/>
      <c r="BXX210" s="86"/>
      <c r="BXY210" s="86"/>
      <c r="BXZ210" s="86"/>
      <c r="BYA210" s="86"/>
      <c r="BYB210" s="86"/>
      <c r="BYC210" s="86"/>
      <c r="BYD210" s="86"/>
      <c r="BYE210" s="86"/>
      <c r="BYF210" s="86"/>
      <c r="BYG210" s="86"/>
      <c r="BYH210" s="86"/>
      <c r="BYI210" s="86"/>
      <c r="BYJ210" s="86"/>
      <c r="BYK210" s="86"/>
      <c r="BYL210" s="86"/>
      <c r="BYM210" s="86"/>
      <c r="BYN210" s="86"/>
      <c r="BYO210" s="86"/>
      <c r="BYP210" s="86"/>
      <c r="BYQ210" s="86"/>
      <c r="BYR210" s="86"/>
      <c r="BYS210" s="86"/>
      <c r="BYT210" s="86"/>
      <c r="BYU210" s="86"/>
      <c r="BYV210" s="86"/>
      <c r="BYW210" s="86"/>
      <c r="BYX210" s="86"/>
      <c r="BYY210" s="86"/>
      <c r="BYZ210" s="86"/>
      <c r="BZA210" s="86"/>
      <c r="BZB210" s="86"/>
      <c r="BZC210" s="86"/>
      <c r="BZD210" s="86"/>
      <c r="BZE210" s="86"/>
      <c r="BZF210" s="86"/>
      <c r="BZG210" s="86"/>
      <c r="BZH210" s="86"/>
      <c r="BZI210" s="86"/>
      <c r="BZJ210" s="86"/>
      <c r="BZK210" s="86"/>
      <c r="BZL210" s="86"/>
      <c r="BZM210" s="86"/>
      <c r="BZN210" s="86"/>
      <c r="BZO210" s="86"/>
      <c r="BZP210" s="86"/>
      <c r="BZQ210" s="86"/>
      <c r="BZR210" s="86"/>
      <c r="BZS210" s="86"/>
      <c r="BZT210" s="86"/>
      <c r="BZU210" s="86"/>
      <c r="BZV210" s="86"/>
      <c r="BZW210" s="86"/>
      <c r="BZX210" s="86"/>
      <c r="BZY210" s="86"/>
      <c r="BZZ210" s="86"/>
      <c r="CAA210" s="86"/>
      <c r="CAB210" s="86"/>
      <c r="CAC210" s="86"/>
      <c r="CAD210" s="86"/>
      <c r="CAE210" s="86"/>
      <c r="CAF210" s="86"/>
      <c r="CAG210" s="86"/>
      <c r="CAH210" s="86"/>
      <c r="CAI210" s="86"/>
      <c r="CAJ210" s="86"/>
      <c r="CAK210" s="86"/>
      <c r="CAL210" s="86"/>
      <c r="CAM210" s="86"/>
      <c r="CAN210" s="86"/>
      <c r="CAO210" s="86"/>
      <c r="CAP210" s="86"/>
      <c r="CAQ210" s="86"/>
      <c r="CAR210" s="86"/>
      <c r="CAS210" s="86"/>
      <c r="CAT210" s="86"/>
      <c r="CAU210" s="86"/>
      <c r="CAV210" s="86"/>
      <c r="CAW210" s="86"/>
      <c r="CAX210" s="86"/>
      <c r="CAY210" s="86"/>
      <c r="CAZ210" s="86"/>
      <c r="CBA210" s="86"/>
      <c r="CBB210" s="86"/>
      <c r="CBC210" s="86"/>
      <c r="CBD210" s="86"/>
      <c r="CBE210" s="86"/>
      <c r="CBF210" s="86"/>
      <c r="CBG210" s="86"/>
      <c r="CBH210" s="86"/>
      <c r="CBI210" s="86"/>
      <c r="CBJ210" s="86"/>
      <c r="CBK210" s="86"/>
      <c r="CBL210" s="86"/>
      <c r="CBM210" s="86"/>
      <c r="CBN210" s="86"/>
      <c r="CBO210" s="86"/>
      <c r="CBP210" s="86"/>
      <c r="CBQ210" s="86"/>
      <c r="CBR210" s="86"/>
      <c r="CBS210" s="86"/>
      <c r="CBT210" s="86"/>
      <c r="CBU210" s="86"/>
      <c r="CBV210" s="86"/>
      <c r="CBW210" s="86"/>
      <c r="CBX210" s="86"/>
      <c r="CBY210" s="86"/>
      <c r="CBZ210" s="86"/>
      <c r="CCA210" s="86"/>
      <c r="CCB210" s="86"/>
      <c r="CCC210" s="86"/>
      <c r="CCD210" s="86"/>
      <c r="CCE210" s="86"/>
      <c r="CCF210" s="86"/>
      <c r="CCG210" s="86"/>
      <c r="CCH210" s="86"/>
      <c r="CCI210" s="86"/>
      <c r="CCJ210" s="86"/>
      <c r="CCK210" s="86"/>
      <c r="CCL210" s="86"/>
      <c r="CCM210" s="86"/>
      <c r="CCN210" s="86"/>
      <c r="CCO210" s="86"/>
      <c r="CCP210" s="86"/>
      <c r="CCQ210" s="86"/>
      <c r="CCR210" s="86"/>
      <c r="CCS210" s="86"/>
      <c r="CCT210" s="86"/>
      <c r="CCU210" s="86"/>
      <c r="CCV210" s="86"/>
      <c r="CCW210" s="86"/>
      <c r="CCX210" s="86"/>
      <c r="CCY210" s="86"/>
      <c r="CCZ210" s="86"/>
      <c r="CDA210" s="86"/>
      <c r="CDB210" s="86"/>
      <c r="CDC210" s="86"/>
      <c r="CDD210" s="86"/>
      <c r="CDE210" s="86"/>
      <c r="CDF210" s="86"/>
      <c r="CDG210" s="86"/>
      <c r="CDH210" s="86"/>
      <c r="CDI210" s="86"/>
      <c r="CDJ210" s="86"/>
      <c r="CDK210" s="86"/>
      <c r="CDL210" s="86"/>
      <c r="CDM210" s="86"/>
      <c r="CDN210" s="86"/>
      <c r="CDO210" s="86"/>
      <c r="CDP210" s="86"/>
      <c r="CDQ210" s="86"/>
      <c r="CDR210" s="86"/>
      <c r="CDS210" s="86"/>
      <c r="CDT210" s="86"/>
      <c r="CDU210" s="86"/>
      <c r="CDV210" s="86"/>
      <c r="CDW210" s="86"/>
      <c r="CDX210" s="86"/>
      <c r="CDY210" s="86"/>
      <c r="CDZ210" s="86"/>
      <c r="CEA210" s="86"/>
      <c r="CEB210" s="86"/>
      <c r="CEC210" s="86"/>
      <c r="CED210" s="86"/>
      <c r="CEE210" s="86"/>
      <c r="CEF210" s="86"/>
      <c r="CEG210" s="86"/>
      <c r="CEH210" s="86"/>
      <c r="CEI210" s="86"/>
      <c r="CEJ210" s="86"/>
      <c r="CEK210" s="86"/>
      <c r="CEL210" s="86"/>
      <c r="CEM210" s="86"/>
      <c r="CEN210" s="86"/>
      <c r="CEO210" s="86"/>
      <c r="CEP210" s="86"/>
      <c r="CEQ210" s="86"/>
      <c r="CER210" s="86"/>
      <c r="CES210" s="86"/>
      <c r="CET210" s="86"/>
      <c r="CEU210" s="86"/>
      <c r="CEV210" s="86"/>
      <c r="CEW210" s="86"/>
      <c r="CEX210" s="86"/>
      <c r="CEY210" s="86"/>
      <c r="CEZ210" s="86"/>
      <c r="CFA210" s="86"/>
      <c r="CFB210" s="86"/>
      <c r="CFC210" s="86"/>
      <c r="CFD210" s="86"/>
      <c r="CFE210" s="86"/>
      <c r="CFF210" s="86"/>
      <c r="CFG210" s="86"/>
      <c r="CFH210" s="86"/>
      <c r="CFI210" s="86"/>
      <c r="CFJ210" s="86"/>
      <c r="CFK210" s="86"/>
      <c r="CFL210" s="86"/>
      <c r="CFM210" s="86"/>
      <c r="CFN210" s="86"/>
      <c r="CFO210" s="86"/>
      <c r="CFP210" s="86"/>
      <c r="CFQ210" s="86"/>
      <c r="CFR210" s="86"/>
      <c r="CFS210" s="86"/>
      <c r="CFT210" s="86"/>
      <c r="CFU210" s="86"/>
      <c r="CFV210" s="86"/>
      <c r="CFW210" s="86"/>
      <c r="CFX210" s="86"/>
      <c r="CFY210" s="86"/>
      <c r="CFZ210" s="86"/>
      <c r="CGA210" s="86"/>
      <c r="CGB210" s="86"/>
      <c r="CGC210" s="86"/>
      <c r="CGD210" s="86"/>
      <c r="CGE210" s="86"/>
      <c r="CGF210" s="86"/>
      <c r="CGG210" s="86"/>
      <c r="CGH210" s="86"/>
      <c r="CGI210" s="86"/>
      <c r="CGJ210" s="86"/>
      <c r="CGK210" s="86"/>
      <c r="CGL210" s="86"/>
      <c r="CGM210" s="86"/>
      <c r="CGN210" s="86"/>
      <c r="CGO210" s="86"/>
      <c r="CGP210" s="86"/>
      <c r="CGQ210" s="86"/>
      <c r="CGR210" s="86"/>
      <c r="CGS210" s="86"/>
      <c r="CGT210" s="86"/>
      <c r="CGU210" s="86"/>
      <c r="CGV210" s="86"/>
      <c r="CGW210" s="86"/>
      <c r="CGX210" s="86"/>
      <c r="CGY210" s="86"/>
      <c r="CGZ210" s="86"/>
      <c r="CHA210" s="86"/>
      <c r="CHB210" s="86"/>
      <c r="CHC210" s="86"/>
      <c r="CHD210" s="86"/>
      <c r="CHE210" s="86"/>
      <c r="CHF210" s="86"/>
      <c r="CHG210" s="86"/>
      <c r="CHH210" s="86"/>
      <c r="CHI210" s="86"/>
      <c r="CHJ210" s="86"/>
      <c r="CHK210" s="86"/>
      <c r="CHL210" s="86"/>
      <c r="CHM210" s="86"/>
      <c r="CHN210" s="86"/>
      <c r="CHO210" s="86"/>
      <c r="CHP210" s="86"/>
      <c r="CHQ210" s="86"/>
      <c r="CHR210" s="86"/>
      <c r="CHS210" s="86"/>
      <c r="CHT210" s="86"/>
      <c r="CHU210" s="86"/>
      <c r="CHV210" s="86"/>
      <c r="CHW210" s="86"/>
      <c r="CHX210" s="86"/>
      <c r="CHY210" s="86"/>
      <c r="CHZ210" s="86"/>
      <c r="CIA210" s="86"/>
      <c r="CIB210" s="86"/>
      <c r="CIC210" s="86"/>
      <c r="CID210" s="86"/>
      <c r="CIE210" s="86"/>
      <c r="CIF210" s="86"/>
      <c r="CIG210" s="86"/>
      <c r="CIH210" s="86"/>
      <c r="CII210" s="86"/>
      <c r="CIJ210" s="86"/>
      <c r="CIK210" s="86"/>
      <c r="CIL210" s="86"/>
      <c r="CIM210" s="86"/>
      <c r="CIN210" s="86"/>
      <c r="CIO210" s="86"/>
      <c r="CIP210" s="86"/>
      <c r="CIQ210" s="86"/>
      <c r="CIR210" s="86"/>
      <c r="CIS210" s="86"/>
      <c r="CIT210" s="86"/>
      <c r="CIU210" s="86"/>
      <c r="CIV210" s="86"/>
      <c r="CIW210" s="86"/>
      <c r="CIX210" s="86"/>
      <c r="CIY210" s="86"/>
      <c r="CIZ210" s="86"/>
      <c r="CJA210" s="86"/>
      <c r="CJB210" s="86"/>
      <c r="CJC210" s="86"/>
      <c r="CJD210" s="86"/>
      <c r="CJE210" s="86"/>
      <c r="CJF210" s="86"/>
      <c r="CJG210" s="86"/>
      <c r="CJH210" s="86"/>
      <c r="CJI210" s="86"/>
      <c r="CJJ210" s="86"/>
      <c r="CJK210" s="86"/>
      <c r="CJL210" s="86"/>
      <c r="CJM210" s="86"/>
      <c r="CJN210" s="86"/>
      <c r="CJO210" s="86"/>
      <c r="CJP210" s="86"/>
      <c r="CJQ210" s="86"/>
      <c r="CJR210" s="86"/>
      <c r="CJS210" s="86"/>
      <c r="CJT210" s="86"/>
      <c r="CJU210" s="86"/>
      <c r="CJV210" s="86"/>
      <c r="CJW210" s="86"/>
      <c r="CJX210" s="86"/>
      <c r="CJY210" s="86"/>
      <c r="CJZ210" s="86"/>
      <c r="CKA210" s="86"/>
      <c r="CKB210" s="86"/>
      <c r="CKC210" s="86"/>
      <c r="CKD210" s="86"/>
      <c r="CKE210" s="86"/>
      <c r="CKF210" s="86"/>
      <c r="CKG210" s="86"/>
      <c r="CKH210" s="86"/>
      <c r="CKI210" s="86"/>
      <c r="CKJ210" s="86"/>
      <c r="CKK210" s="86"/>
      <c r="CKL210" s="86"/>
      <c r="CKM210" s="86"/>
      <c r="CKN210" s="86"/>
      <c r="CKO210" s="86"/>
      <c r="CKP210" s="86"/>
      <c r="CKQ210" s="86"/>
      <c r="CKR210" s="86"/>
      <c r="CKS210" s="86"/>
      <c r="CKT210" s="86"/>
      <c r="CKU210" s="86"/>
      <c r="CKV210" s="86"/>
      <c r="CKW210" s="86"/>
      <c r="CKX210" s="86"/>
      <c r="CKY210" s="86"/>
      <c r="CKZ210" s="86"/>
      <c r="CLA210" s="86"/>
      <c r="CLB210" s="86"/>
      <c r="CLC210" s="86"/>
      <c r="CLD210" s="86"/>
      <c r="CLE210" s="86"/>
      <c r="CLF210" s="86"/>
      <c r="CLG210" s="86"/>
      <c r="CLH210" s="86"/>
      <c r="CLI210" s="86"/>
      <c r="CLJ210" s="86"/>
      <c r="CLK210" s="86"/>
      <c r="CLL210" s="86"/>
      <c r="CLM210" s="86"/>
      <c r="CLN210" s="86"/>
      <c r="CLO210" s="86"/>
      <c r="CLP210" s="86"/>
      <c r="CLQ210" s="86"/>
      <c r="CLR210" s="86"/>
      <c r="CLS210" s="86"/>
      <c r="CLT210" s="86"/>
      <c r="CLU210" s="86"/>
      <c r="CLV210" s="86"/>
      <c r="CLW210" s="86"/>
      <c r="CLX210" s="86"/>
      <c r="CLY210" s="86"/>
      <c r="CLZ210" s="86"/>
      <c r="CMA210" s="86"/>
      <c r="CMB210" s="86"/>
      <c r="CMC210" s="86"/>
      <c r="CMD210" s="86"/>
      <c r="CME210" s="86"/>
      <c r="CMF210" s="86"/>
      <c r="CMG210" s="86"/>
      <c r="CMH210" s="86"/>
      <c r="CMI210" s="86"/>
      <c r="CMJ210" s="86"/>
      <c r="CMK210" s="86"/>
      <c r="CML210" s="86"/>
      <c r="CMM210" s="86"/>
      <c r="CMN210" s="86"/>
      <c r="CMO210" s="86"/>
      <c r="CMP210" s="86"/>
      <c r="CMQ210" s="86"/>
      <c r="CMR210" s="86"/>
      <c r="CMS210" s="86"/>
      <c r="CMT210" s="86"/>
      <c r="CMU210" s="86"/>
      <c r="CMV210" s="86"/>
      <c r="CMW210" s="86"/>
      <c r="CMX210" s="86"/>
      <c r="CMY210" s="86"/>
      <c r="CMZ210" s="86"/>
      <c r="CNA210" s="86"/>
      <c r="CNB210" s="86"/>
      <c r="CNC210" s="86"/>
      <c r="CND210" s="86"/>
      <c r="CNE210" s="86"/>
      <c r="CNF210" s="86"/>
      <c r="CNG210" s="86"/>
      <c r="CNH210" s="86"/>
      <c r="CNI210" s="86"/>
      <c r="CNJ210" s="86"/>
      <c r="CNK210" s="86"/>
      <c r="CNL210" s="86"/>
      <c r="CNM210" s="86"/>
      <c r="CNN210" s="86"/>
      <c r="CNO210" s="86"/>
      <c r="CNP210" s="86"/>
      <c r="CNQ210" s="86"/>
      <c r="CNR210" s="86"/>
      <c r="CNS210" s="86"/>
      <c r="CNT210" s="86"/>
      <c r="CNU210" s="86"/>
      <c r="CNV210" s="86"/>
      <c r="CNW210" s="86"/>
      <c r="CNX210" s="86"/>
      <c r="CNY210" s="86"/>
      <c r="CNZ210" s="86"/>
      <c r="COA210" s="86"/>
      <c r="COB210" s="86"/>
      <c r="COC210" s="86"/>
      <c r="COD210" s="86"/>
      <c r="COE210" s="86"/>
      <c r="COF210" s="86"/>
      <c r="COG210" s="86"/>
      <c r="COH210" s="86"/>
      <c r="COI210" s="86"/>
      <c r="COJ210" s="86"/>
      <c r="COK210" s="86"/>
      <c r="COL210" s="86"/>
      <c r="COM210" s="86"/>
      <c r="CON210" s="86"/>
      <c r="COO210" s="86"/>
      <c r="COP210" s="86"/>
      <c r="COQ210" s="86"/>
      <c r="COR210" s="86"/>
      <c r="COS210" s="86"/>
      <c r="COT210" s="86"/>
      <c r="COU210" s="86"/>
      <c r="COV210" s="86"/>
      <c r="COW210" s="86"/>
      <c r="COX210" s="86"/>
      <c r="COY210" s="86"/>
      <c r="COZ210" s="86"/>
      <c r="CPA210" s="86"/>
      <c r="CPB210" s="86"/>
      <c r="CPC210" s="86"/>
      <c r="CPD210" s="86"/>
      <c r="CPE210" s="86"/>
      <c r="CPF210" s="86"/>
      <c r="CPG210" s="86"/>
      <c r="CPH210" s="86"/>
      <c r="CPI210" s="86"/>
      <c r="CPJ210" s="86"/>
      <c r="CPK210" s="86"/>
      <c r="CPL210" s="86"/>
      <c r="CPM210" s="86"/>
      <c r="CPN210" s="86"/>
      <c r="CPO210" s="86"/>
      <c r="CPP210" s="86"/>
      <c r="CPQ210" s="86"/>
      <c r="CPR210" s="86"/>
      <c r="CPS210" s="86"/>
      <c r="CPT210" s="86"/>
      <c r="CPU210" s="86"/>
      <c r="CPV210" s="86"/>
      <c r="CPW210" s="86"/>
      <c r="CPX210" s="86"/>
      <c r="CPY210" s="86"/>
      <c r="CPZ210" s="86"/>
      <c r="CQA210" s="86"/>
      <c r="CQB210" s="86"/>
      <c r="CQC210" s="86"/>
      <c r="CQD210" s="86"/>
      <c r="CQE210" s="86"/>
      <c r="CQF210" s="86"/>
      <c r="CQG210" s="86"/>
      <c r="CQH210" s="86"/>
      <c r="CQI210" s="86"/>
      <c r="CQJ210" s="86"/>
      <c r="CQK210" s="86"/>
      <c r="CQL210" s="86"/>
      <c r="CQM210" s="86"/>
      <c r="CQN210" s="86"/>
      <c r="CQO210" s="86"/>
      <c r="CQP210" s="86"/>
      <c r="CQQ210" s="86"/>
      <c r="CQR210" s="86"/>
      <c r="CQS210" s="86"/>
      <c r="CQT210" s="86"/>
      <c r="CQU210" s="86"/>
      <c r="CQV210" s="86"/>
      <c r="CQW210" s="86"/>
      <c r="CQX210" s="86"/>
      <c r="CQY210" s="86"/>
      <c r="CQZ210" s="86"/>
      <c r="CRA210" s="86"/>
      <c r="CRB210" s="86"/>
      <c r="CRC210" s="86"/>
      <c r="CRD210" s="86"/>
      <c r="CRE210" s="86"/>
      <c r="CRF210" s="86"/>
      <c r="CRG210" s="86"/>
      <c r="CRH210" s="86"/>
      <c r="CRI210" s="86"/>
      <c r="CRJ210" s="86"/>
      <c r="CRK210" s="86"/>
      <c r="CRL210" s="86"/>
      <c r="CRM210" s="86"/>
      <c r="CRN210" s="86"/>
      <c r="CRO210" s="86"/>
      <c r="CRP210" s="86"/>
      <c r="CRQ210" s="86"/>
      <c r="CRR210" s="86"/>
      <c r="CRS210" s="86"/>
      <c r="CRT210" s="86"/>
      <c r="CRU210" s="86"/>
      <c r="CRV210" s="86"/>
      <c r="CRW210" s="86"/>
      <c r="CRX210" s="86"/>
      <c r="CRY210" s="86"/>
      <c r="CRZ210" s="86"/>
      <c r="CSA210" s="86"/>
      <c r="CSB210" s="86"/>
      <c r="CSC210" s="86"/>
      <c r="CSD210" s="86"/>
      <c r="CSE210" s="86"/>
      <c r="CSF210" s="86"/>
      <c r="CSG210" s="86"/>
      <c r="CSH210" s="86"/>
      <c r="CSI210" s="86"/>
      <c r="CSJ210" s="86"/>
      <c r="CSK210" s="86"/>
      <c r="CSL210" s="86"/>
      <c r="CSM210" s="86"/>
      <c r="CSN210" s="86"/>
      <c r="CSO210" s="86"/>
      <c r="CSP210" s="86"/>
      <c r="CSQ210" s="86"/>
      <c r="CSR210" s="86"/>
      <c r="CSS210" s="86"/>
      <c r="CST210" s="86"/>
      <c r="CSU210" s="86"/>
      <c r="CSV210" s="86"/>
      <c r="CSW210" s="86"/>
      <c r="CSX210" s="86"/>
      <c r="CSY210" s="86"/>
      <c r="CSZ210" s="86"/>
      <c r="CTA210" s="86"/>
      <c r="CTB210" s="86"/>
      <c r="CTC210" s="86"/>
      <c r="CTD210" s="86"/>
      <c r="CTE210" s="86"/>
      <c r="CTF210" s="86"/>
      <c r="CTG210" s="86"/>
      <c r="CTH210" s="86"/>
      <c r="CTI210" s="86"/>
      <c r="CTJ210" s="86"/>
      <c r="CTK210" s="86"/>
      <c r="CTL210" s="86"/>
      <c r="CTM210" s="86"/>
      <c r="CTN210" s="86"/>
      <c r="CTO210" s="86"/>
      <c r="CTP210" s="86"/>
      <c r="CTQ210" s="86"/>
      <c r="CTR210" s="86"/>
      <c r="CTS210" s="86"/>
      <c r="CTT210" s="86"/>
      <c r="CTU210" s="86"/>
      <c r="CTV210" s="86"/>
      <c r="CTW210" s="86"/>
      <c r="CTX210" s="86"/>
      <c r="CTY210" s="86"/>
      <c r="CTZ210" s="86"/>
      <c r="CUA210" s="86"/>
      <c r="CUB210" s="86"/>
      <c r="CUC210" s="86"/>
      <c r="CUD210" s="86"/>
      <c r="CUE210" s="86"/>
      <c r="CUF210" s="86"/>
      <c r="CUG210" s="86"/>
      <c r="CUH210" s="86"/>
      <c r="CUI210" s="86"/>
      <c r="CUJ210" s="86"/>
      <c r="CUK210" s="86"/>
      <c r="CUL210" s="86"/>
      <c r="CUM210" s="86"/>
      <c r="CUN210" s="86"/>
      <c r="CUO210" s="86"/>
      <c r="CUP210" s="86"/>
      <c r="CUQ210" s="86"/>
      <c r="CUR210" s="86"/>
      <c r="CUS210" s="86"/>
      <c r="CUT210" s="86"/>
      <c r="CUU210" s="86"/>
      <c r="CUV210" s="86"/>
      <c r="CUW210" s="86"/>
      <c r="CUX210" s="86"/>
      <c r="CUY210" s="86"/>
      <c r="CUZ210" s="86"/>
      <c r="CVA210" s="86"/>
      <c r="CVB210" s="86"/>
      <c r="CVC210" s="86"/>
      <c r="CVD210" s="86"/>
      <c r="CVE210" s="86"/>
      <c r="CVF210" s="86"/>
      <c r="CVG210" s="86"/>
      <c r="CVH210" s="86"/>
      <c r="CVI210" s="86"/>
      <c r="CVJ210" s="86"/>
      <c r="CVK210" s="86"/>
      <c r="CVL210" s="86"/>
      <c r="CVM210" s="86"/>
      <c r="CVN210" s="86"/>
      <c r="CVO210" s="86"/>
      <c r="CVP210" s="86"/>
      <c r="CVQ210" s="86"/>
      <c r="CVR210" s="86"/>
      <c r="CVS210" s="86"/>
      <c r="CVT210" s="86"/>
      <c r="CVU210" s="86"/>
      <c r="CVV210" s="86"/>
      <c r="CVW210" s="86"/>
      <c r="CVX210" s="86"/>
      <c r="CVY210" s="86"/>
      <c r="CVZ210" s="86"/>
      <c r="CWA210" s="86"/>
      <c r="CWB210" s="86"/>
      <c r="CWC210" s="86"/>
      <c r="CWD210" s="86"/>
      <c r="CWE210" s="86"/>
      <c r="CWF210" s="86"/>
      <c r="CWG210" s="86"/>
      <c r="CWH210" s="86"/>
      <c r="CWI210" s="86"/>
      <c r="CWJ210" s="86"/>
      <c r="CWK210" s="86"/>
      <c r="CWL210" s="86"/>
      <c r="CWM210" s="86"/>
      <c r="CWN210" s="86"/>
      <c r="CWO210" s="86"/>
      <c r="CWP210" s="86"/>
      <c r="CWQ210" s="86"/>
      <c r="CWR210" s="86"/>
      <c r="CWS210" s="86"/>
      <c r="CWT210" s="86"/>
      <c r="CWU210" s="86"/>
      <c r="CWV210" s="86"/>
      <c r="CWW210" s="86"/>
      <c r="CWX210" s="86"/>
      <c r="CWY210" s="86"/>
      <c r="CWZ210" s="86"/>
      <c r="CXA210" s="86"/>
      <c r="CXB210" s="86"/>
      <c r="CXC210" s="86"/>
      <c r="CXD210" s="86"/>
      <c r="CXE210" s="86"/>
      <c r="CXF210" s="86"/>
      <c r="CXG210" s="86"/>
      <c r="CXH210" s="86"/>
      <c r="CXI210" s="86"/>
      <c r="CXJ210" s="86"/>
      <c r="CXK210" s="86"/>
      <c r="CXL210" s="86"/>
      <c r="CXM210" s="86"/>
      <c r="CXN210" s="86"/>
      <c r="CXO210" s="86"/>
      <c r="CXP210" s="86"/>
      <c r="CXQ210" s="86"/>
      <c r="CXR210" s="86"/>
      <c r="CXS210" s="86"/>
      <c r="CXT210" s="86"/>
      <c r="CXU210" s="86"/>
      <c r="CXV210" s="86"/>
      <c r="CXW210" s="86"/>
      <c r="CXX210" s="86"/>
      <c r="CXY210" s="86"/>
      <c r="CXZ210" s="86"/>
      <c r="CYA210" s="86"/>
      <c r="CYB210" s="86"/>
      <c r="CYC210" s="86"/>
      <c r="CYD210" s="86"/>
      <c r="CYE210" s="86"/>
      <c r="CYF210" s="86"/>
      <c r="CYG210" s="86"/>
      <c r="CYH210" s="86"/>
      <c r="CYI210" s="86"/>
      <c r="CYJ210" s="86"/>
      <c r="CYK210" s="86"/>
      <c r="CYL210" s="86"/>
      <c r="CYM210" s="86"/>
      <c r="CYN210" s="86"/>
      <c r="CYO210" s="86"/>
      <c r="CYP210" s="86"/>
      <c r="CYQ210" s="86"/>
      <c r="CYR210" s="86"/>
      <c r="CYS210" s="86"/>
      <c r="CYT210" s="86"/>
      <c r="CYU210" s="86"/>
      <c r="CYV210" s="86"/>
      <c r="CYW210" s="86"/>
      <c r="CYX210" s="86"/>
      <c r="CYY210" s="86"/>
      <c r="CYZ210" s="86"/>
      <c r="CZA210" s="86"/>
      <c r="CZB210" s="86"/>
      <c r="CZC210" s="86"/>
      <c r="CZD210" s="86"/>
      <c r="CZE210" s="86"/>
      <c r="CZF210" s="86"/>
      <c r="CZG210" s="86"/>
      <c r="CZH210" s="86"/>
      <c r="CZI210" s="86"/>
      <c r="CZJ210" s="86"/>
      <c r="CZK210" s="86"/>
      <c r="CZL210" s="86"/>
      <c r="CZM210" s="86"/>
      <c r="CZN210" s="86"/>
      <c r="CZO210" s="86"/>
      <c r="CZP210" s="86"/>
      <c r="CZQ210" s="86"/>
      <c r="CZR210" s="86"/>
      <c r="CZS210" s="86"/>
      <c r="CZT210" s="86"/>
      <c r="CZU210" s="86"/>
      <c r="CZV210" s="86"/>
      <c r="CZW210" s="86"/>
      <c r="CZX210" s="86"/>
      <c r="CZY210" s="86"/>
      <c r="CZZ210" s="86"/>
      <c r="DAA210" s="86"/>
      <c r="DAB210" s="86"/>
      <c r="DAC210" s="86"/>
      <c r="DAD210" s="86"/>
      <c r="DAE210" s="86"/>
      <c r="DAF210" s="86"/>
      <c r="DAG210" s="86"/>
      <c r="DAH210" s="86"/>
      <c r="DAI210" s="86"/>
      <c r="DAJ210" s="86"/>
      <c r="DAK210" s="86"/>
      <c r="DAL210" s="86"/>
      <c r="DAM210" s="86"/>
      <c r="DAN210" s="86"/>
      <c r="DAO210" s="86"/>
      <c r="DAP210" s="86"/>
      <c r="DAQ210" s="86"/>
      <c r="DAR210" s="86"/>
      <c r="DAS210" s="86"/>
      <c r="DAT210" s="86"/>
      <c r="DAU210" s="86"/>
      <c r="DAV210" s="86"/>
      <c r="DAW210" s="86"/>
      <c r="DAX210" s="86"/>
      <c r="DAY210" s="86"/>
      <c r="DAZ210" s="86"/>
      <c r="DBA210" s="86"/>
      <c r="DBB210" s="86"/>
      <c r="DBC210" s="86"/>
      <c r="DBD210" s="86"/>
      <c r="DBE210" s="86"/>
      <c r="DBF210" s="86"/>
      <c r="DBG210" s="86"/>
      <c r="DBH210" s="86"/>
      <c r="DBI210" s="86"/>
      <c r="DBJ210" s="86"/>
      <c r="DBK210" s="86"/>
      <c r="DBL210" s="86"/>
      <c r="DBM210" s="86"/>
      <c r="DBN210" s="86"/>
      <c r="DBO210" s="86"/>
      <c r="DBP210" s="86"/>
      <c r="DBQ210" s="86"/>
      <c r="DBR210" s="86"/>
      <c r="DBS210" s="86"/>
      <c r="DBT210" s="86"/>
      <c r="DBU210" s="86"/>
      <c r="DBV210" s="86"/>
      <c r="DBW210" s="86"/>
      <c r="DBX210" s="86"/>
      <c r="DBY210" s="86"/>
      <c r="DBZ210" s="86"/>
      <c r="DCA210" s="86"/>
      <c r="DCB210" s="86"/>
      <c r="DCC210" s="86"/>
      <c r="DCD210" s="86"/>
      <c r="DCE210" s="86"/>
      <c r="DCF210" s="86"/>
      <c r="DCG210" s="86"/>
      <c r="DCH210" s="86"/>
      <c r="DCI210" s="86"/>
      <c r="DCJ210" s="86"/>
      <c r="DCK210" s="86"/>
      <c r="DCL210" s="86"/>
      <c r="DCM210" s="86"/>
      <c r="DCN210" s="86"/>
      <c r="DCO210" s="86"/>
      <c r="DCP210" s="86"/>
      <c r="DCQ210" s="86"/>
      <c r="DCR210" s="86"/>
      <c r="DCS210" s="86"/>
      <c r="DCT210" s="86"/>
      <c r="DCU210" s="86"/>
      <c r="DCV210" s="86"/>
      <c r="DCW210" s="86"/>
      <c r="DCX210" s="86"/>
      <c r="DCY210" s="86"/>
      <c r="DCZ210" s="86"/>
      <c r="DDA210" s="86"/>
      <c r="DDB210" s="86"/>
      <c r="DDC210" s="86"/>
      <c r="DDD210" s="86"/>
      <c r="DDE210" s="86"/>
      <c r="DDF210" s="86"/>
      <c r="DDG210" s="86"/>
      <c r="DDH210" s="86"/>
      <c r="DDI210" s="86"/>
      <c r="DDJ210" s="86"/>
      <c r="DDK210" s="86"/>
      <c r="DDL210" s="86"/>
      <c r="DDM210" s="86"/>
      <c r="DDN210" s="86"/>
      <c r="DDO210" s="86"/>
      <c r="DDP210" s="86"/>
      <c r="DDQ210" s="86"/>
      <c r="DDR210" s="86"/>
      <c r="DDS210" s="86"/>
      <c r="DDT210" s="86"/>
      <c r="DDU210" s="86"/>
      <c r="DDV210" s="86"/>
      <c r="DDW210" s="86"/>
      <c r="DDX210" s="86"/>
      <c r="DDY210" s="86"/>
      <c r="DDZ210" s="86"/>
      <c r="DEA210" s="86"/>
      <c r="DEB210" s="86"/>
      <c r="DEC210" s="86"/>
      <c r="DED210" s="86"/>
      <c r="DEE210" s="86"/>
      <c r="DEF210" s="86"/>
      <c r="DEG210" s="86"/>
      <c r="DEH210" s="86"/>
      <c r="DEI210" s="86"/>
      <c r="DEJ210" s="86"/>
      <c r="DEK210" s="86"/>
      <c r="DEL210" s="86"/>
      <c r="DEM210" s="86"/>
      <c r="DEN210" s="86"/>
      <c r="DEO210" s="86"/>
      <c r="DEP210" s="86"/>
      <c r="DEQ210" s="86"/>
      <c r="DER210" s="86"/>
      <c r="DES210" s="86"/>
      <c r="DET210" s="86"/>
      <c r="DEU210" s="86"/>
      <c r="DEV210" s="86"/>
      <c r="DEW210" s="86"/>
      <c r="DEX210" s="86"/>
      <c r="DEY210" s="86"/>
      <c r="DEZ210" s="86"/>
      <c r="DFA210" s="86"/>
      <c r="DFB210" s="86"/>
      <c r="DFC210" s="86"/>
      <c r="DFD210" s="86"/>
      <c r="DFE210" s="86"/>
      <c r="DFF210" s="86"/>
      <c r="DFG210" s="86"/>
      <c r="DFH210" s="86"/>
      <c r="DFI210" s="86"/>
      <c r="DFJ210" s="86"/>
      <c r="DFK210" s="86"/>
      <c r="DFL210" s="86"/>
      <c r="DFM210" s="86"/>
      <c r="DFN210" s="86"/>
      <c r="DFO210" s="86"/>
      <c r="DFP210" s="86"/>
      <c r="DFQ210" s="86"/>
      <c r="DFR210" s="86"/>
      <c r="DFS210" s="86"/>
      <c r="DFT210" s="86"/>
      <c r="DFU210" s="86"/>
      <c r="DFV210" s="86"/>
      <c r="DFW210" s="86"/>
      <c r="DFX210" s="86"/>
      <c r="DFY210" s="86"/>
      <c r="DFZ210" s="86"/>
      <c r="DGA210" s="86"/>
      <c r="DGB210" s="86"/>
      <c r="DGC210" s="86"/>
      <c r="DGD210" s="86"/>
      <c r="DGE210" s="86"/>
      <c r="DGF210" s="86"/>
      <c r="DGG210" s="86"/>
      <c r="DGH210" s="86"/>
      <c r="DGI210" s="86"/>
      <c r="DGJ210" s="86"/>
      <c r="DGK210" s="86"/>
      <c r="DGL210" s="86"/>
      <c r="DGM210" s="86"/>
      <c r="DGN210" s="86"/>
      <c r="DGO210" s="86"/>
      <c r="DGP210" s="86"/>
      <c r="DGQ210" s="86"/>
      <c r="DGR210" s="86"/>
      <c r="DGS210" s="86"/>
      <c r="DGT210" s="86"/>
      <c r="DGU210" s="86"/>
      <c r="DGV210" s="86"/>
      <c r="DGW210" s="86"/>
      <c r="DGX210" s="86"/>
      <c r="DGY210" s="86"/>
      <c r="DGZ210" s="86"/>
      <c r="DHA210" s="86"/>
      <c r="DHB210" s="86"/>
      <c r="DHC210" s="86"/>
      <c r="DHD210" s="86"/>
      <c r="DHE210" s="86"/>
      <c r="DHF210" s="86"/>
      <c r="DHG210" s="86"/>
      <c r="DHH210" s="86"/>
      <c r="DHI210" s="86"/>
      <c r="DHJ210" s="86"/>
      <c r="DHK210" s="86"/>
      <c r="DHL210" s="86"/>
      <c r="DHM210" s="86"/>
      <c r="DHN210" s="86"/>
      <c r="DHO210" s="86"/>
      <c r="DHP210" s="86"/>
      <c r="DHQ210" s="86"/>
      <c r="DHR210" s="86"/>
      <c r="DHS210" s="86"/>
      <c r="DHT210" s="86"/>
      <c r="DHU210" s="86"/>
      <c r="DHV210" s="86"/>
      <c r="DHW210" s="86"/>
      <c r="DHX210" s="86"/>
      <c r="DHY210" s="86"/>
      <c r="DHZ210" s="86"/>
      <c r="DIA210" s="86"/>
      <c r="DIB210" s="86"/>
      <c r="DIC210" s="86"/>
      <c r="DID210" s="86"/>
      <c r="DIE210" s="86"/>
      <c r="DIF210" s="86"/>
      <c r="DIG210" s="86"/>
      <c r="DIH210" s="86"/>
      <c r="DII210" s="86"/>
      <c r="DIJ210" s="86"/>
      <c r="DIK210" s="86"/>
      <c r="DIL210" s="86"/>
      <c r="DIM210" s="86"/>
      <c r="DIN210" s="86"/>
      <c r="DIO210" s="86"/>
      <c r="DIP210" s="86"/>
      <c r="DIQ210" s="86"/>
      <c r="DIR210" s="86"/>
      <c r="DIS210" s="86"/>
      <c r="DIT210" s="86"/>
      <c r="DIU210" s="86"/>
      <c r="DIV210" s="86"/>
      <c r="DIW210" s="86"/>
      <c r="DIX210" s="86"/>
      <c r="DIY210" s="86"/>
      <c r="DIZ210" s="86"/>
      <c r="DJA210" s="86"/>
      <c r="DJB210" s="86"/>
      <c r="DJC210" s="86"/>
      <c r="DJD210" s="86"/>
      <c r="DJE210" s="86"/>
      <c r="DJF210" s="86"/>
      <c r="DJG210" s="86"/>
      <c r="DJH210" s="86"/>
      <c r="DJI210" s="86"/>
      <c r="DJJ210" s="86"/>
      <c r="DJK210" s="86"/>
      <c r="DJL210" s="86"/>
      <c r="DJM210" s="86"/>
      <c r="DJN210" s="86"/>
      <c r="DJO210" s="86"/>
      <c r="DJP210" s="86"/>
      <c r="DJQ210" s="86"/>
      <c r="DJR210" s="86"/>
      <c r="DJS210" s="86"/>
      <c r="DJT210" s="86"/>
      <c r="DJU210" s="86"/>
      <c r="DJV210" s="86"/>
      <c r="DJW210" s="86"/>
      <c r="DJX210" s="86"/>
      <c r="DJY210" s="86"/>
      <c r="DJZ210" s="86"/>
      <c r="DKA210" s="86"/>
      <c r="DKB210" s="86"/>
      <c r="DKC210" s="86"/>
      <c r="DKD210" s="86"/>
      <c r="DKE210" s="86"/>
      <c r="DKF210" s="86"/>
      <c r="DKG210" s="86"/>
      <c r="DKH210" s="86"/>
      <c r="DKI210" s="86"/>
      <c r="DKJ210" s="86"/>
      <c r="DKK210" s="86"/>
      <c r="DKL210" s="86"/>
      <c r="DKM210" s="86"/>
      <c r="DKN210" s="86"/>
      <c r="DKO210" s="86"/>
      <c r="DKP210" s="86"/>
      <c r="DKQ210" s="86"/>
      <c r="DKR210" s="86"/>
      <c r="DKS210" s="86"/>
      <c r="DKT210" s="86"/>
      <c r="DKU210" s="86"/>
      <c r="DKV210" s="86"/>
      <c r="DKW210" s="86"/>
      <c r="DKX210" s="86"/>
      <c r="DKY210" s="86"/>
      <c r="DKZ210" s="86"/>
      <c r="DLA210" s="86"/>
      <c r="DLB210" s="86"/>
      <c r="DLC210" s="86"/>
      <c r="DLD210" s="86"/>
      <c r="DLE210" s="86"/>
      <c r="DLF210" s="86"/>
      <c r="DLG210" s="86"/>
      <c r="DLH210" s="86"/>
      <c r="DLI210" s="86"/>
      <c r="DLJ210" s="86"/>
      <c r="DLK210" s="86"/>
      <c r="DLL210" s="86"/>
      <c r="DLM210" s="86"/>
      <c r="DLN210" s="86"/>
      <c r="DLO210" s="86"/>
      <c r="DLP210" s="86"/>
      <c r="DLQ210" s="86"/>
      <c r="DLR210" s="86"/>
      <c r="DLS210" s="86"/>
      <c r="DLT210" s="86"/>
      <c r="DLU210" s="86"/>
      <c r="DLV210" s="86"/>
      <c r="DLW210" s="86"/>
      <c r="DLX210" s="86"/>
      <c r="DLY210" s="86"/>
      <c r="DLZ210" s="86"/>
      <c r="DMA210" s="86"/>
      <c r="DMB210" s="86"/>
      <c r="DMC210" s="86"/>
      <c r="DMD210" s="86"/>
      <c r="DME210" s="86"/>
      <c r="DMF210" s="86"/>
      <c r="DMG210" s="86"/>
      <c r="DMH210" s="86"/>
      <c r="DMI210" s="86"/>
      <c r="DMJ210" s="86"/>
      <c r="DMK210" s="86"/>
      <c r="DML210" s="86"/>
      <c r="DMM210" s="86"/>
      <c r="DMN210" s="86"/>
      <c r="DMO210" s="86"/>
      <c r="DMP210" s="86"/>
      <c r="DMQ210" s="86"/>
      <c r="DMR210" s="86"/>
      <c r="DMS210" s="86"/>
      <c r="DMT210" s="86"/>
      <c r="DMU210" s="86"/>
      <c r="DMV210" s="86"/>
      <c r="DMW210" s="86"/>
      <c r="DMX210" s="86"/>
      <c r="DMY210" s="86"/>
      <c r="DMZ210" s="86"/>
      <c r="DNA210" s="86"/>
      <c r="DNB210" s="86"/>
      <c r="DNC210" s="86"/>
      <c r="DND210" s="86"/>
      <c r="DNE210" s="86"/>
      <c r="DNF210" s="86"/>
      <c r="DNG210" s="86"/>
      <c r="DNH210" s="86"/>
      <c r="DNI210" s="86"/>
      <c r="DNJ210" s="86"/>
      <c r="DNK210" s="86"/>
      <c r="DNL210" s="86"/>
      <c r="DNM210" s="86"/>
      <c r="DNN210" s="86"/>
      <c r="DNO210" s="86"/>
      <c r="DNP210" s="86"/>
      <c r="DNQ210" s="86"/>
      <c r="DNR210" s="86"/>
      <c r="DNS210" s="86"/>
      <c r="DNT210" s="86"/>
      <c r="DNU210" s="86"/>
      <c r="DNV210" s="86"/>
      <c r="DNW210" s="86"/>
      <c r="DNX210" s="86"/>
      <c r="DNY210" s="86"/>
      <c r="DNZ210" s="86"/>
      <c r="DOA210" s="86"/>
      <c r="DOB210" s="86"/>
      <c r="DOC210" s="86"/>
      <c r="DOD210" s="86"/>
      <c r="DOE210" s="86"/>
      <c r="DOF210" s="86"/>
      <c r="DOG210" s="86"/>
      <c r="DOH210" s="86"/>
      <c r="DOI210" s="86"/>
      <c r="DOJ210" s="86"/>
      <c r="DOK210" s="86"/>
      <c r="DOL210" s="86"/>
      <c r="DOM210" s="86"/>
      <c r="DON210" s="86"/>
      <c r="DOO210" s="86"/>
      <c r="DOP210" s="86"/>
      <c r="DOQ210" s="86"/>
      <c r="DOR210" s="86"/>
      <c r="DOS210" s="86"/>
      <c r="DOT210" s="86"/>
      <c r="DOU210" s="86"/>
      <c r="DOV210" s="86"/>
      <c r="DOW210" s="86"/>
      <c r="DOX210" s="86"/>
      <c r="DOY210" s="86"/>
      <c r="DOZ210" s="86"/>
      <c r="DPA210" s="86"/>
      <c r="DPB210" s="86"/>
      <c r="DPC210" s="86"/>
      <c r="DPD210" s="86"/>
      <c r="DPE210" s="86"/>
      <c r="DPF210" s="86"/>
      <c r="DPG210" s="86"/>
      <c r="DPH210" s="86"/>
      <c r="DPI210" s="86"/>
      <c r="DPJ210" s="86"/>
      <c r="DPK210" s="86"/>
      <c r="DPL210" s="86"/>
      <c r="DPM210" s="86"/>
      <c r="DPN210" s="86"/>
      <c r="DPO210" s="86"/>
      <c r="DPP210" s="86"/>
      <c r="DPQ210" s="86"/>
      <c r="DPR210" s="86"/>
      <c r="DPS210" s="86"/>
      <c r="DPT210" s="86"/>
      <c r="DPU210" s="86"/>
      <c r="DPV210" s="86"/>
      <c r="DPW210" s="86"/>
      <c r="DPX210" s="86"/>
      <c r="DPY210" s="86"/>
      <c r="DPZ210" s="86"/>
      <c r="DQA210" s="86"/>
      <c r="DQB210" s="86"/>
      <c r="DQC210" s="86"/>
      <c r="DQD210" s="86"/>
      <c r="DQE210" s="86"/>
      <c r="DQF210" s="86"/>
      <c r="DQG210" s="86"/>
      <c r="DQH210" s="86"/>
      <c r="DQI210" s="86"/>
      <c r="DQJ210" s="86"/>
      <c r="DQK210" s="86"/>
      <c r="DQL210" s="86"/>
      <c r="DQM210" s="86"/>
      <c r="DQN210" s="86"/>
      <c r="DQO210" s="86"/>
      <c r="DQP210" s="86"/>
      <c r="DQQ210" s="86"/>
      <c r="DQR210" s="86"/>
      <c r="DQS210" s="86"/>
      <c r="DQT210" s="86"/>
      <c r="DQU210" s="86"/>
      <c r="DQV210" s="86"/>
      <c r="DQW210" s="86"/>
      <c r="DQX210" s="86"/>
      <c r="DQY210" s="86"/>
      <c r="DQZ210" s="86"/>
      <c r="DRA210" s="86"/>
      <c r="DRB210" s="86"/>
      <c r="DRC210" s="86"/>
      <c r="DRD210" s="86"/>
      <c r="DRE210" s="86"/>
      <c r="DRF210" s="86"/>
      <c r="DRG210" s="86"/>
      <c r="DRH210" s="86"/>
      <c r="DRI210" s="86"/>
      <c r="DRJ210" s="86"/>
      <c r="DRK210" s="86"/>
      <c r="DRL210" s="86"/>
      <c r="DRM210" s="86"/>
      <c r="DRN210" s="86"/>
      <c r="DRO210" s="86"/>
      <c r="DRP210" s="86"/>
      <c r="DRQ210" s="86"/>
      <c r="DRR210" s="86"/>
      <c r="DRS210" s="86"/>
      <c r="DRT210" s="86"/>
      <c r="DRU210" s="86"/>
      <c r="DRV210" s="86"/>
      <c r="DRW210" s="86"/>
      <c r="DRX210" s="86"/>
      <c r="DRY210" s="86"/>
      <c r="DRZ210" s="86"/>
      <c r="DSA210" s="86"/>
      <c r="DSB210" s="86"/>
      <c r="DSC210" s="86"/>
      <c r="DSD210" s="86"/>
      <c r="DSE210" s="86"/>
      <c r="DSF210" s="86"/>
      <c r="DSG210" s="86"/>
      <c r="DSH210" s="86"/>
      <c r="DSI210" s="86"/>
      <c r="DSJ210" s="86"/>
      <c r="DSK210" s="86"/>
      <c r="DSL210" s="86"/>
      <c r="DSM210" s="86"/>
      <c r="DSN210" s="86"/>
      <c r="DSO210" s="86"/>
      <c r="DSP210" s="86"/>
      <c r="DSQ210" s="86"/>
      <c r="DSR210" s="86"/>
      <c r="DSS210" s="86"/>
      <c r="DST210" s="86"/>
      <c r="DSU210" s="86"/>
      <c r="DSV210" s="86"/>
      <c r="DSW210" s="86"/>
      <c r="DSX210" s="86"/>
      <c r="DSY210" s="86"/>
      <c r="DSZ210" s="86"/>
      <c r="DTA210" s="86"/>
      <c r="DTB210" s="86"/>
      <c r="DTC210" s="86"/>
      <c r="DTD210" s="86"/>
      <c r="DTE210" s="86"/>
      <c r="DTF210" s="86"/>
      <c r="DTG210" s="86"/>
      <c r="DTH210" s="86"/>
      <c r="DTI210" s="86"/>
      <c r="DTJ210" s="86"/>
      <c r="DTK210" s="86"/>
      <c r="DTL210" s="86"/>
      <c r="DTM210" s="86"/>
      <c r="DTN210" s="86"/>
      <c r="DTO210" s="86"/>
      <c r="DTP210" s="86"/>
      <c r="DTQ210" s="86"/>
      <c r="DTR210" s="86"/>
      <c r="DTS210" s="86"/>
      <c r="DTT210" s="86"/>
      <c r="DTU210" s="86"/>
      <c r="DTV210" s="86"/>
      <c r="DTW210" s="86"/>
      <c r="DTX210" s="86"/>
      <c r="DTY210" s="86"/>
      <c r="DTZ210" s="86"/>
      <c r="DUA210" s="86"/>
      <c r="DUB210" s="86"/>
      <c r="DUC210" s="86"/>
      <c r="DUD210" s="86"/>
      <c r="DUE210" s="86"/>
      <c r="DUF210" s="86"/>
      <c r="DUG210" s="86"/>
      <c r="DUH210" s="86"/>
      <c r="DUI210" s="86"/>
      <c r="DUJ210" s="86"/>
      <c r="DUK210" s="86"/>
      <c r="DUL210" s="86"/>
      <c r="DUM210" s="86"/>
      <c r="DUN210" s="86"/>
      <c r="DUO210" s="86"/>
      <c r="DUP210" s="86"/>
      <c r="DUQ210" s="86"/>
      <c r="DUR210" s="86"/>
      <c r="DUS210" s="86"/>
      <c r="DUT210" s="86"/>
      <c r="DUU210" s="86"/>
      <c r="DUV210" s="86"/>
      <c r="DUW210" s="86"/>
      <c r="DUX210" s="86"/>
      <c r="DUY210" s="86"/>
      <c r="DUZ210" s="86"/>
      <c r="DVA210" s="86"/>
      <c r="DVB210" s="86"/>
      <c r="DVC210" s="86"/>
      <c r="DVD210" s="86"/>
      <c r="DVE210" s="86"/>
      <c r="DVF210" s="86"/>
      <c r="DVG210" s="86"/>
      <c r="DVH210" s="86"/>
      <c r="DVI210" s="86"/>
      <c r="DVJ210" s="86"/>
      <c r="DVK210" s="86"/>
      <c r="DVL210" s="86"/>
      <c r="DVM210" s="86"/>
      <c r="DVN210" s="86"/>
      <c r="DVO210" s="86"/>
      <c r="DVP210" s="86"/>
      <c r="DVQ210" s="86"/>
      <c r="DVR210" s="86"/>
      <c r="DVS210" s="86"/>
      <c r="DVT210" s="86"/>
      <c r="DVU210" s="86"/>
      <c r="DVV210" s="86"/>
      <c r="DVW210" s="86"/>
      <c r="DVX210" s="86"/>
      <c r="DVY210" s="86"/>
      <c r="DVZ210" s="86"/>
      <c r="DWA210" s="86"/>
      <c r="DWB210" s="86"/>
      <c r="DWC210" s="86"/>
      <c r="DWD210" s="86"/>
      <c r="DWE210" s="86"/>
      <c r="DWF210" s="86"/>
      <c r="DWG210" s="86"/>
      <c r="DWH210" s="86"/>
      <c r="DWI210" s="86"/>
      <c r="DWJ210" s="86"/>
      <c r="DWK210" s="86"/>
      <c r="DWL210" s="86"/>
      <c r="DWM210" s="86"/>
      <c r="DWN210" s="86"/>
      <c r="DWO210" s="86"/>
      <c r="DWP210" s="86"/>
      <c r="DWQ210" s="86"/>
      <c r="DWR210" s="86"/>
      <c r="DWS210" s="86"/>
      <c r="DWT210" s="86"/>
      <c r="DWU210" s="86"/>
      <c r="DWV210" s="86"/>
      <c r="DWW210" s="86"/>
      <c r="DWX210" s="86"/>
      <c r="DWY210" s="86"/>
      <c r="DWZ210" s="86"/>
      <c r="DXA210" s="86"/>
      <c r="DXB210" s="86"/>
      <c r="DXC210" s="86"/>
      <c r="DXD210" s="86"/>
      <c r="DXE210" s="86"/>
      <c r="DXF210" s="86"/>
      <c r="DXG210" s="86"/>
      <c r="DXH210" s="86"/>
      <c r="DXI210" s="86"/>
      <c r="DXJ210" s="86"/>
      <c r="DXK210" s="86"/>
      <c r="DXL210" s="86"/>
      <c r="DXM210" s="86"/>
      <c r="DXN210" s="86"/>
      <c r="DXO210" s="86"/>
      <c r="DXP210" s="86"/>
      <c r="DXQ210" s="86"/>
      <c r="DXR210" s="86"/>
      <c r="DXS210" s="86"/>
      <c r="DXT210" s="86"/>
      <c r="DXU210" s="86"/>
      <c r="DXV210" s="86"/>
      <c r="DXW210" s="86"/>
      <c r="DXX210" s="86"/>
      <c r="DXY210" s="86"/>
      <c r="DXZ210" s="86"/>
      <c r="DYA210" s="86"/>
      <c r="DYB210" s="86"/>
      <c r="DYC210" s="86"/>
      <c r="DYD210" s="86"/>
      <c r="DYE210" s="86"/>
      <c r="DYF210" s="86"/>
      <c r="DYG210" s="86"/>
      <c r="DYH210" s="86"/>
      <c r="DYI210" s="86"/>
      <c r="DYJ210" s="86"/>
      <c r="DYK210" s="86"/>
      <c r="DYL210" s="86"/>
      <c r="DYM210" s="86"/>
      <c r="DYN210" s="86"/>
      <c r="DYO210" s="86"/>
      <c r="DYP210" s="86"/>
      <c r="DYQ210" s="86"/>
      <c r="DYR210" s="86"/>
      <c r="DYS210" s="86"/>
      <c r="DYT210" s="86"/>
      <c r="DYU210" s="86"/>
      <c r="DYV210" s="86"/>
      <c r="DYW210" s="86"/>
      <c r="DYX210" s="86"/>
      <c r="DYY210" s="86"/>
      <c r="DYZ210" s="86"/>
      <c r="DZA210" s="86"/>
      <c r="DZB210" s="86"/>
      <c r="DZC210" s="86"/>
      <c r="DZD210" s="86"/>
      <c r="DZE210" s="86"/>
      <c r="DZF210" s="86"/>
      <c r="DZG210" s="86"/>
      <c r="DZH210" s="86"/>
      <c r="DZI210" s="86"/>
      <c r="DZJ210" s="86"/>
      <c r="DZK210" s="86"/>
      <c r="DZL210" s="86"/>
      <c r="DZM210" s="86"/>
      <c r="DZN210" s="86"/>
      <c r="DZO210" s="86"/>
      <c r="DZP210" s="86"/>
      <c r="DZQ210" s="86"/>
      <c r="DZR210" s="86"/>
      <c r="DZS210" s="86"/>
      <c r="DZT210" s="86"/>
      <c r="DZU210" s="86"/>
      <c r="DZV210" s="86"/>
      <c r="DZW210" s="86"/>
      <c r="DZX210" s="86"/>
      <c r="DZY210" s="86"/>
      <c r="DZZ210" s="86"/>
      <c r="EAA210" s="86"/>
      <c r="EAB210" s="86"/>
      <c r="EAC210" s="86"/>
      <c r="EAD210" s="86"/>
      <c r="EAE210" s="86"/>
      <c r="EAF210" s="86"/>
      <c r="EAG210" s="86"/>
      <c r="EAH210" s="86"/>
      <c r="EAI210" s="86"/>
      <c r="EAJ210" s="86"/>
      <c r="EAK210" s="86"/>
      <c r="EAL210" s="86"/>
      <c r="EAM210" s="86"/>
      <c r="EAN210" s="86"/>
      <c r="EAO210" s="86"/>
      <c r="EAP210" s="86"/>
      <c r="EAQ210" s="86"/>
      <c r="EAR210" s="86"/>
      <c r="EAS210" s="86"/>
      <c r="EAT210" s="86"/>
      <c r="EAU210" s="86"/>
      <c r="EAV210" s="86"/>
      <c r="EAW210" s="86"/>
      <c r="EAX210" s="86"/>
      <c r="EAY210" s="86"/>
      <c r="EAZ210" s="86"/>
      <c r="EBA210" s="86"/>
      <c r="EBB210" s="86"/>
      <c r="EBC210" s="86"/>
      <c r="EBD210" s="86"/>
      <c r="EBE210" s="86"/>
      <c r="EBF210" s="86"/>
      <c r="EBG210" s="86"/>
      <c r="EBH210" s="86"/>
      <c r="EBI210" s="86"/>
      <c r="EBJ210" s="86"/>
      <c r="EBK210" s="86"/>
      <c r="EBL210" s="86"/>
      <c r="EBM210" s="86"/>
      <c r="EBN210" s="86"/>
      <c r="EBO210" s="86"/>
      <c r="EBP210" s="86"/>
      <c r="EBQ210" s="86"/>
      <c r="EBR210" s="86"/>
      <c r="EBS210" s="86"/>
      <c r="EBT210" s="86"/>
      <c r="EBU210" s="86"/>
      <c r="EBV210" s="86"/>
      <c r="EBW210" s="86"/>
      <c r="EBX210" s="86"/>
      <c r="EBY210" s="86"/>
      <c r="EBZ210" s="86"/>
      <c r="ECA210" s="86"/>
      <c r="ECB210" s="86"/>
      <c r="ECC210" s="86"/>
      <c r="ECD210" s="86"/>
      <c r="ECE210" s="86"/>
      <c r="ECF210" s="86"/>
      <c r="ECG210" s="86"/>
      <c r="ECH210" s="86"/>
      <c r="ECI210" s="86"/>
      <c r="ECJ210" s="86"/>
      <c r="ECK210" s="86"/>
      <c r="ECL210" s="86"/>
      <c r="ECM210" s="86"/>
      <c r="ECN210" s="86"/>
      <c r="ECO210" s="86"/>
      <c r="ECP210" s="86"/>
      <c r="ECQ210" s="86"/>
      <c r="ECR210" s="86"/>
      <c r="ECS210" s="86"/>
      <c r="ECT210" s="86"/>
      <c r="ECU210" s="86"/>
      <c r="ECV210" s="86"/>
      <c r="ECW210" s="86"/>
      <c r="ECX210" s="86"/>
      <c r="ECY210" s="86"/>
      <c r="ECZ210" s="86"/>
      <c r="EDA210" s="86"/>
      <c r="EDB210" s="86"/>
      <c r="EDC210" s="86"/>
      <c r="EDD210" s="86"/>
      <c r="EDE210" s="86"/>
      <c r="EDF210" s="86"/>
      <c r="EDG210" s="86"/>
      <c r="EDH210" s="86"/>
      <c r="EDI210" s="86"/>
      <c r="EDJ210" s="86"/>
      <c r="EDK210" s="86"/>
      <c r="EDL210" s="86"/>
      <c r="EDM210" s="86"/>
      <c r="EDN210" s="86"/>
      <c r="EDO210" s="86"/>
      <c r="EDP210" s="86"/>
      <c r="EDQ210" s="86"/>
      <c r="EDR210" s="86"/>
      <c r="EDS210" s="86"/>
      <c r="EDT210" s="86"/>
      <c r="EDU210" s="86"/>
      <c r="EDV210" s="86"/>
      <c r="EDW210" s="86"/>
      <c r="EDX210" s="86"/>
      <c r="EDY210" s="86"/>
      <c r="EDZ210" s="86"/>
      <c r="EEA210" s="86"/>
      <c r="EEB210" s="86"/>
      <c r="EEC210" s="86"/>
      <c r="EED210" s="86"/>
      <c r="EEE210" s="86"/>
      <c r="EEF210" s="86"/>
      <c r="EEG210" s="86"/>
      <c r="EEH210" s="86"/>
      <c r="EEI210" s="86"/>
      <c r="EEJ210" s="86"/>
      <c r="EEK210" s="86"/>
      <c r="EEL210" s="86"/>
      <c r="EEM210" s="86"/>
      <c r="EEN210" s="86"/>
      <c r="EEO210" s="86"/>
      <c r="EEP210" s="86"/>
      <c r="EEQ210" s="86"/>
      <c r="EER210" s="86"/>
      <c r="EES210" s="86"/>
      <c r="EET210" s="86"/>
      <c r="EEU210" s="86"/>
      <c r="EEV210" s="86"/>
      <c r="EEW210" s="86"/>
      <c r="EEX210" s="86"/>
      <c r="EEY210" s="86"/>
      <c r="EEZ210" s="86"/>
      <c r="EFA210" s="86"/>
      <c r="EFB210" s="86"/>
      <c r="EFC210" s="86"/>
      <c r="EFD210" s="86"/>
      <c r="EFE210" s="86"/>
      <c r="EFF210" s="86"/>
      <c r="EFG210" s="86"/>
      <c r="EFH210" s="86"/>
      <c r="EFI210" s="86"/>
      <c r="EFJ210" s="86"/>
      <c r="EFK210" s="86"/>
      <c r="EFL210" s="86"/>
      <c r="EFM210" s="86"/>
      <c r="EFN210" s="86"/>
      <c r="EFO210" s="86"/>
      <c r="EFP210" s="86"/>
      <c r="EFQ210" s="86"/>
      <c r="EFR210" s="86"/>
      <c r="EFS210" s="86"/>
      <c r="EFT210" s="86"/>
      <c r="EFU210" s="86"/>
      <c r="EFV210" s="86"/>
      <c r="EFW210" s="86"/>
      <c r="EFX210" s="86"/>
      <c r="EFY210" s="86"/>
      <c r="EFZ210" s="86"/>
      <c r="EGA210" s="86"/>
      <c r="EGB210" s="86"/>
      <c r="EGC210" s="86"/>
      <c r="EGD210" s="86"/>
      <c r="EGE210" s="86"/>
      <c r="EGF210" s="86"/>
      <c r="EGG210" s="86"/>
      <c r="EGH210" s="86"/>
      <c r="EGI210" s="86"/>
      <c r="EGJ210" s="86"/>
      <c r="EGK210" s="86"/>
      <c r="EGL210" s="86"/>
      <c r="EGM210" s="86"/>
      <c r="EGN210" s="86"/>
      <c r="EGO210" s="86"/>
      <c r="EGP210" s="86"/>
      <c r="EGQ210" s="86"/>
      <c r="EGR210" s="86"/>
      <c r="EGS210" s="86"/>
      <c r="EGT210" s="86"/>
      <c r="EGU210" s="86"/>
      <c r="EGV210" s="86"/>
      <c r="EGW210" s="86"/>
      <c r="EGX210" s="86"/>
      <c r="EGY210" s="86"/>
      <c r="EGZ210" s="86"/>
      <c r="EHA210" s="86"/>
      <c r="EHB210" s="86"/>
      <c r="EHC210" s="86"/>
      <c r="EHD210" s="86"/>
      <c r="EHE210" s="86"/>
      <c r="EHF210" s="86"/>
      <c r="EHG210" s="86"/>
      <c r="EHH210" s="86"/>
      <c r="EHI210" s="86"/>
      <c r="EHJ210" s="86"/>
      <c r="EHK210" s="86"/>
      <c r="EHL210" s="86"/>
      <c r="EHM210" s="86"/>
      <c r="EHN210" s="86"/>
      <c r="EHO210" s="86"/>
      <c r="EHP210" s="86"/>
      <c r="EHQ210" s="86"/>
      <c r="EHR210" s="86"/>
      <c r="EHS210" s="86"/>
      <c r="EHT210" s="86"/>
      <c r="EHU210" s="86"/>
      <c r="EHV210" s="86"/>
      <c r="EHW210" s="86"/>
      <c r="EHX210" s="86"/>
      <c r="EHY210" s="86"/>
      <c r="EHZ210" s="86"/>
      <c r="EIA210" s="86"/>
      <c r="EIB210" s="86"/>
      <c r="EIC210" s="86"/>
      <c r="EID210" s="86"/>
      <c r="EIE210" s="86"/>
      <c r="EIF210" s="86"/>
      <c r="EIG210" s="86"/>
      <c r="EIH210" s="86"/>
      <c r="EII210" s="86"/>
      <c r="EIJ210" s="86"/>
      <c r="EIK210" s="86"/>
      <c r="EIL210" s="86"/>
      <c r="EIM210" s="86"/>
      <c r="EIN210" s="86"/>
      <c r="EIO210" s="86"/>
      <c r="EIP210" s="86"/>
      <c r="EIQ210" s="86"/>
      <c r="EIR210" s="86"/>
      <c r="EIS210" s="86"/>
      <c r="EIT210" s="86"/>
      <c r="EIU210" s="86"/>
      <c r="EIV210" s="86"/>
      <c r="EIW210" s="86"/>
      <c r="EIX210" s="86"/>
      <c r="EIY210" s="86"/>
      <c r="EIZ210" s="86"/>
      <c r="EJA210" s="86"/>
      <c r="EJB210" s="86"/>
      <c r="EJC210" s="86"/>
      <c r="EJD210" s="86"/>
      <c r="EJE210" s="86"/>
      <c r="EJF210" s="86"/>
      <c r="EJG210" s="86"/>
      <c r="EJH210" s="86"/>
      <c r="EJI210" s="86"/>
      <c r="EJJ210" s="86"/>
      <c r="EJK210" s="86"/>
      <c r="EJL210" s="86"/>
      <c r="EJM210" s="86"/>
      <c r="EJN210" s="86"/>
      <c r="EJO210" s="86"/>
      <c r="EJP210" s="86"/>
      <c r="EJQ210" s="86"/>
      <c r="EJR210" s="86"/>
      <c r="EJS210" s="86"/>
      <c r="EJT210" s="86"/>
      <c r="EJU210" s="86"/>
      <c r="EJV210" s="86"/>
      <c r="EJW210" s="86"/>
      <c r="EJX210" s="86"/>
      <c r="EJY210" s="86"/>
      <c r="EJZ210" s="86"/>
      <c r="EKA210" s="86"/>
      <c r="EKB210" s="86"/>
      <c r="EKC210" s="86"/>
      <c r="EKD210" s="86"/>
      <c r="EKE210" s="86"/>
      <c r="EKF210" s="86"/>
      <c r="EKG210" s="86"/>
      <c r="EKH210" s="86"/>
      <c r="EKI210" s="86"/>
      <c r="EKJ210" s="86"/>
      <c r="EKK210" s="86"/>
      <c r="EKL210" s="86"/>
      <c r="EKM210" s="86"/>
      <c r="EKN210" s="86"/>
      <c r="EKO210" s="86"/>
      <c r="EKP210" s="86"/>
      <c r="EKQ210" s="86"/>
      <c r="EKR210" s="86"/>
      <c r="EKS210" s="86"/>
      <c r="EKT210" s="86"/>
      <c r="EKU210" s="86"/>
      <c r="EKV210" s="86"/>
      <c r="EKW210" s="86"/>
      <c r="EKX210" s="86"/>
      <c r="EKY210" s="86"/>
      <c r="EKZ210" s="86"/>
      <c r="ELA210" s="86"/>
      <c r="ELB210" s="86"/>
      <c r="ELC210" s="86"/>
      <c r="ELD210" s="86"/>
      <c r="ELE210" s="86"/>
      <c r="ELF210" s="86"/>
      <c r="ELG210" s="86"/>
      <c r="ELH210" s="86"/>
      <c r="ELI210" s="86"/>
      <c r="ELJ210" s="86"/>
      <c r="ELK210" s="86"/>
      <c r="ELL210" s="86"/>
      <c r="ELM210" s="86"/>
      <c r="ELN210" s="86"/>
      <c r="ELO210" s="86"/>
      <c r="ELP210" s="86"/>
      <c r="ELQ210" s="86"/>
      <c r="ELR210" s="86"/>
      <c r="ELS210" s="86"/>
      <c r="ELT210" s="86"/>
      <c r="ELU210" s="86"/>
      <c r="ELV210" s="86"/>
      <c r="ELW210" s="86"/>
      <c r="ELX210" s="86"/>
      <c r="ELY210" s="86"/>
      <c r="ELZ210" s="86"/>
      <c r="EMA210" s="86"/>
      <c r="EMB210" s="86"/>
      <c r="EMC210" s="86"/>
      <c r="EMD210" s="86"/>
      <c r="EME210" s="86"/>
      <c r="EMF210" s="86"/>
      <c r="EMG210" s="86"/>
      <c r="EMH210" s="86"/>
      <c r="EMI210" s="86"/>
      <c r="EMJ210" s="86"/>
      <c r="EMK210" s="86"/>
      <c r="EML210" s="86"/>
      <c r="EMM210" s="86"/>
      <c r="EMN210" s="86"/>
      <c r="EMO210" s="86"/>
      <c r="EMP210" s="86"/>
      <c r="EMQ210" s="86"/>
      <c r="EMR210" s="86"/>
      <c r="EMS210" s="86"/>
      <c r="EMT210" s="86"/>
      <c r="EMU210" s="86"/>
      <c r="EMV210" s="86"/>
      <c r="EMW210" s="86"/>
      <c r="EMX210" s="86"/>
      <c r="EMY210" s="86"/>
      <c r="EMZ210" s="86"/>
      <c r="ENA210" s="86"/>
      <c r="ENB210" s="86"/>
      <c r="ENC210" s="86"/>
      <c r="END210" s="86"/>
      <c r="ENE210" s="86"/>
      <c r="ENF210" s="86"/>
      <c r="ENG210" s="86"/>
      <c r="ENH210" s="86"/>
      <c r="ENI210" s="86"/>
      <c r="ENJ210" s="86"/>
      <c r="ENK210" s="86"/>
      <c r="ENL210" s="86"/>
      <c r="ENM210" s="86"/>
      <c r="ENN210" s="86"/>
      <c r="ENO210" s="86"/>
      <c r="ENP210" s="86"/>
      <c r="ENQ210" s="86"/>
      <c r="ENR210" s="86"/>
      <c r="ENS210" s="86"/>
      <c r="ENT210" s="86"/>
      <c r="ENU210" s="86"/>
      <c r="ENV210" s="86"/>
      <c r="ENW210" s="86"/>
      <c r="ENX210" s="86"/>
      <c r="ENY210" s="86"/>
      <c r="ENZ210" s="86"/>
      <c r="EOA210" s="86"/>
      <c r="EOB210" s="86"/>
      <c r="EOC210" s="86"/>
      <c r="EOD210" s="86"/>
      <c r="EOE210" s="86"/>
      <c r="EOF210" s="86"/>
      <c r="EOG210" s="86"/>
      <c r="EOH210" s="86"/>
      <c r="EOI210" s="86"/>
      <c r="EOJ210" s="86"/>
      <c r="EOK210" s="86"/>
      <c r="EOL210" s="86"/>
      <c r="EOM210" s="86"/>
      <c r="EON210" s="86"/>
      <c r="EOO210" s="86"/>
      <c r="EOP210" s="86"/>
      <c r="EOQ210" s="86"/>
      <c r="EOR210" s="86"/>
      <c r="EOS210" s="86"/>
      <c r="EOT210" s="86"/>
      <c r="EOU210" s="86"/>
      <c r="EOV210" s="86"/>
      <c r="EOW210" s="86"/>
      <c r="EOX210" s="86"/>
      <c r="EOY210" s="86"/>
      <c r="EOZ210" s="86"/>
      <c r="EPA210" s="86"/>
      <c r="EPB210" s="86"/>
      <c r="EPC210" s="86"/>
      <c r="EPD210" s="86"/>
      <c r="EPE210" s="86"/>
      <c r="EPF210" s="86"/>
      <c r="EPG210" s="86"/>
      <c r="EPH210" s="86"/>
      <c r="EPI210" s="86"/>
      <c r="EPJ210" s="86"/>
      <c r="EPK210" s="86"/>
      <c r="EPL210" s="86"/>
      <c r="EPM210" s="86"/>
      <c r="EPN210" s="86"/>
      <c r="EPO210" s="86"/>
      <c r="EPP210" s="86"/>
      <c r="EPQ210" s="86"/>
      <c r="EPR210" s="86"/>
      <c r="EPS210" s="86"/>
      <c r="EPT210" s="86"/>
      <c r="EPU210" s="86"/>
      <c r="EPV210" s="86"/>
      <c r="EPW210" s="86"/>
      <c r="EPX210" s="86"/>
      <c r="EPY210" s="86"/>
      <c r="EPZ210" s="86"/>
      <c r="EQA210" s="86"/>
      <c r="EQB210" s="86"/>
      <c r="EQC210" s="86"/>
      <c r="EQD210" s="86"/>
      <c r="EQE210" s="86"/>
      <c r="EQF210" s="86"/>
      <c r="EQG210" s="86"/>
      <c r="EQH210" s="86"/>
      <c r="EQI210" s="86"/>
      <c r="EQJ210" s="86"/>
      <c r="EQK210" s="86"/>
      <c r="EQL210" s="86"/>
      <c r="EQM210" s="86"/>
      <c r="EQN210" s="86"/>
      <c r="EQO210" s="86"/>
      <c r="EQP210" s="86"/>
      <c r="EQQ210" s="86"/>
      <c r="EQR210" s="86"/>
      <c r="EQS210" s="86"/>
      <c r="EQT210" s="86"/>
      <c r="EQU210" s="86"/>
      <c r="EQV210" s="86"/>
      <c r="EQW210" s="86"/>
      <c r="EQX210" s="86"/>
      <c r="EQY210" s="86"/>
      <c r="EQZ210" s="86"/>
      <c r="ERA210" s="86"/>
      <c r="ERB210" s="86"/>
      <c r="ERC210" s="86"/>
      <c r="ERD210" s="86"/>
      <c r="ERE210" s="86"/>
      <c r="ERF210" s="86"/>
      <c r="ERG210" s="86"/>
      <c r="ERH210" s="86"/>
      <c r="ERI210" s="86"/>
      <c r="ERJ210" s="86"/>
      <c r="ERK210" s="86"/>
      <c r="ERL210" s="86"/>
      <c r="ERM210" s="86"/>
      <c r="ERN210" s="86"/>
      <c r="ERO210" s="86"/>
      <c r="ERP210" s="86"/>
      <c r="ERQ210" s="86"/>
      <c r="ERR210" s="86"/>
      <c r="ERS210" s="86"/>
      <c r="ERT210" s="86"/>
      <c r="ERU210" s="86"/>
      <c r="ERV210" s="86"/>
      <c r="ERW210" s="86"/>
      <c r="ERX210" s="86"/>
      <c r="ERY210" s="86"/>
      <c r="ERZ210" s="86"/>
      <c r="ESA210" s="86"/>
      <c r="ESB210" s="86"/>
      <c r="ESC210" s="86"/>
      <c r="ESD210" s="86"/>
      <c r="ESE210" s="86"/>
      <c r="ESF210" s="86"/>
      <c r="ESG210" s="86"/>
      <c r="ESH210" s="86"/>
      <c r="ESI210" s="86"/>
      <c r="ESJ210" s="86"/>
      <c r="ESK210" s="86"/>
      <c r="ESL210" s="86"/>
      <c r="ESM210" s="86"/>
      <c r="ESN210" s="86"/>
      <c r="ESO210" s="86"/>
      <c r="ESP210" s="86"/>
      <c r="ESQ210" s="86"/>
      <c r="ESR210" s="86"/>
      <c r="ESS210" s="86"/>
      <c r="EST210" s="86"/>
      <c r="ESU210" s="86"/>
      <c r="ESV210" s="86"/>
      <c r="ESW210" s="86"/>
      <c r="ESX210" s="86"/>
      <c r="ESY210" s="86"/>
      <c r="ESZ210" s="86"/>
      <c r="ETA210" s="86"/>
      <c r="ETB210" s="86"/>
      <c r="ETC210" s="86"/>
      <c r="ETD210" s="86"/>
      <c r="ETE210" s="86"/>
      <c r="ETF210" s="86"/>
      <c r="ETG210" s="86"/>
      <c r="ETH210" s="86"/>
      <c r="ETI210" s="86"/>
      <c r="ETJ210" s="86"/>
      <c r="ETK210" s="86"/>
      <c r="ETL210" s="86"/>
      <c r="ETM210" s="86"/>
      <c r="ETN210" s="86"/>
      <c r="ETO210" s="86"/>
      <c r="ETP210" s="86"/>
      <c r="ETQ210" s="86"/>
      <c r="ETR210" s="86"/>
      <c r="ETS210" s="86"/>
      <c r="ETT210" s="86"/>
      <c r="ETU210" s="86"/>
      <c r="ETV210" s="86"/>
      <c r="ETW210" s="86"/>
      <c r="ETX210" s="86"/>
      <c r="ETY210" s="86"/>
      <c r="ETZ210" s="86"/>
      <c r="EUA210" s="86"/>
      <c r="EUB210" s="86"/>
      <c r="EUC210" s="86"/>
      <c r="EUD210" s="86"/>
      <c r="EUE210" s="86"/>
      <c r="EUF210" s="86"/>
      <c r="EUG210" s="86"/>
      <c r="EUH210" s="86"/>
      <c r="EUI210" s="86"/>
      <c r="EUJ210" s="86"/>
      <c r="EUK210" s="86"/>
      <c r="EUL210" s="86"/>
      <c r="EUM210" s="86"/>
      <c r="EUN210" s="86"/>
      <c r="EUO210" s="86"/>
      <c r="EUP210" s="86"/>
      <c r="EUQ210" s="86"/>
      <c r="EUR210" s="86"/>
      <c r="EUS210" s="86"/>
      <c r="EUT210" s="86"/>
      <c r="EUU210" s="86"/>
      <c r="EUV210" s="86"/>
      <c r="EUW210" s="86"/>
      <c r="EUX210" s="86"/>
      <c r="EUY210" s="86"/>
      <c r="EUZ210" s="86"/>
      <c r="EVA210" s="86"/>
      <c r="EVB210" s="86"/>
      <c r="EVC210" s="86"/>
      <c r="EVD210" s="86"/>
      <c r="EVE210" s="86"/>
      <c r="EVF210" s="86"/>
      <c r="EVG210" s="86"/>
      <c r="EVH210" s="86"/>
      <c r="EVI210" s="86"/>
      <c r="EVJ210" s="86"/>
      <c r="EVK210" s="86"/>
      <c r="EVL210" s="86"/>
      <c r="EVM210" s="86"/>
      <c r="EVN210" s="86"/>
      <c r="EVO210" s="86"/>
      <c r="EVP210" s="86"/>
      <c r="EVQ210" s="86"/>
      <c r="EVR210" s="86"/>
      <c r="EVS210" s="86"/>
      <c r="EVT210" s="86"/>
      <c r="EVU210" s="86"/>
      <c r="EVV210" s="86"/>
      <c r="EVW210" s="86"/>
      <c r="EVX210" s="86"/>
      <c r="EVY210" s="86"/>
      <c r="EVZ210" s="86"/>
      <c r="EWA210" s="86"/>
      <c r="EWB210" s="86"/>
      <c r="EWC210" s="86"/>
      <c r="EWD210" s="86"/>
      <c r="EWE210" s="86"/>
      <c r="EWF210" s="86"/>
      <c r="EWG210" s="86"/>
      <c r="EWH210" s="86"/>
      <c r="EWI210" s="86"/>
      <c r="EWJ210" s="86"/>
      <c r="EWK210" s="86"/>
      <c r="EWL210" s="86"/>
      <c r="EWM210" s="86"/>
      <c r="EWN210" s="86"/>
      <c r="EWO210" s="86"/>
      <c r="EWP210" s="86"/>
      <c r="EWQ210" s="86"/>
      <c r="EWR210" s="86"/>
      <c r="EWS210" s="86"/>
      <c r="EWT210" s="86"/>
      <c r="EWU210" s="86"/>
      <c r="EWV210" s="86"/>
      <c r="EWW210" s="86"/>
      <c r="EWX210" s="86"/>
      <c r="EWY210" s="86"/>
      <c r="EWZ210" s="86"/>
      <c r="EXA210" s="86"/>
      <c r="EXB210" s="86"/>
      <c r="EXC210" s="86"/>
      <c r="EXD210" s="86"/>
      <c r="EXE210" s="86"/>
      <c r="EXF210" s="86"/>
      <c r="EXG210" s="86"/>
      <c r="EXH210" s="86"/>
      <c r="EXI210" s="86"/>
      <c r="EXJ210" s="86"/>
      <c r="EXK210" s="86"/>
      <c r="EXL210" s="86"/>
      <c r="EXM210" s="86"/>
      <c r="EXN210" s="86"/>
      <c r="EXO210" s="86"/>
      <c r="EXP210" s="86"/>
      <c r="EXQ210" s="86"/>
      <c r="EXR210" s="86"/>
      <c r="EXS210" s="86"/>
      <c r="EXT210" s="86"/>
      <c r="EXU210" s="86"/>
      <c r="EXV210" s="86"/>
      <c r="EXW210" s="86"/>
      <c r="EXX210" s="86"/>
      <c r="EXY210" s="86"/>
      <c r="EXZ210" s="86"/>
      <c r="EYA210" s="86"/>
      <c r="EYB210" s="86"/>
      <c r="EYC210" s="86"/>
      <c r="EYD210" s="86"/>
      <c r="EYE210" s="86"/>
      <c r="EYF210" s="86"/>
      <c r="EYG210" s="86"/>
      <c r="EYH210" s="86"/>
      <c r="EYI210" s="86"/>
      <c r="EYJ210" s="86"/>
      <c r="EYK210" s="86"/>
      <c r="EYL210" s="86"/>
      <c r="EYM210" s="86"/>
      <c r="EYN210" s="86"/>
      <c r="EYO210" s="86"/>
      <c r="EYP210" s="86"/>
      <c r="EYQ210" s="86"/>
      <c r="EYR210" s="86"/>
      <c r="EYS210" s="86"/>
      <c r="EYT210" s="86"/>
      <c r="EYU210" s="86"/>
      <c r="EYV210" s="86"/>
      <c r="EYW210" s="86"/>
      <c r="EYX210" s="86"/>
      <c r="EYY210" s="86"/>
      <c r="EYZ210" s="86"/>
      <c r="EZA210" s="86"/>
      <c r="EZB210" s="86"/>
      <c r="EZC210" s="86"/>
      <c r="EZD210" s="86"/>
      <c r="EZE210" s="86"/>
      <c r="EZF210" s="86"/>
      <c r="EZG210" s="86"/>
      <c r="EZH210" s="86"/>
      <c r="EZI210" s="86"/>
      <c r="EZJ210" s="86"/>
      <c r="EZK210" s="86"/>
      <c r="EZL210" s="86"/>
      <c r="EZM210" s="86"/>
      <c r="EZN210" s="86"/>
      <c r="EZO210" s="86"/>
      <c r="EZP210" s="86"/>
      <c r="EZQ210" s="86"/>
      <c r="EZR210" s="86"/>
      <c r="EZS210" s="86"/>
      <c r="EZT210" s="86"/>
      <c r="EZU210" s="86"/>
      <c r="EZV210" s="86"/>
      <c r="EZW210" s="86"/>
      <c r="EZX210" s="86"/>
      <c r="EZY210" s="86"/>
      <c r="EZZ210" s="86"/>
      <c r="FAA210" s="86"/>
      <c r="FAB210" s="86"/>
      <c r="FAC210" s="86"/>
      <c r="FAD210" s="86"/>
      <c r="FAE210" s="86"/>
      <c r="FAF210" s="86"/>
      <c r="FAG210" s="86"/>
      <c r="FAH210" s="86"/>
      <c r="FAI210" s="86"/>
      <c r="FAJ210" s="86"/>
      <c r="FAK210" s="86"/>
      <c r="FAL210" s="86"/>
      <c r="FAM210" s="86"/>
      <c r="FAN210" s="86"/>
      <c r="FAO210" s="86"/>
      <c r="FAP210" s="86"/>
      <c r="FAQ210" s="86"/>
      <c r="FAR210" s="86"/>
      <c r="FAS210" s="86"/>
      <c r="FAT210" s="86"/>
      <c r="FAU210" s="86"/>
      <c r="FAV210" s="86"/>
      <c r="FAW210" s="86"/>
      <c r="FAX210" s="86"/>
      <c r="FAY210" s="86"/>
      <c r="FAZ210" s="86"/>
      <c r="FBA210" s="86"/>
      <c r="FBB210" s="86"/>
      <c r="FBC210" s="86"/>
      <c r="FBD210" s="86"/>
      <c r="FBE210" s="86"/>
      <c r="FBF210" s="86"/>
      <c r="FBG210" s="86"/>
      <c r="FBH210" s="86"/>
      <c r="FBI210" s="86"/>
      <c r="FBJ210" s="86"/>
      <c r="FBK210" s="86"/>
      <c r="FBL210" s="86"/>
      <c r="FBM210" s="86"/>
      <c r="FBN210" s="86"/>
      <c r="FBO210" s="86"/>
      <c r="FBP210" s="86"/>
      <c r="FBQ210" s="86"/>
      <c r="FBR210" s="86"/>
      <c r="FBS210" s="86"/>
      <c r="FBT210" s="86"/>
      <c r="FBU210" s="86"/>
      <c r="FBV210" s="86"/>
      <c r="FBW210" s="86"/>
      <c r="FBX210" s="86"/>
      <c r="FBY210" s="86"/>
      <c r="FBZ210" s="86"/>
      <c r="FCA210" s="86"/>
      <c r="FCB210" s="86"/>
      <c r="FCC210" s="86"/>
      <c r="FCD210" s="86"/>
      <c r="FCE210" s="86"/>
      <c r="FCF210" s="86"/>
      <c r="FCG210" s="86"/>
      <c r="FCH210" s="86"/>
      <c r="FCI210" s="86"/>
      <c r="FCJ210" s="86"/>
      <c r="FCK210" s="86"/>
      <c r="FCL210" s="86"/>
      <c r="FCM210" s="86"/>
      <c r="FCN210" s="86"/>
      <c r="FCO210" s="86"/>
      <c r="FCP210" s="86"/>
      <c r="FCQ210" s="86"/>
      <c r="FCR210" s="86"/>
      <c r="FCS210" s="86"/>
      <c r="FCT210" s="86"/>
      <c r="FCU210" s="86"/>
      <c r="FCV210" s="86"/>
      <c r="FCW210" s="86"/>
      <c r="FCX210" s="86"/>
      <c r="FCY210" s="86"/>
      <c r="FCZ210" s="86"/>
      <c r="FDA210" s="86"/>
      <c r="FDB210" s="86"/>
      <c r="FDC210" s="86"/>
      <c r="FDD210" s="86"/>
      <c r="FDE210" s="86"/>
      <c r="FDF210" s="86"/>
      <c r="FDG210" s="86"/>
      <c r="FDH210" s="86"/>
      <c r="FDI210" s="86"/>
      <c r="FDJ210" s="86"/>
      <c r="FDK210" s="86"/>
      <c r="FDL210" s="86"/>
      <c r="FDM210" s="86"/>
      <c r="FDN210" s="86"/>
      <c r="FDO210" s="86"/>
      <c r="FDP210" s="86"/>
      <c r="FDQ210" s="86"/>
      <c r="FDR210" s="86"/>
      <c r="FDS210" s="86"/>
      <c r="FDT210" s="86"/>
      <c r="FDU210" s="86"/>
      <c r="FDV210" s="86"/>
      <c r="FDW210" s="86"/>
      <c r="FDX210" s="86"/>
      <c r="FDY210" s="86"/>
      <c r="FDZ210" s="86"/>
      <c r="FEA210" s="86"/>
      <c r="FEB210" s="86"/>
      <c r="FEC210" s="86"/>
      <c r="FED210" s="86"/>
      <c r="FEE210" s="86"/>
      <c r="FEF210" s="86"/>
      <c r="FEG210" s="86"/>
      <c r="FEH210" s="86"/>
      <c r="FEI210" s="86"/>
      <c r="FEJ210" s="86"/>
      <c r="FEK210" s="86"/>
      <c r="FEL210" s="86"/>
      <c r="FEM210" s="86"/>
      <c r="FEN210" s="86"/>
      <c r="FEO210" s="86"/>
      <c r="FEP210" s="86"/>
      <c r="FEQ210" s="86"/>
      <c r="FER210" s="86"/>
      <c r="FES210" s="86"/>
      <c r="FET210" s="86"/>
      <c r="FEU210" s="86"/>
      <c r="FEV210" s="86"/>
      <c r="FEW210" s="86"/>
      <c r="FEX210" s="86"/>
      <c r="FEY210" s="86"/>
      <c r="FEZ210" s="86"/>
      <c r="FFA210" s="86"/>
      <c r="FFB210" s="86"/>
      <c r="FFC210" s="86"/>
      <c r="FFD210" s="86"/>
      <c r="FFE210" s="86"/>
      <c r="FFF210" s="86"/>
      <c r="FFG210" s="86"/>
      <c r="FFH210" s="86"/>
      <c r="FFI210" s="86"/>
      <c r="FFJ210" s="86"/>
      <c r="FFK210" s="86"/>
      <c r="FFL210" s="86"/>
      <c r="FFM210" s="86"/>
      <c r="FFN210" s="86"/>
      <c r="FFO210" s="86"/>
      <c r="FFP210" s="86"/>
      <c r="FFQ210" s="86"/>
      <c r="FFR210" s="86"/>
      <c r="FFS210" s="86"/>
      <c r="FFT210" s="86"/>
      <c r="FFU210" s="86"/>
      <c r="FFV210" s="86"/>
      <c r="FFW210" s="86"/>
      <c r="FFX210" s="86"/>
      <c r="FFY210" s="86"/>
      <c r="FFZ210" s="86"/>
      <c r="FGA210" s="86"/>
      <c r="FGB210" s="86"/>
      <c r="FGC210" s="86"/>
      <c r="FGD210" s="86"/>
      <c r="FGE210" s="86"/>
      <c r="FGF210" s="86"/>
      <c r="FGG210" s="86"/>
      <c r="FGH210" s="86"/>
      <c r="FGI210" s="86"/>
      <c r="FGJ210" s="86"/>
      <c r="FGK210" s="86"/>
      <c r="FGL210" s="86"/>
      <c r="FGM210" s="86"/>
      <c r="FGN210" s="86"/>
      <c r="FGO210" s="86"/>
      <c r="FGP210" s="86"/>
      <c r="FGQ210" s="86"/>
      <c r="FGR210" s="86"/>
      <c r="FGS210" s="86"/>
      <c r="FGT210" s="86"/>
      <c r="FGU210" s="86"/>
      <c r="FGV210" s="86"/>
      <c r="FGW210" s="86"/>
      <c r="FGX210" s="86"/>
      <c r="FGY210" s="86"/>
      <c r="FGZ210" s="86"/>
      <c r="FHA210" s="86"/>
      <c r="FHB210" s="86"/>
      <c r="FHC210" s="86"/>
      <c r="FHD210" s="86"/>
      <c r="FHE210" s="86"/>
      <c r="FHF210" s="86"/>
      <c r="FHG210" s="86"/>
      <c r="FHH210" s="86"/>
      <c r="FHI210" s="86"/>
      <c r="FHJ210" s="86"/>
      <c r="FHK210" s="86"/>
      <c r="FHL210" s="86"/>
      <c r="FHM210" s="86"/>
      <c r="FHN210" s="86"/>
      <c r="FHO210" s="86"/>
      <c r="FHP210" s="86"/>
      <c r="FHQ210" s="86"/>
      <c r="FHR210" s="86"/>
      <c r="FHS210" s="86"/>
      <c r="FHT210" s="86"/>
      <c r="FHU210" s="86"/>
      <c r="FHV210" s="86"/>
      <c r="FHW210" s="86"/>
      <c r="FHX210" s="86"/>
      <c r="FHY210" s="86"/>
      <c r="FHZ210" s="86"/>
      <c r="FIA210" s="86"/>
      <c r="FIB210" s="86"/>
      <c r="FIC210" s="86"/>
      <c r="FID210" s="86"/>
      <c r="FIE210" s="86"/>
      <c r="FIF210" s="86"/>
      <c r="FIG210" s="86"/>
      <c r="FIH210" s="86"/>
      <c r="FII210" s="86"/>
      <c r="FIJ210" s="86"/>
      <c r="FIK210" s="86"/>
      <c r="FIL210" s="86"/>
      <c r="FIM210" s="86"/>
      <c r="FIN210" s="86"/>
      <c r="FIO210" s="86"/>
      <c r="FIP210" s="86"/>
      <c r="FIQ210" s="86"/>
      <c r="FIR210" s="86"/>
      <c r="FIS210" s="86"/>
      <c r="FIT210" s="86"/>
      <c r="FIU210" s="86"/>
      <c r="FIV210" s="86"/>
      <c r="FIW210" s="86"/>
      <c r="FIX210" s="86"/>
      <c r="FIY210" s="86"/>
      <c r="FIZ210" s="86"/>
      <c r="FJA210" s="86"/>
      <c r="FJB210" s="86"/>
      <c r="FJC210" s="86"/>
      <c r="FJD210" s="86"/>
      <c r="FJE210" s="86"/>
      <c r="FJF210" s="86"/>
      <c r="FJG210" s="86"/>
      <c r="FJH210" s="86"/>
      <c r="FJI210" s="86"/>
      <c r="FJJ210" s="86"/>
      <c r="FJK210" s="86"/>
      <c r="FJL210" s="86"/>
      <c r="FJM210" s="86"/>
      <c r="FJN210" s="86"/>
      <c r="FJO210" s="86"/>
      <c r="FJP210" s="86"/>
      <c r="FJQ210" s="86"/>
      <c r="FJR210" s="86"/>
      <c r="FJS210" s="86"/>
      <c r="FJT210" s="86"/>
      <c r="FJU210" s="86"/>
      <c r="FJV210" s="86"/>
      <c r="FJW210" s="86"/>
      <c r="FJX210" s="86"/>
      <c r="FJY210" s="86"/>
      <c r="FJZ210" s="86"/>
      <c r="FKA210" s="86"/>
      <c r="FKB210" s="86"/>
      <c r="FKC210" s="86"/>
      <c r="FKD210" s="86"/>
      <c r="FKE210" s="86"/>
      <c r="FKF210" s="86"/>
      <c r="FKG210" s="86"/>
      <c r="FKH210" s="86"/>
      <c r="FKI210" s="86"/>
      <c r="FKJ210" s="86"/>
      <c r="FKK210" s="86"/>
      <c r="FKL210" s="86"/>
      <c r="FKM210" s="86"/>
      <c r="FKN210" s="86"/>
      <c r="FKO210" s="86"/>
      <c r="FKP210" s="86"/>
      <c r="FKQ210" s="86"/>
      <c r="FKR210" s="86"/>
      <c r="FKS210" s="86"/>
      <c r="FKT210" s="86"/>
      <c r="FKU210" s="86"/>
      <c r="FKV210" s="86"/>
      <c r="FKW210" s="86"/>
      <c r="FKX210" s="86"/>
      <c r="FKY210" s="86"/>
      <c r="FKZ210" s="86"/>
      <c r="FLA210" s="86"/>
      <c r="FLB210" s="86"/>
      <c r="FLC210" s="86"/>
      <c r="FLD210" s="86"/>
      <c r="FLE210" s="86"/>
      <c r="FLF210" s="86"/>
      <c r="FLG210" s="86"/>
      <c r="FLH210" s="86"/>
      <c r="FLI210" s="86"/>
      <c r="FLJ210" s="86"/>
      <c r="FLK210" s="86"/>
      <c r="FLL210" s="86"/>
      <c r="FLM210" s="86"/>
      <c r="FLN210" s="86"/>
      <c r="FLO210" s="86"/>
      <c r="FLP210" s="86"/>
      <c r="FLQ210" s="86"/>
      <c r="FLR210" s="86"/>
      <c r="FLS210" s="86"/>
      <c r="FLT210" s="86"/>
      <c r="FLU210" s="86"/>
      <c r="FLV210" s="86"/>
      <c r="FLW210" s="86"/>
      <c r="FLX210" s="86"/>
      <c r="FLY210" s="86"/>
      <c r="FLZ210" s="86"/>
      <c r="FMA210" s="86"/>
      <c r="FMB210" s="86"/>
      <c r="FMC210" s="86"/>
      <c r="FMD210" s="86"/>
      <c r="FME210" s="86"/>
      <c r="FMF210" s="86"/>
      <c r="FMG210" s="86"/>
      <c r="FMH210" s="86"/>
      <c r="FMI210" s="86"/>
      <c r="FMJ210" s="86"/>
      <c r="FMK210" s="86"/>
      <c r="FML210" s="86"/>
      <c r="FMM210" s="86"/>
      <c r="FMN210" s="86"/>
      <c r="FMO210" s="86"/>
      <c r="FMP210" s="86"/>
      <c r="FMQ210" s="86"/>
      <c r="FMR210" s="86"/>
      <c r="FMS210" s="86"/>
      <c r="FMT210" s="86"/>
      <c r="FMU210" s="86"/>
      <c r="FMV210" s="86"/>
      <c r="FMW210" s="86"/>
      <c r="FMX210" s="86"/>
      <c r="FMY210" s="86"/>
      <c r="FMZ210" s="86"/>
      <c r="FNA210" s="86"/>
      <c r="FNB210" s="86"/>
      <c r="FNC210" s="86"/>
      <c r="FND210" s="86"/>
      <c r="FNE210" s="86"/>
      <c r="FNF210" s="86"/>
      <c r="FNG210" s="86"/>
      <c r="FNH210" s="86"/>
      <c r="FNI210" s="86"/>
      <c r="FNJ210" s="86"/>
      <c r="FNK210" s="86"/>
      <c r="FNL210" s="86"/>
      <c r="FNM210" s="86"/>
      <c r="FNN210" s="86"/>
      <c r="FNO210" s="86"/>
      <c r="FNP210" s="86"/>
      <c r="FNQ210" s="86"/>
      <c r="FNR210" s="86"/>
      <c r="FNS210" s="86"/>
      <c r="FNT210" s="86"/>
      <c r="FNU210" s="86"/>
      <c r="FNV210" s="86"/>
      <c r="FNW210" s="86"/>
      <c r="FNX210" s="86"/>
      <c r="FNY210" s="86"/>
      <c r="FNZ210" s="86"/>
      <c r="FOA210" s="86"/>
      <c r="FOB210" s="86"/>
      <c r="FOC210" s="86"/>
      <c r="FOD210" s="86"/>
      <c r="FOE210" s="86"/>
      <c r="FOF210" s="86"/>
      <c r="FOG210" s="86"/>
      <c r="FOH210" s="86"/>
      <c r="FOI210" s="86"/>
      <c r="FOJ210" s="86"/>
      <c r="FOK210" s="86"/>
      <c r="FOL210" s="86"/>
      <c r="FOM210" s="86"/>
      <c r="FON210" s="86"/>
      <c r="FOO210" s="86"/>
      <c r="FOP210" s="86"/>
      <c r="FOQ210" s="86"/>
      <c r="FOR210" s="86"/>
      <c r="FOS210" s="86"/>
      <c r="FOT210" s="86"/>
      <c r="FOU210" s="86"/>
      <c r="FOV210" s="86"/>
      <c r="FOW210" s="86"/>
      <c r="FOX210" s="86"/>
      <c r="FOY210" s="86"/>
      <c r="FOZ210" s="86"/>
      <c r="FPA210" s="86"/>
      <c r="FPB210" s="86"/>
      <c r="FPC210" s="86"/>
      <c r="FPD210" s="86"/>
      <c r="FPE210" s="86"/>
      <c r="FPF210" s="86"/>
      <c r="FPG210" s="86"/>
      <c r="FPH210" s="86"/>
      <c r="FPI210" s="86"/>
      <c r="FPJ210" s="86"/>
      <c r="FPK210" s="86"/>
      <c r="FPL210" s="86"/>
      <c r="FPM210" s="86"/>
      <c r="FPN210" s="86"/>
      <c r="FPO210" s="86"/>
      <c r="FPP210" s="86"/>
      <c r="FPQ210" s="86"/>
      <c r="FPR210" s="86"/>
      <c r="FPS210" s="86"/>
      <c r="FPT210" s="86"/>
      <c r="FPU210" s="86"/>
      <c r="FPV210" s="86"/>
      <c r="FPW210" s="86"/>
      <c r="FPX210" s="86"/>
      <c r="FPY210" s="86"/>
      <c r="FPZ210" s="86"/>
      <c r="FQA210" s="86"/>
      <c r="FQB210" s="86"/>
      <c r="FQC210" s="86"/>
      <c r="FQD210" s="86"/>
      <c r="FQE210" s="86"/>
      <c r="FQF210" s="86"/>
      <c r="FQG210" s="86"/>
      <c r="FQH210" s="86"/>
      <c r="FQI210" s="86"/>
      <c r="FQJ210" s="86"/>
      <c r="FQK210" s="86"/>
      <c r="FQL210" s="86"/>
      <c r="FQM210" s="86"/>
      <c r="FQN210" s="86"/>
      <c r="FQO210" s="86"/>
      <c r="FQP210" s="86"/>
      <c r="FQQ210" s="86"/>
      <c r="FQR210" s="86"/>
      <c r="FQS210" s="86"/>
      <c r="FQT210" s="86"/>
      <c r="FQU210" s="86"/>
      <c r="FQV210" s="86"/>
      <c r="FQW210" s="86"/>
      <c r="FQX210" s="86"/>
      <c r="FQY210" s="86"/>
      <c r="FQZ210" s="86"/>
      <c r="FRA210" s="86"/>
      <c r="FRB210" s="86"/>
      <c r="FRC210" s="86"/>
      <c r="FRD210" s="86"/>
      <c r="FRE210" s="86"/>
      <c r="FRF210" s="86"/>
      <c r="FRG210" s="86"/>
      <c r="FRH210" s="86"/>
      <c r="FRI210" s="86"/>
      <c r="FRJ210" s="86"/>
      <c r="FRK210" s="86"/>
      <c r="FRL210" s="86"/>
      <c r="FRM210" s="86"/>
      <c r="FRN210" s="86"/>
      <c r="FRO210" s="86"/>
      <c r="FRP210" s="86"/>
      <c r="FRQ210" s="86"/>
      <c r="FRR210" s="86"/>
      <c r="FRS210" s="86"/>
      <c r="FRT210" s="86"/>
      <c r="FRU210" s="86"/>
      <c r="FRV210" s="86"/>
      <c r="FRW210" s="86"/>
      <c r="FRX210" s="86"/>
      <c r="FRY210" s="86"/>
      <c r="FRZ210" s="86"/>
      <c r="FSA210" s="86"/>
      <c r="FSB210" s="86"/>
      <c r="FSC210" s="86"/>
      <c r="FSD210" s="86"/>
      <c r="FSE210" s="86"/>
      <c r="FSF210" s="86"/>
      <c r="FSG210" s="86"/>
      <c r="FSH210" s="86"/>
      <c r="FSI210" s="86"/>
      <c r="FSJ210" s="86"/>
      <c r="FSK210" s="86"/>
      <c r="FSL210" s="86"/>
      <c r="FSM210" s="86"/>
      <c r="FSN210" s="86"/>
      <c r="FSO210" s="86"/>
      <c r="FSP210" s="86"/>
      <c r="FSQ210" s="86"/>
      <c r="FSR210" s="86"/>
      <c r="FSS210" s="86"/>
      <c r="FST210" s="86"/>
      <c r="FSU210" s="86"/>
      <c r="FSV210" s="86"/>
      <c r="FSW210" s="86"/>
      <c r="FSX210" s="86"/>
      <c r="FSY210" s="86"/>
      <c r="FSZ210" s="86"/>
      <c r="FTA210" s="86"/>
      <c r="FTB210" s="86"/>
      <c r="FTC210" s="86"/>
      <c r="FTD210" s="86"/>
      <c r="FTE210" s="86"/>
      <c r="FTF210" s="86"/>
      <c r="FTG210" s="86"/>
      <c r="FTH210" s="86"/>
      <c r="FTI210" s="86"/>
      <c r="FTJ210" s="86"/>
      <c r="FTK210" s="86"/>
      <c r="FTL210" s="86"/>
      <c r="FTM210" s="86"/>
      <c r="FTN210" s="86"/>
      <c r="FTO210" s="86"/>
      <c r="FTP210" s="86"/>
      <c r="FTQ210" s="86"/>
      <c r="FTR210" s="86"/>
      <c r="FTS210" s="86"/>
      <c r="FTT210" s="86"/>
      <c r="FTU210" s="86"/>
      <c r="FTV210" s="86"/>
      <c r="FTW210" s="86"/>
      <c r="FTX210" s="86"/>
      <c r="FTY210" s="86"/>
      <c r="FTZ210" s="86"/>
      <c r="FUA210" s="86"/>
      <c r="FUB210" s="86"/>
      <c r="FUC210" s="86"/>
      <c r="FUD210" s="86"/>
      <c r="FUE210" s="86"/>
      <c r="FUF210" s="86"/>
      <c r="FUG210" s="86"/>
      <c r="FUH210" s="86"/>
      <c r="FUI210" s="86"/>
      <c r="FUJ210" s="86"/>
      <c r="FUK210" s="86"/>
      <c r="FUL210" s="86"/>
      <c r="FUM210" s="86"/>
      <c r="FUN210" s="86"/>
      <c r="FUO210" s="86"/>
      <c r="FUP210" s="86"/>
      <c r="FUQ210" s="86"/>
      <c r="FUR210" s="86"/>
      <c r="FUS210" s="86"/>
      <c r="FUT210" s="86"/>
      <c r="FUU210" s="86"/>
      <c r="FUV210" s="86"/>
      <c r="FUW210" s="86"/>
      <c r="FUX210" s="86"/>
      <c r="FUY210" s="86"/>
      <c r="FUZ210" s="86"/>
      <c r="FVA210" s="86"/>
      <c r="FVB210" s="86"/>
      <c r="FVC210" s="86"/>
      <c r="FVD210" s="86"/>
      <c r="FVE210" s="86"/>
      <c r="FVF210" s="86"/>
      <c r="FVG210" s="86"/>
      <c r="FVH210" s="86"/>
      <c r="FVI210" s="86"/>
      <c r="FVJ210" s="86"/>
      <c r="FVK210" s="86"/>
      <c r="FVL210" s="86"/>
      <c r="FVM210" s="86"/>
      <c r="FVN210" s="86"/>
      <c r="FVO210" s="86"/>
      <c r="FVP210" s="86"/>
      <c r="FVQ210" s="86"/>
      <c r="FVR210" s="86"/>
      <c r="FVS210" s="86"/>
      <c r="FVT210" s="86"/>
      <c r="FVU210" s="86"/>
      <c r="FVV210" s="86"/>
      <c r="FVW210" s="86"/>
      <c r="FVX210" s="86"/>
      <c r="FVY210" s="86"/>
      <c r="FVZ210" s="86"/>
      <c r="FWA210" s="86"/>
      <c r="FWB210" s="86"/>
      <c r="FWC210" s="86"/>
      <c r="FWD210" s="86"/>
      <c r="FWE210" s="86"/>
      <c r="FWF210" s="86"/>
      <c r="FWG210" s="86"/>
      <c r="FWH210" s="86"/>
      <c r="FWI210" s="86"/>
      <c r="FWJ210" s="86"/>
      <c r="FWK210" s="86"/>
      <c r="FWL210" s="86"/>
      <c r="FWM210" s="86"/>
      <c r="FWN210" s="86"/>
      <c r="FWO210" s="86"/>
      <c r="FWP210" s="86"/>
      <c r="FWQ210" s="86"/>
      <c r="FWR210" s="86"/>
      <c r="FWS210" s="86"/>
      <c r="FWT210" s="86"/>
      <c r="FWU210" s="86"/>
      <c r="FWV210" s="86"/>
      <c r="FWW210" s="86"/>
      <c r="FWX210" s="86"/>
      <c r="FWY210" s="86"/>
      <c r="FWZ210" s="86"/>
      <c r="FXA210" s="86"/>
      <c r="FXB210" s="86"/>
      <c r="FXC210" s="86"/>
      <c r="FXD210" s="86"/>
      <c r="FXE210" s="86"/>
      <c r="FXF210" s="86"/>
      <c r="FXG210" s="86"/>
      <c r="FXH210" s="86"/>
      <c r="FXI210" s="86"/>
      <c r="FXJ210" s="86"/>
      <c r="FXK210" s="86"/>
      <c r="FXL210" s="86"/>
      <c r="FXM210" s="86"/>
      <c r="FXN210" s="86"/>
      <c r="FXO210" s="86"/>
      <c r="FXP210" s="86"/>
      <c r="FXQ210" s="86"/>
      <c r="FXR210" s="86"/>
      <c r="FXS210" s="86"/>
      <c r="FXT210" s="86"/>
      <c r="FXU210" s="86"/>
      <c r="FXV210" s="86"/>
      <c r="FXW210" s="86"/>
      <c r="FXX210" s="86"/>
      <c r="FXY210" s="86"/>
      <c r="FXZ210" s="86"/>
      <c r="FYA210" s="86"/>
      <c r="FYB210" s="86"/>
      <c r="FYC210" s="86"/>
      <c r="FYD210" s="86"/>
      <c r="FYE210" s="86"/>
      <c r="FYF210" s="86"/>
      <c r="FYG210" s="86"/>
      <c r="FYH210" s="86"/>
      <c r="FYI210" s="86"/>
      <c r="FYJ210" s="86"/>
      <c r="FYK210" s="86"/>
      <c r="FYL210" s="86"/>
      <c r="FYM210" s="86"/>
      <c r="FYN210" s="86"/>
      <c r="FYO210" s="86"/>
      <c r="FYP210" s="86"/>
      <c r="FYQ210" s="86"/>
      <c r="FYR210" s="86"/>
      <c r="FYS210" s="86"/>
      <c r="FYT210" s="86"/>
      <c r="FYU210" s="86"/>
      <c r="FYV210" s="86"/>
      <c r="FYW210" s="86"/>
      <c r="FYX210" s="86"/>
      <c r="FYY210" s="86"/>
      <c r="FYZ210" s="86"/>
      <c r="FZA210" s="86"/>
      <c r="FZB210" s="86"/>
      <c r="FZC210" s="86"/>
      <c r="FZD210" s="86"/>
      <c r="FZE210" s="86"/>
      <c r="FZF210" s="86"/>
      <c r="FZG210" s="86"/>
      <c r="FZH210" s="86"/>
      <c r="FZI210" s="86"/>
      <c r="FZJ210" s="86"/>
      <c r="FZK210" s="86"/>
      <c r="FZL210" s="86"/>
      <c r="FZM210" s="86"/>
      <c r="FZN210" s="86"/>
      <c r="FZO210" s="86"/>
      <c r="FZP210" s="86"/>
      <c r="FZQ210" s="86"/>
      <c r="FZR210" s="86"/>
      <c r="FZS210" s="86"/>
      <c r="FZT210" s="86"/>
      <c r="FZU210" s="86"/>
      <c r="FZV210" s="86"/>
      <c r="FZW210" s="86"/>
      <c r="FZX210" s="86"/>
      <c r="FZY210" s="86"/>
      <c r="FZZ210" s="86"/>
      <c r="GAA210" s="86"/>
      <c r="GAB210" s="86"/>
      <c r="GAC210" s="86"/>
      <c r="GAD210" s="86"/>
      <c r="GAE210" s="86"/>
      <c r="GAF210" s="86"/>
      <c r="GAG210" s="86"/>
      <c r="GAH210" s="86"/>
      <c r="GAI210" s="86"/>
      <c r="GAJ210" s="86"/>
      <c r="GAK210" s="86"/>
      <c r="GAL210" s="86"/>
      <c r="GAM210" s="86"/>
      <c r="GAN210" s="86"/>
      <c r="GAO210" s="86"/>
      <c r="GAP210" s="86"/>
      <c r="GAQ210" s="86"/>
      <c r="GAR210" s="86"/>
      <c r="GAS210" s="86"/>
      <c r="GAT210" s="86"/>
      <c r="GAU210" s="86"/>
      <c r="GAV210" s="86"/>
      <c r="GAW210" s="86"/>
      <c r="GAX210" s="86"/>
      <c r="GAY210" s="86"/>
      <c r="GAZ210" s="86"/>
      <c r="GBA210" s="86"/>
      <c r="GBB210" s="86"/>
      <c r="GBC210" s="86"/>
      <c r="GBD210" s="86"/>
      <c r="GBE210" s="86"/>
      <c r="GBF210" s="86"/>
      <c r="GBG210" s="86"/>
      <c r="GBH210" s="86"/>
      <c r="GBI210" s="86"/>
      <c r="GBJ210" s="86"/>
      <c r="GBK210" s="86"/>
      <c r="GBL210" s="86"/>
      <c r="GBM210" s="86"/>
      <c r="GBN210" s="86"/>
      <c r="GBO210" s="86"/>
      <c r="GBP210" s="86"/>
      <c r="GBQ210" s="86"/>
      <c r="GBR210" s="86"/>
      <c r="GBS210" s="86"/>
      <c r="GBT210" s="86"/>
      <c r="GBU210" s="86"/>
      <c r="GBV210" s="86"/>
      <c r="GBW210" s="86"/>
      <c r="GBX210" s="86"/>
      <c r="GBY210" s="86"/>
      <c r="GBZ210" s="86"/>
      <c r="GCA210" s="86"/>
      <c r="GCB210" s="86"/>
      <c r="GCC210" s="86"/>
      <c r="GCD210" s="86"/>
      <c r="GCE210" s="86"/>
      <c r="GCF210" s="86"/>
      <c r="GCG210" s="86"/>
      <c r="GCH210" s="86"/>
      <c r="GCI210" s="86"/>
      <c r="GCJ210" s="86"/>
      <c r="GCK210" s="86"/>
      <c r="GCL210" s="86"/>
      <c r="GCM210" s="86"/>
      <c r="GCN210" s="86"/>
      <c r="GCO210" s="86"/>
      <c r="GCP210" s="86"/>
      <c r="GCQ210" s="86"/>
      <c r="GCR210" s="86"/>
      <c r="GCS210" s="86"/>
      <c r="GCT210" s="86"/>
      <c r="GCU210" s="86"/>
      <c r="GCV210" s="86"/>
      <c r="GCW210" s="86"/>
      <c r="GCX210" s="86"/>
      <c r="GCY210" s="86"/>
      <c r="GCZ210" s="86"/>
      <c r="GDA210" s="86"/>
      <c r="GDB210" s="86"/>
      <c r="GDC210" s="86"/>
      <c r="GDD210" s="86"/>
      <c r="GDE210" s="86"/>
      <c r="GDF210" s="86"/>
      <c r="GDG210" s="86"/>
      <c r="GDH210" s="86"/>
      <c r="GDI210" s="86"/>
      <c r="GDJ210" s="86"/>
      <c r="GDK210" s="86"/>
      <c r="GDL210" s="86"/>
      <c r="GDM210" s="86"/>
      <c r="GDN210" s="86"/>
      <c r="GDO210" s="86"/>
      <c r="GDP210" s="86"/>
      <c r="GDQ210" s="86"/>
      <c r="GDR210" s="86"/>
      <c r="GDS210" s="86"/>
      <c r="GDT210" s="86"/>
      <c r="GDU210" s="86"/>
      <c r="GDV210" s="86"/>
      <c r="GDW210" s="86"/>
      <c r="GDX210" s="86"/>
      <c r="GDY210" s="86"/>
      <c r="GDZ210" s="86"/>
      <c r="GEA210" s="86"/>
      <c r="GEB210" s="86"/>
      <c r="GEC210" s="86"/>
      <c r="GED210" s="86"/>
      <c r="GEE210" s="86"/>
      <c r="GEF210" s="86"/>
      <c r="GEG210" s="86"/>
      <c r="GEH210" s="86"/>
      <c r="GEI210" s="86"/>
      <c r="GEJ210" s="86"/>
      <c r="GEK210" s="86"/>
      <c r="GEL210" s="86"/>
      <c r="GEM210" s="86"/>
      <c r="GEN210" s="86"/>
      <c r="GEO210" s="86"/>
      <c r="GEP210" s="86"/>
      <c r="GEQ210" s="86"/>
      <c r="GER210" s="86"/>
      <c r="GES210" s="86"/>
      <c r="GET210" s="86"/>
      <c r="GEU210" s="86"/>
      <c r="GEV210" s="86"/>
      <c r="GEW210" s="86"/>
      <c r="GEX210" s="86"/>
      <c r="GEY210" s="86"/>
      <c r="GEZ210" s="86"/>
      <c r="GFA210" s="86"/>
      <c r="GFB210" s="86"/>
      <c r="GFC210" s="86"/>
      <c r="GFD210" s="86"/>
      <c r="GFE210" s="86"/>
      <c r="GFF210" s="86"/>
      <c r="GFG210" s="86"/>
      <c r="GFH210" s="86"/>
      <c r="GFI210" s="86"/>
      <c r="GFJ210" s="86"/>
      <c r="GFK210" s="86"/>
      <c r="GFL210" s="86"/>
      <c r="GFM210" s="86"/>
      <c r="GFN210" s="86"/>
      <c r="GFO210" s="86"/>
      <c r="GFP210" s="86"/>
      <c r="GFQ210" s="86"/>
      <c r="GFR210" s="86"/>
      <c r="GFS210" s="86"/>
      <c r="GFT210" s="86"/>
      <c r="GFU210" s="86"/>
      <c r="GFV210" s="86"/>
      <c r="GFW210" s="86"/>
      <c r="GFX210" s="86"/>
      <c r="GFY210" s="86"/>
      <c r="GFZ210" s="86"/>
      <c r="GGA210" s="86"/>
      <c r="GGB210" s="86"/>
      <c r="GGC210" s="86"/>
      <c r="GGD210" s="86"/>
      <c r="GGE210" s="86"/>
      <c r="GGF210" s="86"/>
      <c r="GGG210" s="86"/>
      <c r="GGH210" s="86"/>
      <c r="GGI210" s="86"/>
      <c r="GGJ210" s="86"/>
      <c r="GGK210" s="86"/>
      <c r="GGL210" s="86"/>
      <c r="GGM210" s="86"/>
      <c r="GGN210" s="86"/>
      <c r="GGO210" s="86"/>
      <c r="GGP210" s="86"/>
      <c r="GGQ210" s="86"/>
      <c r="GGR210" s="86"/>
      <c r="GGS210" s="86"/>
      <c r="GGT210" s="86"/>
      <c r="GGU210" s="86"/>
      <c r="GGV210" s="86"/>
      <c r="GGW210" s="86"/>
      <c r="GGX210" s="86"/>
      <c r="GGY210" s="86"/>
      <c r="GGZ210" s="86"/>
      <c r="GHA210" s="86"/>
      <c r="GHB210" s="86"/>
      <c r="GHC210" s="86"/>
      <c r="GHD210" s="86"/>
      <c r="GHE210" s="86"/>
      <c r="GHF210" s="86"/>
      <c r="GHG210" s="86"/>
      <c r="GHH210" s="86"/>
      <c r="GHI210" s="86"/>
      <c r="GHJ210" s="86"/>
      <c r="GHK210" s="86"/>
      <c r="GHL210" s="86"/>
      <c r="GHM210" s="86"/>
      <c r="GHN210" s="86"/>
      <c r="GHO210" s="86"/>
      <c r="GHP210" s="86"/>
      <c r="GHQ210" s="86"/>
      <c r="GHR210" s="86"/>
      <c r="GHS210" s="86"/>
      <c r="GHT210" s="86"/>
      <c r="GHU210" s="86"/>
      <c r="GHV210" s="86"/>
      <c r="GHW210" s="86"/>
      <c r="GHX210" s="86"/>
      <c r="GHY210" s="86"/>
      <c r="GHZ210" s="86"/>
      <c r="GIA210" s="86"/>
      <c r="GIB210" s="86"/>
      <c r="GIC210" s="86"/>
      <c r="GID210" s="86"/>
      <c r="GIE210" s="86"/>
      <c r="GIF210" s="86"/>
      <c r="GIG210" s="86"/>
      <c r="GIH210" s="86"/>
      <c r="GII210" s="86"/>
      <c r="GIJ210" s="86"/>
      <c r="GIK210" s="86"/>
      <c r="GIL210" s="86"/>
      <c r="GIM210" s="86"/>
      <c r="GIN210" s="86"/>
      <c r="GIO210" s="86"/>
      <c r="GIP210" s="86"/>
      <c r="GIQ210" s="86"/>
      <c r="GIR210" s="86"/>
      <c r="GIS210" s="86"/>
      <c r="GIT210" s="86"/>
      <c r="GIU210" s="86"/>
      <c r="GIV210" s="86"/>
      <c r="GIW210" s="86"/>
      <c r="GIX210" s="86"/>
      <c r="GIY210" s="86"/>
      <c r="GIZ210" s="86"/>
      <c r="GJA210" s="86"/>
      <c r="GJB210" s="86"/>
      <c r="GJC210" s="86"/>
      <c r="GJD210" s="86"/>
      <c r="GJE210" s="86"/>
      <c r="GJF210" s="86"/>
      <c r="GJG210" s="86"/>
      <c r="GJH210" s="86"/>
      <c r="GJI210" s="86"/>
      <c r="GJJ210" s="86"/>
      <c r="GJK210" s="86"/>
      <c r="GJL210" s="86"/>
      <c r="GJM210" s="86"/>
      <c r="GJN210" s="86"/>
      <c r="GJO210" s="86"/>
      <c r="GJP210" s="86"/>
      <c r="GJQ210" s="86"/>
      <c r="GJR210" s="86"/>
      <c r="GJS210" s="86"/>
      <c r="GJT210" s="86"/>
      <c r="GJU210" s="86"/>
      <c r="GJV210" s="86"/>
      <c r="GJW210" s="86"/>
      <c r="GJX210" s="86"/>
      <c r="GJY210" s="86"/>
      <c r="GJZ210" s="86"/>
      <c r="GKA210" s="86"/>
      <c r="GKB210" s="86"/>
      <c r="GKC210" s="86"/>
      <c r="GKD210" s="86"/>
      <c r="GKE210" s="86"/>
      <c r="GKF210" s="86"/>
      <c r="GKG210" s="86"/>
      <c r="GKH210" s="86"/>
      <c r="GKI210" s="86"/>
      <c r="GKJ210" s="86"/>
      <c r="GKK210" s="86"/>
      <c r="GKL210" s="86"/>
      <c r="GKM210" s="86"/>
      <c r="GKN210" s="86"/>
      <c r="GKO210" s="86"/>
      <c r="GKP210" s="86"/>
      <c r="GKQ210" s="86"/>
      <c r="GKR210" s="86"/>
      <c r="GKS210" s="86"/>
      <c r="GKT210" s="86"/>
      <c r="GKU210" s="86"/>
      <c r="GKV210" s="86"/>
      <c r="GKW210" s="86"/>
      <c r="GKX210" s="86"/>
      <c r="GKY210" s="86"/>
      <c r="GKZ210" s="86"/>
      <c r="GLA210" s="86"/>
      <c r="GLB210" s="86"/>
      <c r="GLC210" s="86"/>
      <c r="GLD210" s="86"/>
      <c r="GLE210" s="86"/>
      <c r="GLF210" s="86"/>
      <c r="GLG210" s="86"/>
      <c r="GLH210" s="86"/>
      <c r="GLI210" s="86"/>
      <c r="GLJ210" s="86"/>
      <c r="GLK210" s="86"/>
      <c r="GLL210" s="86"/>
      <c r="GLM210" s="86"/>
      <c r="GLN210" s="86"/>
      <c r="GLO210" s="86"/>
      <c r="GLP210" s="86"/>
      <c r="GLQ210" s="86"/>
      <c r="GLR210" s="86"/>
      <c r="GLS210" s="86"/>
      <c r="GLT210" s="86"/>
      <c r="GLU210" s="86"/>
      <c r="GLV210" s="86"/>
      <c r="GLW210" s="86"/>
      <c r="GLX210" s="86"/>
      <c r="GLY210" s="86"/>
      <c r="GLZ210" s="86"/>
      <c r="GMA210" s="86"/>
      <c r="GMB210" s="86"/>
      <c r="GMC210" s="86"/>
      <c r="GMD210" s="86"/>
      <c r="GME210" s="86"/>
      <c r="GMF210" s="86"/>
      <c r="GMG210" s="86"/>
      <c r="GMH210" s="86"/>
      <c r="GMI210" s="86"/>
      <c r="GMJ210" s="86"/>
      <c r="GMK210" s="86"/>
      <c r="GML210" s="86"/>
      <c r="GMM210" s="86"/>
      <c r="GMN210" s="86"/>
      <c r="GMO210" s="86"/>
      <c r="GMP210" s="86"/>
      <c r="GMQ210" s="86"/>
      <c r="GMR210" s="86"/>
      <c r="GMS210" s="86"/>
      <c r="GMT210" s="86"/>
      <c r="GMU210" s="86"/>
      <c r="GMV210" s="86"/>
      <c r="GMW210" s="86"/>
      <c r="GMX210" s="86"/>
      <c r="GMY210" s="86"/>
      <c r="GMZ210" s="86"/>
      <c r="GNA210" s="86"/>
      <c r="GNB210" s="86"/>
      <c r="GNC210" s="86"/>
      <c r="GND210" s="86"/>
      <c r="GNE210" s="86"/>
      <c r="GNF210" s="86"/>
      <c r="GNG210" s="86"/>
      <c r="GNH210" s="86"/>
      <c r="GNI210" s="86"/>
      <c r="GNJ210" s="86"/>
      <c r="GNK210" s="86"/>
      <c r="GNL210" s="86"/>
      <c r="GNM210" s="86"/>
      <c r="GNN210" s="86"/>
      <c r="GNO210" s="86"/>
      <c r="GNP210" s="86"/>
      <c r="GNQ210" s="86"/>
      <c r="GNR210" s="86"/>
      <c r="GNS210" s="86"/>
      <c r="GNT210" s="86"/>
      <c r="GNU210" s="86"/>
      <c r="GNV210" s="86"/>
      <c r="GNW210" s="86"/>
      <c r="GNX210" s="86"/>
      <c r="GNY210" s="86"/>
      <c r="GNZ210" s="86"/>
      <c r="GOA210" s="86"/>
      <c r="GOB210" s="86"/>
      <c r="GOC210" s="86"/>
      <c r="GOD210" s="86"/>
      <c r="GOE210" s="86"/>
      <c r="GOF210" s="86"/>
      <c r="GOG210" s="86"/>
      <c r="GOH210" s="86"/>
      <c r="GOI210" s="86"/>
      <c r="GOJ210" s="86"/>
      <c r="GOK210" s="86"/>
      <c r="GOL210" s="86"/>
      <c r="GOM210" s="86"/>
      <c r="GON210" s="86"/>
      <c r="GOO210" s="86"/>
      <c r="GOP210" s="86"/>
      <c r="GOQ210" s="86"/>
      <c r="GOR210" s="86"/>
      <c r="GOS210" s="86"/>
      <c r="GOT210" s="86"/>
      <c r="GOU210" s="86"/>
      <c r="GOV210" s="86"/>
      <c r="GOW210" s="86"/>
      <c r="GOX210" s="86"/>
      <c r="GOY210" s="86"/>
      <c r="GOZ210" s="86"/>
      <c r="GPA210" s="86"/>
      <c r="GPB210" s="86"/>
      <c r="GPC210" s="86"/>
      <c r="GPD210" s="86"/>
      <c r="GPE210" s="86"/>
      <c r="GPF210" s="86"/>
      <c r="GPG210" s="86"/>
      <c r="GPH210" s="86"/>
      <c r="GPI210" s="86"/>
      <c r="GPJ210" s="86"/>
      <c r="GPK210" s="86"/>
      <c r="GPL210" s="86"/>
      <c r="GPM210" s="86"/>
      <c r="GPN210" s="86"/>
      <c r="GPO210" s="86"/>
      <c r="GPP210" s="86"/>
      <c r="GPQ210" s="86"/>
      <c r="GPR210" s="86"/>
      <c r="GPS210" s="86"/>
      <c r="GPT210" s="86"/>
      <c r="GPU210" s="86"/>
      <c r="GPV210" s="86"/>
      <c r="GPW210" s="86"/>
      <c r="GPX210" s="86"/>
      <c r="GPY210" s="86"/>
      <c r="GPZ210" s="86"/>
      <c r="GQA210" s="86"/>
      <c r="GQB210" s="86"/>
      <c r="GQC210" s="86"/>
      <c r="GQD210" s="86"/>
      <c r="GQE210" s="86"/>
      <c r="GQF210" s="86"/>
      <c r="GQG210" s="86"/>
      <c r="GQH210" s="86"/>
      <c r="GQI210" s="86"/>
      <c r="GQJ210" s="86"/>
      <c r="GQK210" s="86"/>
      <c r="GQL210" s="86"/>
      <c r="GQM210" s="86"/>
      <c r="GQN210" s="86"/>
      <c r="GQO210" s="86"/>
      <c r="GQP210" s="86"/>
      <c r="GQQ210" s="86"/>
      <c r="GQR210" s="86"/>
      <c r="GQS210" s="86"/>
      <c r="GQT210" s="86"/>
      <c r="GQU210" s="86"/>
      <c r="GQV210" s="86"/>
      <c r="GQW210" s="86"/>
      <c r="GQX210" s="86"/>
      <c r="GQY210" s="86"/>
      <c r="GQZ210" s="86"/>
      <c r="GRA210" s="86"/>
      <c r="GRB210" s="86"/>
      <c r="GRC210" s="86"/>
      <c r="GRD210" s="86"/>
      <c r="GRE210" s="86"/>
      <c r="GRF210" s="86"/>
      <c r="GRG210" s="86"/>
      <c r="GRH210" s="86"/>
      <c r="GRI210" s="86"/>
      <c r="GRJ210" s="86"/>
      <c r="GRK210" s="86"/>
      <c r="GRL210" s="86"/>
      <c r="GRM210" s="86"/>
      <c r="GRN210" s="86"/>
      <c r="GRO210" s="86"/>
      <c r="GRP210" s="86"/>
      <c r="GRQ210" s="86"/>
      <c r="GRR210" s="86"/>
      <c r="GRS210" s="86"/>
      <c r="GRT210" s="86"/>
      <c r="GRU210" s="86"/>
      <c r="GRV210" s="86"/>
      <c r="GRW210" s="86"/>
      <c r="GRX210" s="86"/>
      <c r="GRY210" s="86"/>
      <c r="GRZ210" s="86"/>
      <c r="GSA210" s="86"/>
      <c r="GSB210" s="86"/>
      <c r="GSC210" s="86"/>
      <c r="GSD210" s="86"/>
      <c r="GSE210" s="86"/>
      <c r="GSF210" s="86"/>
      <c r="GSG210" s="86"/>
      <c r="GSH210" s="86"/>
      <c r="GSI210" s="86"/>
      <c r="GSJ210" s="86"/>
      <c r="GSK210" s="86"/>
      <c r="GSL210" s="86"/>
      <c r="GSM210" s="86"/>
      <c r="GSN210" s="86"/>
      <c r="GSO210" s="86"/>
      <c r="GSP210" s="86"/>
      <c r="GSQ210" s="86"/>
      <c r="GSR210" s="86"/>
      <c r="GSS210" s="86"/>
      <c r="GST210" s="86"/>
      <c r="GSU210" s="86"/>
      <c r="GSV210" s="86"/>
      <c r="GSW210" s="86"/>
      <c r="GSX210" s="86"/>
      <c r="GSY210" s="86"/>
      <c r="GSZ210" s="86"/>
      <c r="GTA210" s="86"/>
      <c r="GTB210" s="86"/>
      <c r="GTC210" s="86"/>
      <c r="GTD210" s="86"/>
      <c r="GTE210" s="86"/>
      <c r="GTF210" s="86"/>
      <c r="GTG210" s="86"/>
      <c r="GTH210" s="86"/>
      <c r="GTI210" s="86"/>
      <c r="GTJ210" s="86"/>
      <c r="GTK210" s="86"/>
      <c r="GTL210" s="86"/>
      <c r="GTM210" s="86"/>
      <c r="GTN210" s="86"/>
      <c r="GTO210" s="86"/>
      <c r="GTP210" s="86"/>
      <c r="GTQ210" s="86"/>
      <c r="GTR210" s="86"/>
      <c r="GTS210" s="86"/>
      <c r="GTT210" s="86"/>
      <c r="GTU210" s="86"/>
      <c r="GTV210" s="86"/>
      <c r="GTW210" s="86"/>
      <c r="GTX210" s="86"/>
      <c r="GTY210" s="86"/>
      <c r="GTZ210" s="86"/>
      <c r="GUA210" s="86"/>
      <c r="GUB210" s="86"/>
      <c r="GUC210" s="86"/>
      <c r="GUD210" s="86"/>
      <c r="GUE210" s="86"/>
      <c r="GUF210" s="86"/>
      <c r="GUG210" s="86"/>
      <c r="GUH210" s="86"/>
      <c r="GUI210" s="86"/>
      <c r="GUJ210" s="86"/>
      <c r="GUK210" s="86"/>
      <c r="GUL210" s="86"/>
      <c r="GUM210" s="86"/>
      <c r="GUN210" s="86"/>
      <c r="GUO210" s="86"/>
      <c r="GUP210" s="86"/>
      <c r="GUQ210" s="86"/>
      <c r="GUR210" s="86"/>
      <c r="GUS210" s="86"/>
      <c r="GUT210" s="86"/>
      <c r="GUU210" s="86"/>
      <c r="GUV210" s="86"/>
      <c r="GUW210" s="86"/>
      <c r="GUX210" s="86"/>
      <c r="GUY210" s="86"/>
      <c r="GUZ210" s="86"/>
      <c r="GVA210" s="86"/>
      <c r="GVB210" s="86"/>
      <c r="GVC210" s="86"/>
      <c r="GVD210" s="86"/>
      <c r="GVE210" s="86"/>
      <c r="GVF210" s="86"/>
      <c r="GVG210" s="86"/>
      <c r="GVH210" s="86"/>
      <c r="GVI210" s="86"/>
      <c r="GVJ210" s="86"/>
      <c r="GVK210" s="86"/>
      <c r="GVL210" s="86"/>
      <c r="GVM210" s="86"/>
      <c r="GVN210" s="86"/>
      <c r="GVO210" s="86"/>
      <c r="GVP210" s="86"/>
      <c r="GVQ210" s="86"/>
      <c r="GVR210" s="86"/>
      <c r="GVS210" s="86"/>
      <c r="GVT210" s="86"/>
      <c r="GVU210" s="86"/>
      <c r="GVV210" s="86"/>
      <c r="GVW210" s="86"/>
      <c r="GVX210" s="86"/>
      <c r="GVY210" s="86"/>
      <c r="GVZ210" s="86"/>
      <c r="GWA210" s="86"/>
      <c r="GWB210" s="86"/>
      <c r="GWC210" s="86"/>
      <c r="GWD210" s="86"/>
      <c r="GWE210" s="86"/>
      <c r="GWF210" s="86"/>
      <c r="GWG210" s="86"/>
      <c r="GWH210" s="86"/>
      <c r="GWI210" s="86"/>
      <c r="GWJ210" s="86"/>
      <c r="GWK210" s="86"/>
      <c r="GWL210" s="86"/>
      <c r="GWM210" s="86"/>
      <c r="GWN210" s="86"/>
      <c r="GWO210" s="86"/>
      <c r="GWP210" s="86"/>
      <c r="GWQ210" s="86"/>
      <c r="GWR210" s="86"/>
      <c r="GWS210" s="86"/>
      <c r="GWT210" s="86"/>
      <c r="GWU210" s="86"/>
      <c r="GWV210" s="86"/>
      <c r="GWW210" s="86"/>
      <c r="GWX210" s="86"/>
      <c r="GWY210" s="86"/>
      <c r="GWZ210" s="86"/>
      <c r="GXA210" s="86"/>
      <c r="GXB210" s="86"/>
      <c r="GXC210" s="86"/>
      <c r="GXD210" s="86"/>
      <c r="GXE210" s="86"/>
      <c r="GXF210" s="86"/>
      <c r="GXG210" s="86"/>
      <c r="GXH210" s="86"/>
      <c r="GXI210" s="86"/>
      <c r="GXJ210" s="86"/>
      <c r="GXK210" s="86"/>
      <c r="GXL210" s="86"/>
      <c r="GXM210" s="86"/>
      <c r="GXN210" s="86"/>
      <c r="GXO210" s="86"/>
      <c r="GXP210" s="86"/>
      <c r="GXQ210" s="86"/>
      <c r="GXR210" s="86"/>
      <c r="GXS210" s="86"/>
      <c r="GXT210" s="86"/>
      <c r="GXU210" s="86"/>
      <c r="GXV210" s="86"/>
      <c r="GXW210" s="86"/>
      <c r="GXX210" s="86"/>
      <c r="GXY210" s="86"/>
      <c r="GXZ210" s="86"/>
      <c r="GYA210" s="86"/>
      <c r="GYB210" s="86"/>
      <c r="GYC210" s="86"/>
      <c r="GYD210" s="86"/>
      <c r="GYE210" s="86"/>
      <c r="GYF210" s="86"/>
      <c r="GYG210" s="86"/>
      <c r="GYH210" s="86"/>
      <c r="GYI210" s="86"/>
      <c r="GYJ210" s="86"/>
      <c r="GYK210" s="86"/>
      <c r="GYL210" s="86"/>
      <c r="GYM210" s="86"/>
      <c r="GYN210" s="86"/>
      <c r="GYO210" s="86"/>
      <c r="GYP210" s="86"/>
      <c r="GYQ210" s="86"/>
      <c r="GYR210" s="86"/>
      <c r="GYS210" s="86"/>
      <c r="GYT210" s="86"/>
      <c r="GYU210" s="86"/>
      <c r="GYV210" s="86"/>
      <c r="GYW210" s="86"/>
      <c r="GYX210" s="86"/>
      <c r="GYY210" s="86"/>
      <c r="GYZ210" s="86"/>
      <c r="GZA210" s="86"/>
      <c r="GZB210" s="86"/>
      <c r="GZC210" s="86"/>
      <c r="GZD210" s="86"/>
      <c r="GZE210" s="86"/>
      <c r="GZF210" s="86"/>
      <c r="GZG210" s="86"/>
      <c r="GZH210" s="86"/>
      <c r="GZI210" s="86"/>
      <c r="GZJ210" s="86"/>
      <c r="GZK210" s="86"/>
      <c r="GZL210" s="86"/>
      <c r="GZM210" s="86"/>
      <c r="GZN210" s="86"/>
      <c r="GZO210" s="86"/>
      <c r="GZP210" s="86"/>
      <c r="GZQ210" s="86"/>
      <c r="GZR210" s="86"/>
      <c r="GZS210" s="86"/>
      <c r="GZT210" s="86"/>
      <c r="GZU210" s="86"/>
      <c r="GZV210" s="86"/>
      <c r="GZW210" s="86"/>
      <c r="GZX210" s="86"/>
      <c r="GZY210" s="86"/>
      <c r="GZZ210" s="86"/>
      <c r="HAA210" s="86"/>
      <c r="HAB210" s="86"/>
      <c r="HAC210" s="86"/>
      <c r="HAD210" s="86"/>
      <c r="HAE210" s="86"/>
      <c r="HAF210" s="86"/>
      <c r="HAG210" s="86"/>
      <c r="HAH210" s="86"/>
      <c r="HAI210" s="86"/>
      <c r="HAJ210" s="86"/>
      <c r="HAK210" s="86"/>
      <c r="HAL210" s="86"/>
      <c r="HAM210" s="86"/>
      <c r="HAN210" s="86"/>
      <c r="HAO210" s="86"/>
      <c r="HAP210" s="86"/>
      <c r="HAQ210" s="86"/>
      <c r="HAR210" s="86"/>
      <c r="HAS210" s="86"/>
      <c r="HAT210" s="86"/>
      <c r="HAU210" s="86"/>
      <c r="HAV210" s="86"/>
      <c r="HAW210" s="86"/>
      <c r="HAX210" s="86"/>
      <c r="HAY210" s="86"/>
      <c r="HAZ210" s="86"/>
      <c r="HBA210" s="86"/>
      <c r="HBB210" s="86"/>
      <c r="HBC210" s="86"/>
      <c r="HBD210" s="86"/>
      <c r="HBE210" s="86"/>
      <c r="HBF210" s="86"/>
      <c r="HBG210" s="86"/>
      <c r="HBH210" s="86"/>
      <c r="HBI210" s="86"/>
      <c r="HBJ210" s="86"/>
      <c r="HBK210" s="86"/>
      <c r="HBL210" s="86"/>
      <c r="HBM210" s="86"/>
      <c r="HBN210" s="86"/>
      <c r="HBO210" s="86"/>
      <c r="HBP210" s="86"/>
      <c r="HBQ210" s="86"/>
      <c r="HBR210" s="86"/>
      <c r="HBS210" s="86"/>
      <c r="HBT210" s="86"/>
      <c r="HBU210" s="86"/>
      <c r="HBV210" s="86"/>
      <c r="HBW210" s="86"/>
      <c r="HBX210" s="86"/>
      <c r="HBY210" s="86"/>
      <c r="HBZ210" s="86"/>
      <c r="HCA210" s="86"/>
      <c r="HCB210" s="86"/>
      <c r="HCC210" s="86"/>
      <c r="HCD210" s="86"/>
      <c r="HCE210" s="86"/>
      <c r="HCF210" s="86"/>
      <c r="HCG210" s="86"/>
      <c r="HCH210" s="86"/>
      <c r="HCI210" s="86"/>
      <c r="HCJ210" s="86"/>
      <c r="HCK210" s="86"/>
      <c r="HCL210" s="86"/>
      <c r="HCM210" s="86"/>
      <c r="HCN210" s="86"/>
      <c r="HCO210" s="86"/>
      <c r="HCP210" s="86"/>
      <c r="HCQ210" s="86"/>
      <c r="HCR210" s="86"/>
      <c r="HCS210" s="86"/>
      <c r="HCT210" s="86"/>
      <c r="HCU210" s="86"/>
      <c r="HCV210" s="86"/>
      <c r="HCW210" s="86"/>
      <c r="HCX210" s="86"/>
      <c r="HCY210" s="86"/>
      <c r="HCZ210" s="86"/>
      <c r="HDA210" s="86"/>
      <c r="HDB210" s="86"/>
      <c r="HDC210" s="86"/>
      <c r="HDD210" s="86"/>
      <c r="HDE210" s="86"/>
      <c r="HDF210" s="86"/>
      <c r="HDG210" s="86"/>
      <c r="HDH210" s="86"/>
      <c r="HDI210" s="86"/>
      <c r="HDJ210" s="86"/>
      <c r="HDK210" s="86"/>
      <c r="HDL210" s="86"/>
      <c r="HDM210" s="86"/>
      <c r="HDN210" s="86"/>
      <c r="HDO210" s="86"/>
      <c r="HDP210" s="86"/>
      <c r="HDQ210" s="86"/>
      <c r="HDR210" s="86"/>
      <c r="HDS210" s="86"/>
      <c r="HDT210" s="86"/>
      <c r="HDU210" s="86"/>
      <c r="HDV210" s="86"/>
      <c r="HDW210" s="86"/>
      <c r="HDX210" s="86"/>
      <c r="HDY210" s="86"/>
      <c r="HDZ210" s="86"/>
      <c r="HEA210" s="86"/>
      <c r="HEB210" s="86"/>
      <c r="HEC210" s="86"/>
      <c r="HED210" s="86"/>
      <c r="HEE210" s="86"/>
      <c r="HEF210" s="86"/>
      <c r="HEG210" s="86"/>
      <c r="HEH210" s="86"/>
      <c r="HEI210" s="86"/>
      <c r="HEJ210" s="86"/>
      <c r="HEK210" s="86"/>
      <c r="HEL210" s="86"/>
      <c r="HEM210" s="86"/>
      <c r="HEN210" s="86"/>
      <c r="HEO210" s="86"/>
      <c r="HEP210" s="86"/>
      <c r="HEQ210" s="86"/>
      <c r="HER210" s="86"/>
      <c r="HES210" s="86"/>
      <c r="HET210" s="86"/>
      <c r="HEU210" s="86"/>
      <c r="HEV210" s="86"/>
      <c r="HEW210" s="86"/>
      <c r="HEX210" s="86"/>
      <c r="HEY210" s="86"/>
      <c r="HEZ210" s="86"/>
      <c r="HFA210" s="86"/>
      <c r="HFB210" s="86"/>
      <c r="HFC210" s="86"/>
      <c r="HFD210" s="86"/>
      <c r="HFE210" s="86"/>
      <c r="HFF210" s="86"/>
      <c r="HFG210" s="86"/>
      <c r="HFH210" s="86"/>
      <c r="HFI210" s="86"/>
      <c r="HFJ210" s="86"/>
      <c r="HFK210" s="86"/>
      <c r="HFL210" s="86"/>
      <c r="HFM210" s="86"/>
      <c r="HFN210" s="86"/>
      <c r="HFO210" s="86"/>
      <c r="HFP210" s="86"/>
      <c r="HFQ210" s="86"/>
      <c r="HFR210" s="86"/>
      <c r="HFS210" s="86"/>
      <c r="HFT210" s="86"/>
      <c r="HFU210" s="86"/>
      <c r="HFV210" s="86"/>
      <c r="HFW210" s="86"/>
      <c r="HFX210" s="86"/>
      <c r="HFY210" s="86"/>
      <c r="HFZ210" s="86"/>
      <c r="HGA210" s="86"/>
      <c r="HGB210" s="86"/>
      <c r="HGC210" s="86"/>
      <c r="HGD210" s="86"/>
      <c r="HGE210" s="86"/>
      <c r="HGF210" s="86"/>
      <c r="HGG210" s="86"/>
      <c r="HGH210" s="86"/>
      <c r="HGI210" s="86"/>
      <c r="HGJ210" s="86"/>
      <c r="HGK210" s="86"/>
      <c r="HGL210" s="86"/>
      <c r="HGM210" s="86"/>
      <c r="HGN210" s="86"/>
      <c r="HGO210" s="86"/>
      <c r="HGP210" s="86"/>
      <c r="HGQ210" s="86"/>
      <c r="HGR210" s="86"/>
      <c r="HGS210" s="86"/>
      <c r="HGT210" s="86"/>
      <c r="HGU210" s="86"/>
      <c r="HGV210" s="86"/>
      <c r="HGW210" s="86"/>
      <c r="HGX210" s="86"/>
      <c r="HGY210" s="86"/>
      <c r="HGZ210" s="86"/>
      <c r="HHA210" s="86"/>
      <c r="HHB210" s="86"/>
      <c r="HHC210" s="86"/>
      <c r="HHD210" s="86"/>
      <c r="HHE210" s="86"/>
      <c r="HHF210" s="86"/>
      <c r="HHG210" s="86"/>
      <c r="HHH210" s="86"/>
      <c r="HHI210" s="86"/>
      <c r="HHJ210" s="86"/>
      <c r="HHK210" s="86"/>
      <c r="HHL210" s="86"/>
      <c r="HHM210" s="86"/>
      <c r="HHN210" s="86"/>
      <c r="HHO210" s="86"/>
      <c r="HHP210" s="86"/>
      <c r="HHQ210" s="86"/>
      <c r="HHR210" s="86"/>
      <c r="HHS210" s="86"/>
      <c r="HHT210" s="86"/>
      <c r="HHU210" s="86"/>
      <c r="HHV210" s="86"/>
      <c r="HHW210" s="86"/>
      <c r="HHX210" s="86"/>
      <c r="HHY210" s="86"/>
      <c r="HHZ210" s="86"/>
      <c r="HIA210" s="86"/>
      <c r="HIB210" s="86"/>
      <c r="HIC210" s="86"/>
      <c r="HID210" s="86"/>
      <c r="HIE210" s="86"/>
      <c r="HIF210" s="86"/>
      <c r="HIG210" s="86"/>
      <c r="HIH210" s="86"/>
      <c r="HII210" s="86"/>
      <c r="HIJ210" s="86"/>
      <c r="HIK210" s="86"/>
      <c r="HIL210" s="86"/>
      <c r="HIM210" s="86"/>
      <c r="HIN210" s="86"/>
      <c r="HIO210" s="86"/>
      <c r="HIP210" s="86"/>
      <c r="HIQ210" s="86"/>
      <c r="HIR210" s="86"/>
      <c r="HIS210" s="86"/>
      <c r="HIT210" s="86"/>
      <c r="HIU210" s="86"/>
      <c r="HIV210" s="86"/>
      <c r="HIW210" s="86"/>
      <c r="HIX210" s="86"/>
      <c r="HIY210" s="86"/>
      <c r="HIZ210" s="86"/>
      <c r="HJA210" s="86"/>
      <c r="HJB210" s="86"/>
      <c r="HJC210" s="86"/>
      <c r="HJD210" s="86"/>
      <c r="HJE210" s="86"/>
      <c r="HJF210" s="86"/>
      <c r="HJG210" s="86"/>
      <c r="HJH210" s="86"/>
      <c r="HJI210" s="86"/>
      <c r="HJJ210" s="86"/>
      <c r="HJK210" s="86"/>
      <c r="HJL210" s="86"/>
      <c r="HJM210" s="86"/>
      <c r="HJN210" s="86"/>
      <c r="HJO210" s="86"/>
      <c r="HJP210" s="86"/>
      <c r="HJQ210" s="86"/>
      <c r="HJR210" s="86"/>
      <c r="HJS210" s="86"/>
      <c r="HJT210" s="86"/>
      <c r="HJU210" s="86"/>
      <c r="HJV210" s="86"/>
      <c r="HJW210" s="86"/>
      <c r="HJX210" s="86"/>
      <c r="HJY210" s="86"/>
      <c r="HJZ210" s="86"/>
      <c r="HKA210" s="86"/>
      <c r="HKB210" s="86"/>
      <c r="HKC210" s="86"/>
      <c r="HKD210" s="86"/>
      <c r="HKE210" s="86"/>
      <c r="HKF210" s="86"/>
      <c r="HKG210" s="86"/>
      <c r="HKH210" s="86"/>
      <c r="HKI210" s="86"/>
      <c r="HKJ210" s="86"/>
      <c r="HKK210" s="86"/>
      <c r="HKL210" s="86"/>
      <c r="HKM210" s="86"/>
      <c r="HKN210" s="86"/>
      <c r="HKO210" s="86"/>
      <c r="HKP210" s="86"/>
      <c r="HKQ210" s="86"/>
      <c r="HKR210" s="86"/>
      <c r="HKS210" s="86"/>
      <c r="HKT210" s="86"/>
      <c r="HKU210" s="86"/>
      <c r="HKV210" s="86"/>
      <c r="HKW210" s="86"/>
      <c r="HKX210" s="86"/>
      <c r="HKY210" s="86"/>
      <c r="HKZ210" s="86"/>
      <c r="HLA210" s="86"/>
      <c r="HLB210" s="86"/>
      <c r="HLC210" s="86"/>
      <c r="HLD210" s="86"/>
      <c r="HLE210" s="86"/>
      <c r="HLF210" s="86"/>
      <c r="HLG210" s="86"/>
      <c r="HLH210" s="86"/>
      <c r="HLI210" s="86"/>
      <c r="HLJ210" s="86"/>
      <c r="HLK210" s="86"/>
      <c r="HLL210" s="86"/>
      <c r="HLM210" s="86"/>
      <c r="HLN210" s="86"/>
      <c r="HLO210" s="86"/>
      <c r="HLP210" s="86"/>
      <c r="HLQ210" s="86"/>
      <c r="HLR210" s="86"/>
      <c r="HLS210" s="86"/>
      <c r="HLT210" s="86"/>
      <c r="HLU210" s="86"/>
      <c r="HLV210" s="86"/>
      <c r="HLW210" s="86"/>
      <c r="HLX210" s="86"/>
      <c r="HLY210" s="86"/>
      <c r="HLZ210" s="86"/>
      <c r="HMA210" s="86"/>
      <c r="HMB210" s="86"/>
      <c r="HMC210" s="86"/>
      <c r="HMD210" s="86"/>
      <c r="HME210" s="86"/>
      <c r="HMF210" s="86"/>
      <c r="HMG210" s="86"/>
      <c r="HMH210" s="86"/>
      <c r="HMI210" s="86"/>
      <c r="HMJ210" s="86"/>
      <c r="HMK210" s="86"/>
      <c r="HML210" s="86"/>
      <c r="HMM210" s="86"/>
      <c r="HMN210" s="86"/>
      <c r="HMO210" s="86"/>
      <c r="HMP210" s="86"/>
      <c r="HMQ210" s="86"/>
      <c r="HMR210" s="86"/>
      <c r="HMS210" s="86"/>
      <c r="HMT210" s="86"/>
      <c r="HMU210" s="86"/>
      <c r="HMV210" s="86"/>
      <c r="HMW210" s="86"/>
      <c r="HMX210" s="86"/>
      <c r="HMY210" s="86"/>
      <c r="HMZ210" s="86"/>
      <c r="HNA210" s="86"/>
      <c r="HNB210" s="86"/>
      <c r="HNC210" s="86"/>
      <c r="HND210" s="86"/>
      <c r="HNE210" s="86"/>
      <c r="HNF210" s="86"/>
      <c r="HNG210" s="86"/>
      <c r="HNH210" s="86"/>
      <c r="HNI210" s="86"/>
      <c r="HNJ210" s="86"/>
      <c r="HNK210" s="86"/>
      <c r="HNL210" s="86"/>
      <c r="HNM210" s="86"/>
      <c r="HNN210" s="86"/>
      <c r="HNO210" s="86"/>
      <c r="HNP210" s="86"/>
      <c r="HNQ210" s="86"/>
      <c r="HNR210" s="86"/>
      <c r="HNS210" s="86"/>
      <c r="HNT210" s="86"/>
      <c r="HNU210" s="86"/>
      <c r="HNV210" s="86"/>
      <c r="HNW210" s="86"/>
      <c r="HNX210" s="86"/>
      <c r="HNY210" s="86"/>
      <c r="HNZ210" s="86"/>
      <c r="HOA210" s="86"/>
      <c r="HOB210" s="86"/>
      <c r="HOC210" s="86"/>
      <c r="HOD210" s="86"/>
      <c r="HOE210" s="86"/>
      <c r="HOF210" s="86"/>
      <c r="HOG210" s="86"/>
      <c r="HOH210" s="86"/>
      <c r="HOI210" s="86"/>
      <c r="HOJ210" s="86"/>
      <c r="HOK210" s="86"/>
      <c r="HOL210" s="86"/>
      <c r="HOM210" s="86"/>
      <c r="HON210" s="86"/>
      <c r="HOO210" s="86"/>
      <c r="HOP210" s="86"/>
      <c r="HOQ210" s="86"/>
      <c r="HOR210" s="86"/>
      <c r="HOS210" s="86"/>
      <c r="HOT210" s="86"/>
      <c r="HOU210" s="86"/>
      <c r="HOV210" s="86"/>
      <c r="HOW210" s="86"/>
      <c r="HOX210" s="86"/>
      <c r="HOY210" s="86"/>
      <c r="HOZ210" s="86"/>
      <c r="HPA210" s="86"/>
      <c r="HPB210" s="86"/>
      <c r="HPC210" s="86"/>
      <c r="HPD210" s="86"/>
      <c r="HPE210" s="86"/>
      <c r="HPF210" s="86"/>
      <c r="HPG210" s="86"/>
      <c r="HPH210" s="86"/>
      <c r="HPI210" s="86"/>
      <c r="HPJ210" s="86"/>
      <c r="HPK210" s="86"/>
      <c r="HPL210" s="86"/>
      <c r="HPM210" s="86"/>
      <c r="HPN210" s="86"/>
      <c r="HPO210" s="86"/>
      <c r="HPP210" s="86"/>
      <c r="HPQ210" s="86"/>
      <c r="HPR210" s="86"/>
      <c r="HPS210" s="86"/>
      <c r="HPT210" s="86"/>
      <c r="HPU210" s="86"/>
      <c r="HPV210" s="86"/>
      <c r="HPW210" s="86"/>
      <c r="HPX210" s="86"/>
      <c r="HPY210" s="86"/>
      <c r="HPZ210" s="86"/>
      <c r="HQA210" s="86"/>
      <c r="HQB210" s="86"/>
      <c r="HQC210" s="86"/>
      <c r="HQD210" s="86"/>
      <c r="HQE210" s="86"/>
      <c r="HQF210" s="86"/>
      <c r="HQG210" s="86"/>
      <c r="HQH210" s="86"/>
      <c r="HQI210" s="86"/>
      <c r="HQJ210" s="86"/>
      <c r="HQK210" s="86"/>
      <c r="HQL210" s="86"/>
      <c r="HQM210" s="86"/>
      <c r="HQN210" s="86"/>
      <c r="HQO210" s="86"/>
      <c r="HQP210" s="86"/>
      <c r="HQQ210" s="86"/>
      <c r="HQR210" s="86"/>
      <c r="HQS210" s="86"/>
      <c r="HQT210" s="86"/>
      <c r="HQU210" s="86"/>
      <c r="HQV210" s="86"/>
      <c r="HQW210" s="86"/>
      <c r="HQX210" s="86"/>
      <c r="HQY210" s="86"/>
      <c r="HQZ210" s="86"/>
      <c r="HRA210" s="86"/>
      <c r="HRB210" s="86"/>
      <c r="HRC210" s="86"/>
      <c r="HRD210" s="86"/>
      <c r="HRE210" s="86"/>
      <c r="HRF210" s="86"/>
      <c r="HRG210" s="86"/>
      <c r="HRH210" s="86"/>
      <c r="HRI210" s="86"/>
      <c r="HRJ210" s="86"/>
      <c r="HRK210" s="86"/>
      <c r="HRL210" s="86"/>
      <c r="HRM210" s="86"/>
      <c r="HRN210" s="86"/>
      <c r="HRO210" s="86"/>
      <c r="HRP210" s="86"/>
      <c r="HRQ210" s="86"/>
      <c r="HRR210" s="86"/>
      <c r="HRS210" s="86"/>
      <c r="HRT210" s="86"/>
      <c r="HRU210" s="86"/>
      <c r="HRV210" s="86"/>
      <c r="HRW210" s="86"/>
      <c r="HRX210" s="86"/>
      <c r="HRY210" s="86"/>
      <c r="HRZ210" s="86"/>
      <c r="HSA210" s="86"/>
      <c r="HSB210" s="86"/>
      <c r="HSC210" s="86"/>
      <c r="HSD210" s="86"/>
      <c r="HSE210" s="86"/>
      <c r="HSF210" s="86"/>
      <c r="HSG210" s="86"/>
      <c r="HSH210" s="86"/>
      <c r="HSI210" s="86"/>
      <c r="HSJ210" s="86"/>
      <c r="HSK210" s="86"/>
      <c r="HSL210" s="86"/>
      <c r="HSM210" s="86"/>
      <c r="HSN210" s="86"/>
      <c r="HSO210" s="86"/>
      <c r="HSP210" s="86"/>
      <c r="HSQ210" s="86"/>
      <c r="HSR210" s="86"/>
      <c r="HSS210" s="86"/>
      <c r="HST210" s="86"/>
      <c r="HSU210" s="86"/>
      <c r="HSV210" s="86"/>
      <c r="HSW210" s="86"/>
      <c r="HSX210" s="86"/>
      <c r="HSY210" s="86"/>
      <c r="HSZ210" s="86"/>
      <c r="HTA210" s="86"/>
      <c r="HTB210" s="86"/>
      <c r="HTC210" s="86"/>
      <c r="HTD210" s="86"/>
      <c r="HTE210" s="86"/>
      <c r="HTF210" s="86"/>
      <c r="HTG210" s="86"/>
      <c r="HTH210" s="86"/>
      <c r="HTI210" s="86"/>
      <c r="HTJ210" s="86"/>
      <c r="HTK210" s="86"/>
      <c r="HTL210" s="86"/>
      <c r="HTM210" s="86"/>
      <c r="HTN210" s="86"/>
      <c r="HTO210" s="86"/>
      <c r="HTP210" s="86"/>
      <c r="HTQ210" s="86"/>
      <c r="HTR210" s="86"/>
      <c r="HTS210" s="86"/>
      <c r="HTT210" s="86"/>
      <c r="HTU210" s="86"/>
      <c r="HTV210" s="86"/>
      <c r="HTW210" s="86"/>
      <c r="HTX210" s="86"/>
      <c r="HTY210" s="86"/>
      <c r="HTZ210" s="86"/>
      <c r="HUA210" s="86"/>
      <c r="HUB210" s="86"/>
      <c r="HUC210" s="86"/>
      <c r="HUD210" s="86"/>
      <c r="HUE210" s="86"/>
      <c r="HUF210" s="86"/>
      <c r="HUG210" s="86"/>
      <c r="HUH210" s="86"/>
      <c r="HUI210" s="86"/>
      <c r="HUJ210" s="86"/>
      <c r="HUK210" s="86"/>
      <c r="HUL210" s="86"/>
      <c r="HUM210" s="86"/>
      <c r="HUN210" s="86"/>
      <c r="HUO210" s="86"/>
      <c r="HUP210" s="86"/>
      <c r="HUQ210" s="86"/>
      <c r="HUR210" s="86"/>
      <c r="HUS210" s="86"/>
      <c r="HUT210" s="86"/>
      <c r="HUU210" s="86"/>
      <c r="HUV210" s="86"/>
      <c r="HUW210" s="86"/>
      <c r="HUX210" s="86"/>
      <c r="HUY210" s="86"/>
      <c r="HUZ210" s="86"/>
      <c r="HVA210" s="86"/>
      <c r="HVB210" s="86"/>
      <c r="HVC210" s="86"/>
      <c r="HVD210" s="86"/>
      <c r="HVE210" s="86"/>
      <c r="HVF210" s="86"/>
      <c r="HVG210" s="86"/>
      <c r="HVH210" s="86"/>
      <c r="HVI210" s="86"/>
      <c r="HVJ210" s="86"/>
      <c r="HVK210" s="86"/>
      <c r="HVL210" s="86"/>
      <c r="HVM210" s="86"/>
      <c r="HVN210" s="86"/>
      <c r="HVO210" s="86"/>
      <c r="HVP210" s="86"/>
      <c r="HVQ210" s="86"/>
      <c r="HVR210" s="86"/>
      <c r="HVS210" s="86"/>
      <c r="HVT210" s="86"/>
      <c r="HVU210" s="86"/>
      <c r="HVV210" s="86"/>
      <c r="HVW210" s="86"/>
      <c r="HVX210" s="86"/>
      <c r="HVY210" s="86"/>
      <c r="HVZ210" s="86"/>
      <c r="HWA210" s="86"/>
      <c r="HWB210" s="86"/>
      <c r="HWC210" s="86"/>
      <c r="HWD210" s="86"/>
      <c r="HWE210" s="86"/>
      <c r="HWF210" s="86"/>
      <c r="HWG210" s="86"/>
      <c r="HWH210" s="86"/>
      <c r="HWI210" s="86"/>
      <c r="HWJ210" s="86"/>
      <c r="HWK210" s="86"/>
      <c r="HWL210" s="86"/>
      <c r="HWM210" s="86"/>
      <c r="HWN210" s="86"/>
      <c r="HWO210" s="86"/>
      <c r="HWP210" s="86"/>
      <c r="HWQ210" s="86"/>
      <c r="HWR210" s="86"/>
      <c r="HWS210" s="86"/>
      <c r="HWT210" s="86"/>
      <c r="HWU210" s="86"/>
      <c r="HWV210" s="86"/>
      <c r="HWW210" s="86"/>
      <c r="HWX210" s="86"/>
      <c r="HWY210" s="86"/>
      <c r="HWZ210" s="86"/>
      <c r="HXA210" s="86"/>
      <c r="HXB210" s="86"/>
      <c r="HXC210" s="86"/>
      <c r="HXD210" s="86"/>
      <c r="HXE210" s="86"/>
      <c r="HXF210" s="86"/>
      <c r="HXG210" s="86"/>
      <c r="HXH210" s="86"/>
      <c r="HXI210" s="86"/>
      <c r="HXJ210" s="86"/>
      <c r="HXK210" s="86"/>
      <c r="HXL210" s="86"/>
      <c r="HXM210" s="86"/>
      <c r="HXN210" s="86"/>
      <c r="HXO210" s="86"/>
      <c r="HXP210" s="86"/>
      <c r="HXQ210" s="86"/>
      <c r="HXR210" s="86"/>
      <c r="HXS210" s="86"/>
      <c r="HXT210" s="86"/>
      <c r="HXU210" s="86"/>
      <c r="HXV210" s="86"/>
      <c r="HXW210" s="86"/>
      <c r="HXX210" s="86"/>
      <c r="HXY210" s="86"/>
      <c r="HXZ210" s="86"/>
      <c r="HYA210" s="86"/>
      <c r="HYB210" s="86"/>
      <c r="HYC210" s="86"/>
      <c r="HYD210" s="86"/>
      <c r="HYE210" s="86"/>
      <c r="HYF210" s="86"/>
      <c r="HYG210" s="86"/>
      <c r="HYH210" s="86"/>
      <c r="HYI210" s="86"/>
      <c r="HYJ210" s="86"/>
      <c r="HYK210" s="86"/>
      <c r="HYL210" s="86"/>
      <c r="HYM210" s="86"/>
      <c r="HYN210" s="86"/>
      <c r="HYO210" s="86"/>
      <c r="HYP210" s="86"/>
      <c r="HYQ210" s="86"/>
      <c r="HYR210" s="86"/>
      <c r="HYS210" s="86"/>
      <c r="HYT210" s="86"/>
      <c r="HYU210" s="86"/>
      <c r="HYV210" s="86"/>
      <c r="HYW210" s="86"/>
      <c r="HYX210" s="86"/>
      <c r="HYY210" s="86"/>
      <c r="HYZ210" s="86"/>
      <c r="HZA210" s="86"/>
      <c r="HZB210" s="86"/>
      <c r="HZC210" s="86"/>
      <c r="HZD210" s="86"/>
      <c r="HZE210" s="86"/>
      <c r="HZF210" s="86"/>
      <c r="HZG210" s="86"/>
      <c r="HZH210" s="86"/>
      <c r="HZI210" s="86"/>
      <c r="HZJ210" s="86"/>
      <c r="HZK210" s="86"/>
      <c r="HZL210" s="86"/>
      <c r="HZM210" s="86"/>
      <c r="HZN210" s="86"/>
      <c r="HZO210" s="86"/>
      <c r="HZP210" s="86"/>
      <c r="HZQ210" s="86"/>
      <c r="HZR210" s="86"/>
      <c r="HZS210" s="86"/>
      <c r="HZT210" s="86"/>
      <c r="HZU210" s="86"/>
      <c r="HZV210" s="86"/>
      <c r="HZW210" s="86"/>
      <c r="HZX210" s="86"/>
      <c r="HZY210" s="86"/>
      <c r="HZZ210" s="86"/>
      <c r="IAA210" s="86"/>
      <c r="IAB210" s="86"/>
      <c r="IAC210" s="86"/>
      <c r="IAD210" s="86"/>
      <c r="IAE210" s="86"/>
      <c r="IAF210" s="86"/>
      <c r="IAG210" s="86"/>
      <c r="IAH210" s="86"/>
      <c r="IAI210" s="86"/>
      <c r="IAJ210" s="86"/>
      <c r="IAK210" s="86"/>
      <c r="IAL210" s="86"/>
      <c r="IAM210" s="86"/>
      <c r="IAN210" s="86"/>
      <c r="IAO210" s="86"/>
      <c r="IAP210" s="86"/>
      <c r="IAQ210" s="86"/>
      <c r="IAR210" s="86"/>
      <c r="IAS210" s="86"/>
      <c r="IAT210" s="86"/>
      <c r="IAU210" s="86"/>
      <c r="IAV210" s="86"/>
      <c r="IAW210" s="86"/>
      <c r="IAX210" s="86"/>
      <c r="IAY210" s="86"/>
      <c r="IAZ210" s="86"/>
      <c r="IBA210" s="86"/>
      <c r="IBB210" s="86"/>
      <c r="IBC210" s="86"/>
      <c r="IBD210" s="86"/>
      <c r="IBE210" s="86"/>
      <c r="IBF210" s="86"/>
      <c r="IBG210" s="86"/>
      <c r="IBH210" s="86"/>
      <c r="IBI210" s="86"/>
      <c r="IBJ210" s="86"/>
      <c r="IBK210" s="86"/>
      <c r="IBL210" s="86"/>
      <c r="IBM210" s="86"/>
      <c r="IBN210" s="86"/>
      <c r="IBO210" s="86"/>
      <c r="IBP210" s="86"/>
      <c r="IBQ210" s="86"/>
      <c r="IBR210" s="86"/>
      <c r="IBS210" s="86"/>
      <c r="IBT210" s="86"/>
      <c r="IBU210" s="86"/>
      <c r="IBV210" s="86"/>
      <c r="IBW210" s="86"/>
      <c r="IBX210" s="86"/>
      <c r="IBY210" s="86"/>
      <c r="IBZ210" s="86"/>
      <c r="ICA210" s="86"/>
      <c r="ICB210" s="86"/>
      <c r="ICC210" s="86"/>
      <c r="ICD210" s="86"/>
      <c r="ICE210" s="86"/>
      <c r="ICF210" s="86"/>
      <c r="ICG210" s="86"/>
      <c r="ICH210" s="86"/>
      <c r="ICI210" s="86"/>
      <c r="ICJ210" s="86"/>
      <c r="ICK210" s="86"/>
      <c r="ICL210" s="86"/>
      <c r="ICM210" s="86"/>
      <c r="ICN210" s="86"/>
      <c r="ICO210" s="86"/>
      <c r="ICP210" s="86"/>
      <c r="ICQ210" s="86"/>
      <c r="ICR210" s="86"/>
      <c r="ICS210" s="86"/>
      <c r="ICT210" s="86"/>
      <c r="ICU210" s="86"/>
      <c r="ICV210" s="86"/>
      <c r="ICW210" s="86"/>
      <c r="ICX210" s="86"/>
      <c r="ICY210" s="86"/>
      <c r="ICZ210" s="86"/>
      <c r="IDA210" s="86"/>
      <c r="IDB210" s="86"/>
      <c r="IDC210" s="86"/>
      <c r="IDD210" s="86"/>
      <c r="IDE210" s="86"/>
      <c r="IDF210" s="86"/>
      <c r="IDG210" s="86"/>
      <c r="IDH210" s="86"/>
      <c r="IDI210" s="86"/>
      <c r="IDJ210" s="86"/>
      <c r="IDK210" s="86"/>
      <c r="IDL210" s="86"/>
      <c r="IDM210" s="86"/>
      <c r="IDN210" s="86"/>
      <c r="IDO210" s="86"/>
      <c r="IDP210" s="86"/>
      <c r="IDQ210" s="86"/>
      <c r="IDR210" s="86"/>
      <c r="IDS210" s="86"/>
      <c r="IDT210" s="86"/>
      <c r="IDU210" s="86"/>
      <c r="IDV210" s="86"/>
      <c r="IDW210" s="86"/>
      <c r="IDX210" s="86"/>
      <c r="IDY210" s="86"/>
      <c r="IDZ210" s="86"/>
      <c r="IEA210" s="86"/>
      <c r="IEB210" s="86"/>
      <c r="IEC210" s="86"/>
      <c r="IED210" s="86"/>
      <c r="IEE210" s="86"/>
      <c r="IEF210" s="86"/>
      <c r="IEG210" s="86"/>
      <c r="IEH210" s="86"/>
      <c r="IEI210" s="86"/>
      <c r="IEJ210" s="86"/>
      <c r="IEK210" s="86"/>
      <c r="IEL210" s="86"/>
      <c r="IEM210" s="86"/>
      <c r="IEN210" s="86"/>
      <c r="IEO210" s="86"/>
      <c r="IEP210" s="86"/>
      <c r="IEQ210" s="86"/>
      <c r="IER210" s="86"/>
      <c r="IES210" s="86"/>
      <c r="IET210" s="86"/>
      <c r="IEU210" s="86"/>
      <c r="IEV210" s="86"/>
      <c r="IEW210" s="86"/>
      <c r="IEX210" s="86"/>
      <c r="IEY210" s="86"/>
      <c r="IEZ210" s="86"/>
      <c r="IFA210" s="86"/>
      <c r="IFB210" s="86"/>
      <c r="IFC210" s="86"/>
      <c r="IFD210" s="86"/>
      <c r="IFE210" s="86"/>
      <c r="IFF210" s="86"/>
      <c r="IFG210" s="86"/>
      <c r="IFH210" s="86"/>
      <c r="IFI210" s="86"/>
      <c r="IFJ210" s="86"/>
      <c r="IFK210" s="86"/>
      <c r="IFL210" s="86"/>
      <c r="IFM210" s="86"/>
      <c r="IFN210" s="86"/>
      <c r="IFO210" s="86"/>
      <c r="IFP210" s="86"/>
      <c r="IFQ210" s="86"/>
      <c r="IFR210" s="86"/>
      <c r="IFS210" s="86"/>
      <c r="IFT210" s="86"/>
      <c r="IFU210" s="86"/>
      <c r="IFV210" s="86"/>
      <c r="IFW210" s="86"/>
      <c r="IFX210" s="86"/>
      <c r="IFY210" s="86"/>
      <c r="IFZ210" s="86"/>
      <c r="IGA210" s="86"/>
      <c r="IGB210" s="86"/>
      <c r="IGC210" s="86"/>
      <c r="IGD210" s="86"/>
      <c r="IGE210" s="86"/>
      <c r="IGF210" s="86"/>
      <c r="IGG210" s="86"/>
      <c r="IGH210" s="86"/>
      <c r="IGI210" s="86"/>
      <c r="IGJ210" s="86"/>
      <c r="IGK210" s="86"/>
      <c r="IGL210" s="86"/>
      <c r="IGM210" s="86"/>
      <c r="IGN210" s="86"/>
      <c r="IGO210" s="86"/>
      <c r="IGP210" s="86"/>
      <c r="IGQ210" s="86"/>
      <c r="IGR210" s="86"/>
      <c r="IGS210" s="86"/>
      <c r="IGT210" s="86"/>
      <c r="IGU210" s="86"/>
      <c r="IGV210" s="86"/>
      <c r="IGW210" s="86"/>
      <c r="IGX210" s="86"/>
      <c r="IGY210" s="86"/>
      <c r="IGZ210" s="86"/>
      <c r="IHA210" s="86"/>
      <c r="IHB210" s="86"/>
      <c r="IHC210" s="86"/>
      <c r="IHD210" s="86"/>
      <c r="IHE210" s="86"/>
      <c r="IHF210" s="86"/>
      <c r="IHG210" s="86"/>
      <c r="IHH210" s="86"/>
      <c r="IHI210" s="86"/>
      <c r="IHJ210" s="86"/>
      <c r="IHK210" s="86"/>
      <c r="IHL210" s="86"/>
      <c r="IHM210" s="86"/>
      <c r="IHN210" s="86"/>
      <c r="IHO210" s="86"/>
      <c r="IHP210" s="86"/>
      <c r="IHQ210" s="86"/>
      <c r="IHR210" s="86"/>
      <c r="IHS210" s="86"/>
      <c r="IHT210" s="86"/>
      <c r="IHU210" s="86"/>
      <c r="IHV210" s="86"/>
      <c r="IHW210" s="86"/>
      <c r="IHX210" s="86"/>
      <c r="IHY210" s="86"/>
      <c r="IHZ210" s="86"/>
      <c r="IIA210" s="86"/>
      <c r="IIB210" s="86"/>
      <c r="IIC210" s="86"/>
      <c r="IID210" s="86"/>
      <c r="IIE210" s="86"/>
      <c r="IIF210" s="86"/>
      <c r="IIG210" s="86"/>
      <c r="IIH210" s="86"/>
      <c r="III210" s="86"/>
      <c r="IIJ210" s="86"/>
      <c r="IIK210" s="86"/>
      <c r="IIL210" s="86"/>
      <c r="IIM210" s="86"/>
      <c r="IIN210" s="86"/>
      <c r="IIO210" s="86"/>
      <c r="IIP210" s="86"/>
      <c r="IIQ210" s="86"/>
      <c r="IIR210" s="86"/>
      <c r="IIS210" s="86"/>
      <c r="IIT210" s="86"/>
      <c r="IIU210" s="86"/>
      <c r="IIV210" s="86"/>
      <c r="IIW210" s="86"/>
      <c r="IIX210" s="86"/>
      <c r="IIY210" s="86"/>
      <c r="IIZ210" s="86"/>
      <c r="IJA210" s="86"/>
      <c r="IJB210" s="86"/>
      <c r="IJC210" s="86"/>
      <c r="IJD210" s="86"/>
      <c r="IJE210" s="86"/>
      <c r="IJF210" s="86"/>
      <c r="IJG210" s="86"/>
      <c r="IJH210" s="86"/>
      <c r="IJI210" s="86"/>
      <c r="IJJ210" s="86"/>
      <c r="IJK210" s="86"/>
      <c r="IJL210" s="86"/>
      <c r="IJM210" s="86"/>
      <c r="IJN210" s="86"/>
      <c r="IJO210" s="86"/>
      <c r="IJP210" s="86"/>
      <c r="IJQ210" s="86"/>
      <c r="IJR210" s="86"/>
      <c r="IJS210" s="86"/>
      <c r="IJT210" s="86"/>
      <c r="IJU210" s="86"/>
      <c r="IJV210" s="86"/>
      <c r="IJW210" s="86"/>
      <c r="IJX210" s="86"/>
      <c r="IJY210" s="86"/>
      <c r="IJZ210" s="86"/>
      <c r="IKA210" s="86"/>
      <c r="IKB210" s="86"/>
      <c r="IKC210" s="86"/>
      <c r="IKD210" s="86"/>
      <c r="IKE210" s="86"/>
      <c r="IKF210" s="86"/>
      <c r="IKG210" s="86"/>
      <c r="IKH210" s="86"/>
      <c r="IKI210" s="86"/>
      <c r="IKJ210" s="86"/>
      <c r="IKK210" s="86"/>
      <c r="IKL210" s="86"/>
      <c r="IKM210" s="86"/>
      <c r="IKN210" s="86"/>
      <c r="IKO210" s="86"/>
      <c r="IKP210" s="86"/>
      <c r="IKQ210" s="86"/>
      <c r="IKR210" s="86"/>
      <c r="IKS210" s="86"/>
      <c r="IKT210" s="86"/>
      <c r="IKU210" s="86"/>
      <c r="IKV210" s="86"/>
      <c r="IKW210" s="86"/>
      <c r="IKX210" s="86"/>
      <c r="IKY210" s="86"/>
      <c r="IKZ210" s="86"/>
      <c r="ILA210" s="86"/>
      <c r="ILB210" s="86"/>
      <c r="ILC210" s="86"/>
      <c r="ILD210" s="86"/>
      <c r="ILE210" s="86"/>
      <c r="ILF210" s="86"/>
      <c r="ILG210" s="86"/>
      <c r="ILH210" s="86"/>
      <c r="ILI210" s="86"/>
      <c r="ILJ210" s="86"/>
      <c r="ILK210" s="86"/>
      <c r="ILL210" s="86"/>
      <c r="ILM210" s="86"/>
      <c r="ILN210" s="86"/>
      <c r="ILO210" s="86"/>
      <c r="ILP210" s="86"/>
      <c r="ILQ210" s="86"/>
      <c r="ILR210" s="86"/>
      <c r="ILS210" s="86"/>
      <c r="ILT210" s="86"/>
      <c r="ILU210" s="86"/>
      <c r="ILV210" s="86"/>
      <c r="ILW210" s="86"/>
      <c r="ILX210" s="86"/>
      <c r="ILY210" s="86"/>
      <c r="ILZ210" s="86"/>
      <c r="IMA210" s="86"/>
      <c r="IMB210" s="86"/>
      <c r="IMC210" s="86"/>
      <c r="IMD210" s="86"/>
      <c r="IME210" s="86"/>
      <c r="IMF210" s="86"/>
      <c r="IMG210" s="86"/>
      <c r="IMH210" s="86"/>
      <c r="IMI210" s="86"/>
      <c r="IMJ210" s="86"/>
      <c r="IMK210" s="86"/>
      <c r="IML210" s="86"/>
      <c r="IMM210" s="86"/>
      <c r="IMN210" s="86"/>
      <c r="IMO210" s="86"/>
      <c r="IMP210" s="86"/>
      <c r="IMQ210" s="86"/>
      <c r="IMR210" s="86"/>
      <c r="IMS210" s="86"/>
      <c r="IMT210" s="86"/>
      <c r="IMU210" s="86"/>
      <c r="IMV210" s="86"/>
      <c r="IMW210" s="86"/>
      <c r="IMX210" s="86"/>
      <c r="IMY210" s="86"/>
      <c r="IMZ210" s="86"/>
      <c r="INA210" s="86"/>
      <c r="INB210" s="86"/>
      <c r="INC210" s="86"/>
      <c r="IND210" s="86"/>
      <c r="INE210" s="86"/>
      <c r="INF210" s="86"/>
      <c r="ING210" s="86"/>
      <c r="INH210" s="86"/>
      <c r="INI210" s="86"/>
      <c r="INJ210" s="86"/>
      <c r="INK210" s="86"/>
      <c r="INL210" s="86"/>
      <c r="INM210" s="86"/>
      <c r="INN210" s="86"/>
      <c r="INO210" s="86"/>
      <c r="INP210" s="86"/>
      <c r="INQ210" s="86"/>
      <c r="INR210" s="86"/>
      <c r="INS210" s="86"/>
      <c r="INT210" s="86"/>
      <c r="INU210" s="86"/>
      <c r="INV210" s="86"/>
      <c r="INW210" s="86"/>
      <c r="INX210" s="86"/>
      <c r="INY210" s="86"/>
      <c r="INZ210" s="86"/>
      <c r="IOA210" s="86"/>
      <c r="IOB210" s="86"/>
      <c r="IOC210" s="86"/>
      <c r="IOD210" s="86"/>
      <c r="IOE210" s="86"/>
      <c r="IOF210" s="86"/>
      <c r="IOG210" s="86"/>
      <c r="IOH210" s="86"/>
      <c r="IOI210" s="86"/>
      <c r="IOJ210" s="86"/>
      <c r="IOK210" s="86"/>
      <c r="IOL210" s="86"/>
      <c r="IOM210" s="86"/>
      <c r="ION210" s="86"/>
      <c r="IOO210" s="86"/>
      <c r="IOP210" s="86"/>
      <c r="IOQ210" s="86"/>
      <c r="IOR210" s="86"/>
      <c r="IOS210" s="86"/>
      <c r="IOT210" s="86"/>
      <c r="IOU210" s="86"/>
      <c r="IOV210" s="86"/>
      <c r="IOW210" s="86"/>
      <c r="IOX210" s="86"/>
      <c r="IOY210" s="86"/>
      <c r="IOZ210" s="86"/>
      <c r="IPA210" s="86"/>
      <c r="IPB210" s="86"/>
      <c r="IPC210" s="86"/>
      <c r="IPD210" s="86"/>
      <c r="IPE210" s="86"/>
      <c r="IPF210" s="86"/>
      <c r="IPG210" s="86"/>
      <c r="IPH210" s="86"/>
      <c r="IPI210" s="86"/>
      <c r="IPJ210" s="86"/>
      <c r="IPK210" s="86"/>
      <c r="IPL210" s="86"/>
      <c r="IPM210" s="86"/>
      <c r="IPN210" s="86"/>
      <c r="IPO210" s="86"/>
      <c r="IPP210" s="86"/>
      <c r="IPQ210" s="86"/>
      <c r="IPR210" s="86"/>
      <c r="IPS210" s="86"/>
      <c r="IPT210" s="86"/>
      <c r="IPU210" s="86"/>
      <c r="IPV210" s="86"/>
      <c r="IPW210" s="86"/>
      <c r="IPX210" s="86"/>
      <c r="IPY210" s="86"/>
      <c r="IPZ210" s="86"/>
      <c r="IQA210" s="86"/>
      <c r="IQB210" s="86"/>
      <c r="IQC210" s="86"/>
      <c r="IQD210" s="86"/>
      <c r="IQE210" s="86"/>
      <c r="IQF210" s="86"/>
      <c r="IQG210" s="86"/>
      <c r="IQH210" s="86"/>
      <c r="IQI210" s="86"/>
      <c r="IQJ210" s="86"/>
      <c r="IQK210" s="86"/>
      <c r="IQL210" s="86"/>
      <c r="IQM210" s="86"/>
      <c r="IQN210" s="86"/>
      <c r="IQO210" s="86"/>
      <c r="IQP210" s="86"/>
      <c r="IQQ210" s="86"/>
      <c r="IQR210" s="86"/>
      <c r="IQS210" s="86"/>
      <c r="IQT210" s="86"/>
      <c r="IQU210" s="86"/>
      <c r="IQV210" s="86"/>
      <c r="IQW210" s="86"/>
      <c r="IQX210" s="86"/>
      <c r="IQY210" s="86"/>
      <c r="IQZ210" s="86"/>
      <c r="IRA210" s="86"/>
      <c r="IRB210" s="86"/>
      <c r="IRC210" s="86"/>
      <c r="IRD210" s="86"/>
      <c r="IRE210" s="86"/>
      <c r="IRF210" s="86"/>
      <c r="IRG210" s="86"/>
      <c r="IRH210" s="86"/>
      <c r="IRI210" s="86"/>
      <c r="IRJ210" s="86"/>
      <c r="IRK210" s="86"/>
      <c r="IRL210" s="86"/>
      <c r="IRM210" s="86"/>
      <c r="IRN210" s="86"/>
      <c r="IRO210" s="86"/>
      <c r="IRP210" s="86"/>
      <c r="IRQ210" s="86"/>
      <c r="IRR210" s="86"/>
      <c r="IRS210" s="86"/>
      <c r="IRT210" s="86"/>
      <c r="IRU210" s="86"/>
      <c r="IRV210" s="86"/>
      <c r="IRW210" s="86"/>
      <c r="IRX210" s="86"/>
      <c r="IRY210" s="86"/>
      <c r="IRZ210" s="86"/>
      <c r="ISA210" s="86"/>
      <c r="ISB210" s="86"/>
      <c r="ISC210" s="86"/>
      <c r="ISD210" s="86"/>
      <c r="ISE210" s="86"/>
      <c r="ISF210" s="86"/>
      <c r="ISG210" s="86"/>
      <c r="ISH210" s="86"/>
      <c r="ISI210" s="86"/>
      <c r="ISJ210" s="86"/>
      <c r="ISK210" s="86"/>
      <c r="ISL210" s="86"/>
      <c r="ISM210" s="86"/>
      <c r="ISN210" s="86"/>
      <c r="ISO210" s="86"/>
      <c r="ISP210" s="86"/>
      <c r="ISQ210" s="86"/>
      <c r="ISR210" s="86"/>
      <c r="ISS210" s="86"/>
      <c r="IST210" s="86"/>
      <c r="ISU210" s="86"/>
      <c r="ISV210" s="86"/>
      <c r="ISW210" s="86"/>
      <c r="ISX210" s="86"/>
      <c r="ISY210" s="86"/>
      <c r="ISZ210" s="86"/>
      <c r="ITA210" s="86"/>
      <c r="ITB210" s="86"/>
      <c r="ITC210" s="86"/>
      <c r="ITD210" s="86"/>
      <c r="ITE210" s="86"/>
      <c r="ITF210" s="86"/>
      <c r="ITG210" s="86"/>
      <c r="ITH210" s="86"/>
      <c r="ITI210" s="86"/>
      <c r="ITJ210" s="86"/>
      <c r="ITK210" s="86"/>
      <c r="ITL210" s="86"/>
      <c r="ITM210" s="86"/>
      <c r="ITN210" s="86"/>
      <c r="ITO210" s="86"/>
      <c r="ITP210" s="86"/>
      <c r="ITQ210" s="86"/>
      <c r="ITR210" s="86"/>
      <c r="ITS210" s="86"/>
      <c r="ITT210" s="86"/>
      <c r="ITU210" s="86"/>
      <c r="ITV210" s="86"/>
      <c r="ITW210" s="86"/>
      <c r="ITX210" s="86"/>
      <c r="ITY210" s="86"/>
      <c r="ITZ210" s="86"/>
      <c r="IUA210" s="86"/>
      <c r="IUB210" s="86"/>
      <c r="IUC210" s="86"/>
      <c r="IUD210" s="86"/>
      <c r="IUE210" s="86"/>
      <c r="IUF210" s="86"/>
      <c r="IUG210" s="86"/>
      <c r="IUH210" s="86"/>
      <c r="IUI210" s="86"/>
      <c r="IUJ210" s="86"/>
      <c r="IUK210" s="86"/>
      <c r="IUL210" s="86"/>
      <c r="IUM210" s="86"/>
      <c r="IUN210" s="86"/>
      <c r="IUO210" s="86"/>
      <c r="IUP210" s="86"/>
      <c r="IUQ210" s="86"/>
      <c r="IUR210" s="86"/>
      <c r="IUS210" s="86"/>
      <c r="IUT210" s="86"/>
      <c r="IUU210" s="86"/>
      <c r="IUV210" s="86"/>
      <c r="IUW210" s="86"/>
      <c r="IUX210" s="86"/>
      <c r="IUY210" s="86"/>
      <c r="IUZ210" s="86"/>
      <c r="IVA210" s="86"/>
      <c r="IVB210" s="86"/>
      <c r="IVC210" s="86"/>
      <c r="IVD210" s="86"/>
      <c r="IVE210" s="86"/>
      <c r="IVF210" s="86"/>
      <c r="IVG210" s="86"/>
      <c r="IVH210" s="86"/>
      <c r="IVI210" s="86"/>
      <c r="IVJ210" s="86"/>
      <c r="IVK210" s="86"/>
      <c r="IVL210" s="86"/>
      <c r="IVM210" s="86"/>
      <c r="IVN210" s="86"/>
      <c r="IVO210" s="86"/>
      <c r="IVP210" s="86"/>
      <c r="IVQ210" s="86"/>
      <c r="IVR210" s="86"/>
      <c r="IVS210" s="86"/>
      <c r="IVT210" s="86"/>
      <c r="IVU210" s="86"/>
      <c r="IVV210" s="86"/>
      <c r="IVW210" s="86"/>
      <c r="IVX210" s="86"/>
      <c r="IVY210" s="86"/>
      <c r="IVZ210" s="86"/>
      <c r="IWA210" s="86"/>
      <c r="IWB210" s="86"/>
      <c r="IWC210" s="86"/>
      <c r="IWD210" s="86"/>
      <c r="IWE210" s="86"/>
      <c r="IWF210" s="86"/>
      <c r="IWG210" s="86"/>
      <c r="IWH210" s="86"/>
      <c r="IWI210" s="86"/>
      <c r="IWJ210" s="86"/>
      <c r="IWK210" s="86"/>
      <c r="IWL210" s="86"/>
      <c r="IWM210" s="86"/>
      <c r="IWN210" s="86"/>
      <c r="IWO210" s="86"/>
      <c r="IWP210" s="86"/>
      <c r="IWQ210" s="86"/>
      <c r="IWR210" s="86"/>
      <c r="IWS210" s="86"/>
      <c r="IWT210" s="86"/>
      <c r="IWU210" s="86"/>
      <c r="IWV210" s="86"/>
      <c r="IWW210" s="86"/>
      <c r="IWX210" s="86"/>
      <c r="IWY210" s="86"/>
      <c r="IWZ210" s="86"/>
      <c r="IXA210" s="86"/>
      <c r="IXB210" s="86"/>
      <c r="IXC210" s="86"/>
      <c r="IXD210" s="86"/>
      <c r="IXE210" s="86"/>
      <c r="IXF210" s="86"/>
      <c r="IXG210" s="86"/>
      <c r="IXH210" s="86"/>
      <c r="IXI210" s="86"/>
      <c r="IXJ210" s="86"/>
      <c r="IXK210" s="86"/>
      <c r="IXL210" s="86"/>
      <c r="IXM210" s="86"/>
      <c r="IXN210" s="86"/>
      <c r="IXO210" s="86"/>
      <c r="IXP210" s="86"/>
      <c r="IXQ210" s="86"/>
      <c r="IXR210" s="86"/>
      <c r="IXS210" s="86"/>
      <c r="IXT210" s="86"/>
      <c r="IXU210" s="86"/>
      <c r="IXV210" s="86"/>
      <c r="IXW210" s="86"/>
      <c r="IXX210" s="86"/>
      <c r="IXY210" s="86"/>
      <c r="IXZ210" s="86"/>
      <c r="IYA210" s="86"/>
      <c r="IYB210" s="86"/>
      <c r="IYC210" s="86"/>
      <c r="IYD210" s="86"/>
      <c r="IYE210" s="86"/>
      <c r="IYF210" s="86"/>
      <c r="IYG210" s="86"/>
      <c r="IYH210" s="86"/>
      <c r="IYI210" s="86"/>
      <c r="IYJ210" s="86"/>
      <c r="IYK210" s="86"/>
      <c r="IYL210" s="86"/>
      <c r="IYM210" s="86"/>
      <c r="IYN210" s="86"/>
      <c r="IYO210" s="86"/>
      <c r="IYP210" s="86"/>
      <c r="IYQ210" s="86"/>
      <c r="IYR210" s="86"/>
      <c r="IYS210" s="86"/>
      <c r="IYT210" s="86"/>
      <c r="IYU210" s="86"/>
      <c r="IYV210" s="86"/>
      <c r="IYW210" s="86"/>
      <c r="IYX210" s="86"/>
      <c r="IYY210" s="86"/>
      <c r="IYZ210" s="86"/>
      <c r="IZA210" s="86"/>
      <c r="IZB210" s="86"/>
      <c r="IZC210" s="86"/>
      <c r="IZD210" s="86"/>
      <c r="IZE210" s="86"/>
      <c r="IZF210" s="86"/>
      <c r="IZG210" s="86"/>
      <c r="IZH210" s="86"/>
      <c r="IZI210" s="86"/>
      <c r="IZJ210" s="86"/>
      <c r="IZK210" s="86"/>
      <c r="IZL210" s="86"/>
      <c r="IZM210" s="86"/>
      <c r="IZN210" s="86"/>
      <c r="IZO210" s="86"/>
      <c r="IZP210" s="86"/>
      <c r="IZQ210" s="86"/>
      <c r="IZR210" s="86"/>
      <c r="IZS210" s="86"/>
      <c r="IZT210" s="86"/>
      <c r="IZU210" s="86"/>
      <c r="IZV210" s="86"/>
      <c r="IZW210" s="86"/>
      <c r="IZX210" s="86"/>
      <c r="IZY210" s="86"/>
      <c r="IZZ210" s="86"/>
      <c r="JAA210" s="86"/>
      <c r="JAB210" s="86"/>
      <c r="JAC210" s="86"/>
      <c r="JAD210" s="86"/>
      <c r="JAE210" s="86"/>
      <c r="JAF210" s="86"/>
      <c r="JAG210" s="86"/>
      <c r="JAH210" s="86"/>
      <c r="JAI210" s="86"/>
      <c r="JAJ210" s="86"/>
      <c r="JAK210" s="86"/>
      <c r="JAL210" s="86"/>
      <c r="JAM210" s="86"/>
      <c r="JAN210" s="86"/>
      <c r="JAO210" s="86"/>
      <c r="JAP210" s="86"/>
      <c r="JAQ210" s="86"/>
      <c r="JAR210" s="86"/>
      <c r="JAS210" s="86"/>
      <c r="JAT210" s="86"/>
      <c r="JAU210" s="86"/>
      <c r="JAV210" s="86"/>
      <c r="JAW210" s="86"/>
      <c r="JAX210" s="86"/>
      <c r="JAY210" s="86"/>
      <c r="JAZ210" s="86"/>
      <c r="JBA210" s="86"/>
      <c r="JBB210" s="86"/>
      <c r="JBC210" s="86"/>
      <c r="JBD210" s="86"/>
      <c r="JBE210" s="86"/>
      <c r="JBF210" s="86"/>
      <c r="JBG210" s="86"/>
      <c r="JBH210" s="86"/>
      <c r="JBI210" s="86"/>
      <c r="JBJ210" s="86"/>
      <c r="JBK210" s="86"/>
      <c r="JBL210" s="86"/>
      <c r="JBM210" s="86"/>
      <c r="JBN210" s="86"/>
      <c r="JBO210" s="86"/>
      <c r="JBP210" s="86"/>
      <c r="JBQ210" s="86"/>
      <c r="JBR210" s="86"/>
      <c r="JBS210" s="86"/>
      <c r="JBT210" s="86"/>
      <c r="JBU210" s="86"/>
      <c r="JBV210" s="86"/>
      <c r="JBW210" s="86"/>
      <c r="JBX210" s="86"/>
      <c r="JBY210" s="86"/>
      <c r="JBZ210" s="86"/>
      <c r="JCA210" s="86"/>
      <c r="JCB210" s="86"/>
      <c r="JCC210" s="86"/>
      <c r="JCD210" s="86"/>
      <c r="JCE210" s="86"/>
      <c r="JCF210" s="86"/>
      <c r="JCG210" s="86"/>
      <c r="JCH210" s="86"/>
      <c r="JCI210" s="86"/>
      <c r="JCJ210" s="86"/>
      <c r="JCK210" s="86"/>
      <c r="JCL210" s="86"/>
      <c r="JCM210" s="86"/>
      <c r="JCN210" s="86"/>
      <c r="JCO210" s="86"/>
      <c r="JCP210" s="86"/>
      <c r="JCQ210" s="86"/>
      <c r="JCR210" s="86"/>
      <c r="JCS210" s="86"/>
      <c r="JCT210" s="86"/>
      <c r="JCU210" s="86"/>
      <c r="JCV210" s="86"/>
      <c r="JCW210" s="86"/>
      <c r="JCX210" s="86"/>
      <c r="JCY210" s="86"/>
      <c r="JCZ210" s="86"/>
      <c r="JDA210" s="86"/>
      <c r="JDB210" s="86"/>
      <c r="JDC210" s="86"/>
      <c r="JDD210" s="86"/>
      <c r="JDE210" s="86"/>
      <c r="JDF210" s="86"/>
      <c r="JDG210" s="86"/>
      <c r="JDH210" s="86"/>
      <c r="JDI210" s="86"/>
      <c r="JDJ210" s="86"/>
      <c r="JDK210" s="86"/>
      <c r="JDL210" s="86"/>
      <c r="JDM210" s="86"/>
      <c r="JDN210" s="86"/>
      <c r="JDO210" s="86"/>
      <c r="JDP210" s="86"/>
      <c r="JDQ210" s="86"/>
      <c r="JDR210" s="86"/>
      <c r="JDS210" s="86"/>
      <c r="JDT210" s="86"/>
      <c r="JDU210" s="86"/>
      <c r="JDV210" s="86"/>
      <c r="JDW210" s="86"/>
      <c r="JDX210" s="86"/>
      <c r="JDY210" s="86"/>
      <c r="JDZ210" s="86"/>
      <c r="JEA210" s="86"/>
      <c r="JEB210" s="86"/>
      <c r="JEC210" s="86"/>
      <c r="JED210" s="86"/>
      <c r="JEE210" s="86"/>
      <c r="JEF210" s="86"/>
      <c r="JEG210" s="86"/>
      <c r="JEH210" s="86"/>
      <c r="JEI210" s="86"/>
      <c r="JEJ210" s="86"/>
      <c r="JEK210" s="86"/>
      <c r="JEL210" s="86"/>
      <c r="JEM210" s="86"/>
      <c r="JEN210" s="86"/>
      <c r="JEO210" s="86"/>
      <c r="JEP210" s="86"/>
      <c r="JEQ210" s="86"/>
      <c r="JER210" s="86"/>
      <c r="JES210" s="86"/>
      <c r="JET210" s="86"/>
      <c r="JEU210" s="86"/>
      <c r="JEV210" s="86"/>
      <c r="JEW210" s="86"/>
      <c r="JEX210" s="86"/>
      <c r="JEY210" s="86"/>
      <c r="JEZ210" s="86"/>
      <c r="JFA210" s="86"/>
      <c r="JFB210" s="86"/>
      <c r="JFC210" s="86"/>
      <c r="JFD210" s="86"/>
      <c r="JFE210" s="86"/>
      <c r="JFF210" s="86"/>
      <c r="JFG210" s="86"/>
      <c r="JFH210" s="86"/>
      <c r="JFI210" s="86"/>
      <c r="JFJ210" s="86"/>
      <c r="JFK210" s="86"/>
      <c r="JFL210" s="86"/>
      <c r="JFM210" s="86"/>
      <c r="JFN210" s="86"/>
      <c r="JFO210" s="86"/>
      <c r="JFP210" s="86"/>
      <c r="JFQ210" s="86"/>
      <c r="JFR210" s="86"/>
      <c r="JFS210" s="86"/>
      <c r="JFT210" s="86"/>
      <c r="JFU210" s="86"/>
      <c r="JFV210" s="86"/>
      <c r="JFW210" s="86"/>
      <c r="JFX210" s="86"/>
      <c r="JFY210" s="86"/>
      <c r="JFZ210" s="86"/>
      <c r="JGA210" s="86"/>
      <c r="JGB210" s="86"/>
      <c r="JGC210" s="86"/>
      <c r="JGD210" s="86"/>
      <c r="JGE210" s="86"/>
      <c r="JGF210" s="86"/>
      <c r="JGG210" s="86"/>
      <c r="JGH210" s="86"/>
      <c r="JGI210" s="86"/>
      <c r="JGJ210" s="86"/>
      <c r="JGK210" s="86"/>
      <c r="JGL210" s="86"/>
      <c r="JGM210" s="86"/>
      <c r="JGN210" s="86"/>
      <c r="JGO210" s="86"/>
      <c r="JGP210" s="86"/>
      <c r="JGQ210" s="86"/>
      <c r="JGR210" s="86"/>
      <c r="JGS210" s="86"/>
      <c r="JGT210" s="86"/>
      <c r="JGU210" s="86"/>
      <c r="JGV210" s="86"/>
      <c r="JGW210" s="86"/>
      <c r="JGX210" s="86"/>
      <c r="JGY210" s="86"/>
      <c r="JGZ210" s="86"/>
      <c r="JHA210" s="86"/>
      <c r="JHB210" s="86"/>
      <c r="JHC210" s="86"/>
      <c r="JHD210" s="86"/>
      <c r="JHE210" s="86"/>
      <c r="JHF210" s="86"/>
      <c r="JHG210" s="86"/>
      <c r="JHH210" s="86"/>
      <c r="JHI210" s="86"/>
      <c r="JHJ210" s="86"/>
      <c r="JHK210" s="86"/>
      <c r="JHL210" s="86"/>
      <c r="JHM210" s="86"/>
      <c r="JHN210" s="86"/>
      <c r="JHO210" s="86"/>
      <c r="JHP210" s="86"/>
      <c r="JHQ210" s="86"/>
      <c r="JHR210" s="86"/>
      <c r="JHS210" s="86"/>
      <c r="JHT210" s="86"/>
      <c r="JHU210" s="86"/>
      <c r="JHV210" s="86"/>
      <c r="JHW210" s="86"/>
      <c r="JHX210" s="86"/>
      <c r="JHY210" s="86"/>
      <c r="JHZ210" s="86"/>
      <c r="JIA210" s="86"/>
      <c r="JIB210" s="86"/>
      <c r="JIC210" s="86"/>
      <c r="JID210" s="86"/>
      <c r="JIE210" s="86"/>
      <c r="JIF210" s="86"/>
      <c r="JIG210" s="86"/>
      <c r="JIH210" s="86"/>
      <c r="JII210" s="86"/>
      <c r="JIJ210" s="86"/>
      <c r="JIK210" s="86"/>
      <c r="JIL210" s="86"/>
      <c r="JIM210" s="86"/>
      <c r="JIN210" s="86"/>
      <c r="JIO210" s="86"/>
      <c r="JIP210" s="86"/>
      <c r="JIQ210" s="86"/>
      <c r="JIR210" s="86"/>
      <c r="JIS210" s="86"/>
      <c r="JIT210" s="86"/>
      <c r="JIU210" s="86"/>
      <c r="JIV210" s="86"/>
      <c r="JIW210" s="86"/>
      <c r="JIX210" s="86"/>
      <c r="JIY210" s="86"/>
      <c r="JIZ210" s="86"/>
      <c r="JJA210" s="86"/>
      <c r="JJB210" s="86"/>
      <c r="JJC210" s="86"/>
      <c r="JJD210" s="86"/>
      <c r="JJE210" s="86"/>
      <c r="JJF210" s="86"/>
      <c r="JJG210" s="86"/>
      <c r="JJH210" s="86"/>
      <c r="JJI210" s="86"/>
      <c r="JJJ210" s="86"/>
      <c r="JJK210" s="86"/>
      <c r="JJL210" s="86"/>
      <c r="JJM210" s="86"/>
      <c r="JJN210" s="86"/>
      <c r="JJO210" s="86"/>
      <c r="JJP210" s="86"/>
      <c r="JJQ210" s="86"/>
      <c r="JJR210" s="86"/>
      <c r="JJS210" s="86"/>
      <c r="JJT210" s="86"/>
      <c r="JJU210" s="86"/>
      <c r="JJV210" s="86"/>
      <c r="JJW210" s="86"/>
      <c r="JJX210" s="86"/>
      <c r="JJY210" s="86"/>
      <c r="JJZ210" s="86"/>
      <c r="JKA210" s="86"/>
      <c r="JKB210" s="86"/>
      <c r="JKC210" s="86"/>
      <c r="JKD210" s="86"/>
      <c r="JKE210" s="86"/>
      <c r="JKF210" s="86"/>
      <c r="JKG210" s="86"/>
      <c r="JKH210" s="86"/>
      <c r="JKI210" s="86"/>
      <c r="JKJ210" s="86"/>
      <c r="JKK210" s="86"/>
      <c r="JKL210" s="86"/>
      <c r="JKM210" s="86"/>
      <c r="JKN210" s="86"/>
      <c r="JKO210" s="86"/>
      <c r="JKP210" s="86"/>
      <c r="JKQ210" s="86"/>
      <c r="JKR210" s="86"/>
      <c r="JKS210" s="86"/>
      <c r="JKT210" s="86"/>
      <c r="JKU210" s="86"/>
      <c r="JKV210" s="86"/>
      <c r="JKW210" s="86"/>
      <c r="JKX210" s="86"/>
      <c r="JKY210" s="86"/>
      <c r="JKZ210" s="86"/>
      <c r="JLA210" s="86"/>
      <c r="JLB210" s="86"/>
      <c r="JLC210" s="86"/>
      <c r="JLD210" s="86"/>
      <c r="JLE210" s="86"/>
      <c r="JLF210" s="86"/>
      <c r="JLG210" s="86"/>
      <c r="JLH210" s="86"/>
      <c r="JLI210" s="86"/>
      <c r="JLJ210" s="86"/>
      <c r="JLK210" s="86"/>
      <c r="JLL210" s="86"/>
      <c r="JLM210" s="86"/>
      <c r="JLN210" s="86"/>
      <c r="JLO210" s="86"/>
      <c r="JLP210" s="86"/>
      <c r="JLQ210" s="86"/>
      <c r="JLR210" s="86"/>
      <c r="JLS210" s="86"/>
      <c r="JLT210" s="86"/>
      <c r="JLU210" s="86"/>
      <c r="JLV210" s="86"/>
      <c r="JLW210" s="86"/>
      <c r="JLX210" s="86"/>
      <c r="JLY210" s="86"/>
      <c r="JLZ210" s="86"/>
      <c r="JMA210" s="86"/>
      <c r="JMB210" s="86"/>
      <c r="JMC210" s="86"/>
      <c r="JMD210" s="86"/>
      <c r="JME210" s="86"/>
      <c r="JMF210" s="86"/>
      <c r="JMG210" s="86"/>
      <c r="JMH210" s="86"/>
      <c r="JMI210" s="86"/>
      <c r="JMJ210" s="86"/>
      <c r="JMK210" s="86"/>
      <c r="JML210" s="86"/>
      <c r="JMM210" s="86"/>
      <c r="JMN210" s="86"/>
      <c r="JMO210" s="86"/>
      <c r="JMP210" s="86"/>
      <c r="JMQ210" s="86"/>
      <c r="JMR210" s="86"/>
      <c r="JMS210" s="86"/>
      <c r="JMT210" s="86"/>
      <c r="JMU210" s="86"/>
      <c r="JMV210" s="86"/>
      <c r="JMW210" s="86"/>
      <c r="JMX210" s="86"/>
      <c r="JMY210" s="86"/>
      <c r="JMZ210" s="86"/>
      <c r="JNA210" s="86"/>
      <c r="JNB210" s="86"/>
      <c r="JNC210" s="86"/>
      <c r="JND210" s="86"/>
      <c r="JNE210" s="86"/>
      <c r="JNF210" s="86"/>
      <c r="JNG210" s="86"/>
      <c r="JNH210" s="86"/>
      <c r="JNI210" s="86"/>
      <c r="JNJ210" s="86"/>
      <c r="JNK210" s="86"/>
      <c r="JNL210" s="86"/>
      <c r="JNM210" s="86"/>
      <c r="JNN210" s="86"/>
      <c r="JNO210" s="86"/>
      <c r="JNP210" s="86"/>
      <c r="JNQ210" s="86"/>
      <c r="JNR210" s="86"/>
      <c r="JNS210" s="86"/>
      <c r="JNT210" s="86"/>
      <c r="JNU210" s="86"/>
      <c r="JNV210" s="86"/>
      <c r="JNW210" s="86"/>
      <c r="JNX210" s="86"/>
      <c r="JNY210" s="86"/>
      <c r="JNZ210" s="86"/>
      <c r="JOA210" s="86"/>
      <c r="JOB210" s="86"/>
      <c r="JOC210" s="86"/>
      <c r="JOD210" s="86"/>
      <c r="JOE210" s="86"/>
      <c r="JOF210" s="86"/>
      <c r="JOG210" s="86"/>
      <c r="JOH210" s="86"/>
      <c r="JOI210" s="86"/>
      <c r="JOJ210" s="86"/>
      <c r="JOK210" s="86"/>
      <c r="JOL210" s="86"/>
      <c r="JOM210" s="86"/>
      <c r="JON210" s="86"/>
      <c r="JOO210" s="86"/>
      <c r="JOP210" s="86"/>
      <c r="JOQ210" s="86"/>
      <c r="JOR210" s="86"/>
      <c r="JOS210" s="86"/>
      <c r="JOT210" s="86"/>
      <c r="JOU210" s="86"/>
      <c r="JOV210" s="86"/>
      <c r="JOW210" s="86"/>
      <c r="JOX210" s="86"/>
      <c r="JOY210" s="86"/>
      <c r="JOZ210" s="86"/>
      <c r="JPA210" s="86"/>
      <c r="JPB210" s="86"/>
      <c r="JPC210" s="86"/>
      <c r="JPD210" s="86"/>
      <c r="JPE210" s="86"/>
      <c r="JPF210" s="86"/>
      <c r="JPG210" s="86"/>
      <c r="JPH210" s="86"/>
      <c r="JPI210" s="86"/>
      <c r="JPJ210" s="86"/>
      <c r="JPK210" s="86"/>
      <c r="JPL210" s="86"/>
      <c r="JPM210" s="86"/>
      <c r="JPN210" s="86"/>
      <c r="JPO210" s="86"/>
      <c r="JPP210" s="86"/>
      <c r="JPQ210" s="86"/>
      <c r="JPR210" s="86"/>
      <c r="JPS210" s="86"/>
      <c r="JPT210" s="86"/>
      <c r="JPU210" s="86"/>
      <c r="JPV210" s="86"/>
      <c r="JPW210" s="86"/>
      <c r="JPX210" s="86"/>
      <c r="JPY210" s="86"/>
      <c r="JPZ210" s="86"/>
      <c r="JQA210" s="86"/>
      <c r="JQB210" s="86"/>
      <c r="JQC210" s="86"/>
      <c r="JQD210" s="86"/>
      <c r="JQE210" s="86"/>
      <c r="JQF210" s="86"/>
      <c r="JQG210" s="86"/>
      <c r="JQH210" s="86"/>
      <c r="JQI210" s="86"/>
      <c r="JQJ210" s="86"/>
      <c r="JQK210" s="86"/>
      <c r="JQL210" s="86"/>
      <c r="JQM210" s="86"/>
      <c r="JQN210" s="86"/>
      <c r="JQO210" s="86"/>
      <c r="JQP210" s="86"/>
      <c r="JQQ210" s="86"/>
      <c r="JQR210" s="86"/>
      <c r="JQS210" s="86"/>
      <c r="JQT210" s="86"/>
      <c r="JQU210" s="86"/>
      <c r="JQV210" s="86"/>
      <c r="JQW210" s="86"/>
      <c r="JQX210" s="86"/>
      <c r="JQY210" s="86"/>
      <c r="JQZ210" s="86"/>
      <c r="JRA210" s="86"/>
      <c r="JRB210" s="86"/>
      <c r="JRC210" s="86"/>
      <c r="JRD210" s="86"/>
      <c r="JRE210" s="86"/>
      <c r="JRF210" s="86"/>
      <c r="JRG210" s="86"/>
      <c r="JRH210" s="86"/>
      <c r="JRI210" s="86"/>
      <c r="JRJ210" s="86"/>
      <c r="JRK210" s="86"/>
      <c r="JRL210" s="86"/>
      <c r="JRM210" s="86"/>
      <c r="JRN210" s="86"/>
      <c r="JRO210" s="86"/>
      <c r="JRP210" s="86"/>
      <c r="JRQ210" s="86"/>
      <c r="JRR210" s="86"/>
      <c r="JRS210" s="86"/>
      <c r="JRT210" s="86"/>
      <c r="JRU210" s="86"/>
      <c r="JRV210" s="86"/>
      <c r="JRW210" s="86"/>
      <c r="JRX210" s="86"/>
      <c r="JRY210" s="86"/>
      <c r="JRZ210" s="86"/>
      <c r="JSA210" s="86"/>
      <c r="JSB210" s="86"/>
      <c r="JSC210" s="86"/>
      <c r="JSD210" s="86"/>
      <c r="JSE210" s="86"/>
      <c r="JSF210" s="86"/>
      <c r="JSG210" s="86"/>
      <c r="JSH210" s="86"/>
      <c r="JSI210" s="86"/>
      <c r="JSJ210" s="86"/>
      <c r="JSK210" s="86"/>
      <c r="JSL210" s="86"/>
      <c r="JSM210" s="86"/>
      <c r="JSN210" s="86"/>
      <c r="JSO210" s="86"/>
      <c r="JSP210" s="86"/>
      <c r="JSQ210" s="86"/>
      <c r="JSR210" s="86"/>
      <c r="JSS210" s="86"/>
      <c r="JST210" s="86"/>
      <c r="JSU210" s="86"/>
      <c r="JSV210" s="86"/>
      <c r="JSW210" s="86"/>
      <c r="JSX210" s="86"/>
      <c r="JSY210" s="86"/>
      <c r="JSZ210" s="86"/>
      <c r="JTA210" s="86"/>
      <c r="JTB210" s="86"/>
      <c r="JTC210" s="86"/>
      <c r="JTD210" s="86"/>
      <c r="JTE210" s="86"/>
      <c r="JTF210" s="86"/>
      <c r="JTG210" s="86"/>
      <c r="JTH210" s="86"/>
      <c r="JTI210" s="86"/>
      <c r="JTJ210" s="86"/>
      <c r="JTK210" s="86"/>
      <c r="JTL210" s="86"/>
      <c r="JTM210" s="86"/>
      <c r="JTN210" s="86"/>
      <c r="JTO210" s="86"/>
      <c r="JTP210" s="86"/>
      <c r="JTQ210" s="86"/>
      <c r="JTR210" s="86"/>
      <c r="JTS210" s="86"/>
      <c r="JTT210" s="86"/>
      <c r="JTU210" s="86"/>
      <c r="JTV210" s="86"/>
      <c r="JTW210" s="86"/>
      <c r="JTX210" s="86"/>
      <c r="JTY210" s="86"/>
      <c r="JTZ210" s="86"/>
      <c r="JUA210" s="86"/>
      <c r="JUB210" s="86"/>
      <c r="JUC210" s="86"/>
      <c r="JUD210" s="86"/>
      <c r="JUE210" s="86"/>
      <c r="JUF210" s="86"/>
      <c r="JUG210" s="86"/>
      <c r="JUH210" s="86"/>
      <c r="JUI210" s="86"/>
      <c r="JUJ210" s="86"/>
      <c r="JUK210" s="86"/>
      <c r="JUL210" s="86"/>
      <c r="JUM210" s="86"/>
      <c r="JUN210" s="86"/>
      <c r="JUO210" s="86"/>
      <c r="JUP210" s="86"/>
      <c r="JUQ210" s="86"/>
      <c r="JUR210" s="86"/>
      <c r="JUS210" s="86"/>
      <c r="JUT210" s="86"/>
      <c r="JUU210" s="86"/>
      <c r="JUV210" s="86"/>
      <c r="JUW210" s="86"/>
      <c r="JUX210" s="86"/>
      <c r="JUY210" s="86"/>
      <c r="JUZ210" s="86"/>
      <c r="JVA210" s="86"/>
      <c r="JVB210" s="86"/>
      <c r="JVC210" s="86"/>
      <c r="JVD210" s="86"/>
      <c r="JVE210" s="86"/>
      <c r="JVF210" s="86"/>
      <c r="JVG210" s="86"/>
      <c r="JVH210" s="86"/>
      <c r="JVI210" s="86"/>
      <c r="JVJ210" s="86"/>
      <c r="JVK210" s="86"/>
      <c r="JVL210" s="86"/>
      <c r="JVM210" s="86"/>
      <c r="JVN210" s="86"/>
      <c r="JVO210" s="86"/>
      <c r="JVP210" s="86"/>
      <c r="JVQ210" s="86"/>
      <c r="JVR210" s="86"/>
      <c r="JVS210" s="86"/>
      <c r="JVT210" s="86"/>
      <c r="JVU210" s="86"/>
      <c r="JVV210" s="86"/>
      <c r="JVW210" s="86"/>
      <c r="JVX210" s="86"/>
      <c r="JVY210" s="86"/>
      <c r="JVZ210" s="86"/>
      <c r="JWA210" s="86"/>
      <c r="JWB210" s="86"/>
      <c r="JWC210" s="86"/>
      <c r="JWD210" s="86"/>
      <c r="JWE210" s="86"/>
      <c r="JWF210" s="86"/>
      <c r="JWG210" s="86"/>
      <c r="JWH210" s="86"/>
      <c r="JWI210" s="86"/>
      <c r="JWJ210" s="86"/>
      <c r="JWK210" s="86"/>
      <c r="JWL210" s="86"/>
      <c r="JWM210" s="86"/>
      <c r="JWN210" s="86"/>
      <c r="JWO210" s="86"/>
      <c r="JWP210" s="86"/>
      <c r="JWQ210" s="86"/>
      <c r="JWR210" s="86"/>
      <c r="JWS210" s="86"/>
      <c r="JWT210" s="86"/>
      <c r="JWU210" s="86"/>
      <c r="JWV210" s="86"/>
      <c r="JWW210" s="86"/>
      <c r="JWX210" s="86"/>
      <c r="JWY210" s="86"/>
      <c r="JWZ210" s="86"/>
      <c r="JXA210" s="86"/>
      <c r="JXB210" s="86"/>
      <c r="JXC210" s="86"/>
      <c r="JXD210" s="86"/>
      <c r="JXE210" s="86"/>
      <c r="JXF210" s="86"/>
      <c r="JXG210" s="86"/>
      <c r="JXH210" s="86"/>
      <c r="JXI210" s="86"/>
      <c r="JXJ210" s="86"/>
      <c r="JXK210" s="86"/>
      <c r="JXL210" s="86"/>
      <c r="JXM210" s="86"/>
      <c r="JXN210" s="86"/>
      <c r="JXO210" s="86"/>
      <c r="JXP210" s="86"/>
      <c r="JXQ210" s="86"/>
      <c r="JXR210" s="86"/>
      <c r="JXS210" s="86"/>
      <c r="JXT210" s="86"/>
      <c r="JXU210" s="86"/>
      <c r="JXV210" s="86"/>
      <c r="JXW210" s="86"/>
      <c r="JXX210" s="86"/>
      <c r="JXY210" s="86"/>
      <c r="JXZ210" s="86"/>
      <c r="JYA210" s="86"/>
      <c r="JYB210" s="86"/>
      <c r="JYC210" s="86"/>
      <c r="JYD210" s="86"/>
      <c r="JYE210" s="86"/>
      <c r="JYF210" s="86"/>
      <c r="JYG210" s="86"/>
      <c r="JYH210" s="86"/>
      <c r="JYI210" s="86"/>
      <c r="JYJ210" s="86"/>
      <c r="JYK210" s="86"/>
      <c r="JYL210" s="86"/>
      <c r="JYM210" s="86"/>
      <c r="JYN210" s="86"/>
      <c r="JYO210" s="86"/>
      <c r="JYP210" s="86"/>
      <c r="JYQ210" s="86"/>
      <c r="JYR210" s="86"/>
      <c r="JYS210" s="86"/>
      <c r="JYT210" s="86"/>
      <c r="JYU210" s="86"/>
      <c r="JYV210" s="86"/>
      <c r="JYW210" s="86"/>
      <c r="JYX210" s="86"/>
      <c r="JYY210" s="86"/>
      <c r="JYZ210" s="86"/>
      <c r="JZA210" s="86"/>
      <c r="JZB210" s="86"/>
      <c r="JZC210" s="86"/>
      <c r="JZD210" s="86"/>
      <c r="JZE210" s="86"/>
      <c r="JZF210" s="86"/>
      <c r="JZG210" s="86"/>
      <c r="JZH210" s="86"/>
      <c r="JZI210" s="86"/>
      <c r="JZJ210" s="86"/>
      <c r="JZK210" s="86"/>
      <c r="JZL210" s="86"/>
      <c r="JZM210" s="86"/>
      <c r="JZN210" s="86"/>
      <c r="JZO210" s="86"/>
      <c r="JZP210" s="86"/>
      <c r="JZQ210" s="86"/>
      <c r="JZR210" s="86"/>
      <c r="JZS210" s="86"/>
      <c r="JZT210" s="86"/>
      <c r="JZU210" s="86"/>
      <c r="JZV210" s="86"/>
      <c r="JZW210" s="86"/>
      <c r="JZX210" s="86"/>
      <c r="JZY210" s="86"/>
      <c r="JZZ210" s="86"/>
      <c r="KAA210" s="86"/>
      <c r="KAB210" s="86"/>
      <c r="KAC210" s="86"/>
      <c r="KAD210" s="86"/>
      <c r="KAE210" s="86"/>
      <c r="KAF210" s="86"/>
      <c r="KAG210" s="86"/>
      <c r="KAH210" s="86"/>
      <c r="KAI210" s="86"/>
      <c r="KAJ210" s="86"/>
      <c r="KAK210" s="86"/>
      <c r="KAL210" s="86"/>
      <c r="KAM210" s="86"/>
      <c r="KAN210" s="86"/>
      <c r="KAO210" s="86"/>
      <c r="KAP210" s="86"/>
      <c r="KAQ210" s="86"/>
      <c r="KAR210" s="86"/>
      <c r="KAS210" s="86"/>
      <c r="KAT210" s="86"/>
      <c r="KAU210" s="86"/>
      <c r="KAV210" s="86"/>
      <c r="KAW210" s="86"/>
      <c r="KAX210" s="86"/>
      <c r="KAY210" s="86"/>
      <c r="KAZ210" s="86"/>
      <c r="KBA210" s="86"/>
      <c r="KBB210" s="86"/>
      <c r="KBC210" s="86"/>
      <c r="KBD210" s="86"/>
      <c r="KBE210" s="86"/>
      <c r="KBF210" s="86"/>
      <c r="KBG210" s="86"/>
      <c r="KBH210" s="86"/>
      <c r="KBI210" s="86"/>
      <c r="KBJ210" s="86"/>
      <c r="KBK210" s="86"/>
      <c r="KBL210" s="86"/>
      <c r="KBM210" s="86"/>
      <c r="KBN210" s="86"/>
      <c r="KBO210" s="86"/>
      <c r="KBP210" s="86"/>
      <c r="KBQ210" s="86"/>
      <c r="KBR210" s="86"/>
      <c r="KBS210" s="86"/>
      <c r="KBT210" s="86"/>
      <c r="KBU210" s="86"/>
      <c r="KBV210" s="86"/>
      <c r="KBW210" s="86"/>
      <c r="KBX210" s="86"/>
      <c r="KBY210" s="86"/>
      <c r="KBZ210" s="86"/>
      <c r="KCA210" s="86"/>
      <c r="KCB210" s="86"/>
      <c r="KCC210" s="86"/>
      <c r="KCD210" s="86"/>
      <c r="KCE210" s="86"/>
      <c r="KCF210" s="86"/>
      <c r="KCG210" s="86"/>
      <c r="KCH210" s="86"/>
      <c r="KCI210" s="86"/>
      <c r="KCJ210" s="86"/>
      <c r="KCK210" s="86"/>
      <c r="KCL210" s="86"/>
      <c r="KCM210" s="86"/>
      <c r="KCN210" s="86"/>
      <c r="KCO210" s="86"/>
      <c r="KCP210" s="86"/>
      <c r="KCQ210" s="86"/>
      <c r="KCR210" s="86"/>
      <c r="KCS210" s="86"/>
      <c r="KCT210" s="86"/>
      <c r="KCU210" s="86"/>
      <c r="KCV210" s="86"/>
      <c r="KCW210" s="86"/>
      <c r="KCX210" s="86"/>
      <c r="KCY210" s="86"/>
      <c r="KCZ210" s="86"/>
      <c r="KDA210" s="86"/>
      <c r="KDB210" s="86"/>
      <c r="KDC210" s="86"/>
      <c r="KDD210" s="86"/>
      <c r="KDE210" s="86"/>
      <c r="KDF210" s="86"/>
      <c r="KDG210" s="86"/>
      <c r="KDH210" s="86"/>
      <c r="KDI210" s="86"/>
      <c r="KDJ210" s="86"/>
      <c r="KDK210" s="86"/>
      <c r="KDL210" s="86"/>
      <c r="KDM210" s="86"/>
      <c r="KDN210" s="86"/>
      <c r="KDO210" s="86"/>
      <c r="KDP210" s="86"/>
      <c r="KDQ210" s="86"/>
      <c r="KDR210" s="86"/>
      <c r="KDS210" s="86"/>
      <c r="KDT210" s="86"/>
      <c r="KDU210" s="86"/>
      <c r="KDV210" s="86"/>
      <c r="KDW210" s="86"/>
      <c r="KDX210" s="86"/>
      <c r="KDY210" s="86"/>
      <c r="KDZ210" s="86"/>
      <c r="KEA210" s="86"/>
      <c r="KEB210" s="86"/>
      <c r="KEC210" s="86"/>
      <c r="KED210" s="86"/>
      <c r="KEE210" s="86"/>
      <c r="KEF210" s="86"/>
      <c r="KEG210" s="86"/>
      <c r="KEH210" s="86"/>
      <c r="KEI210" s="86"/>
      <c r="KEJ210" s="86"/>
      <c r="KEK210" s="86"/>
      <c r="KEL210" s="86"/>
      <c r="KEM210" s="86"/>
      <c r="KEN210" s="86"/>
      <c r="KEO210" s="86"/>
      <c r="KEP210" s="86"/>
      <c r="KEQ210" s="86"/>
      <c r="KER210" s="86"/>
      <c r="KES210" s="86"/>
      <c r="KET210" s="86"/>
      <c r="KEU210" s="86"/>
      <c r="KEV210" s="86"/>
      <c r="KEW210" s="86"/>
      <c r="KEX210" s="86"/>
      <c r="KEY210" s="86"/>
      <c r="KEZ210" s="86"/>
      <c r="KFA210" s="86"/>
      <c r="KFB210" s="86"/>
      <c r="KFC210" s="86"/>
      <c r="KFD210" s="86"/>
      <c r="KFE210" s="86"/>
      <c r="KFF210" s="86"/>
      <c r="KFG210" s="86"/>
      <c r="KFH210" s="86"/>
      <c r="KFI210" s="86"/>
      <c r="KFJ210" s="86"/>
      <c r="KFK210" s="86"/>
      <c r="KFL210" s="86"/>
      <c r="KFM210" s="86"/>
      <c r="KFN210" s="86"/>
      <c r="KFO210" s="86"/>
      <c r="KFP210" s="86"/>
      <c r="KFQ210" s="86"/>
      <c r="KFR210" s="86"/>
      <c r="KFS210" s="86"/>
      <c r="KFT210" s="86"/>
      <c r="KFU210" s="86"/>
      <c r="KFV210" s="86"/>
      <c r="KFW210" s="86"/>
      <c r="KFX210" s="86"/>
      <c r="KFY210" s="86"/>
      <c r="KFZ210" s="86"/>
      <c r="KGA210" s="86"/>
      <c r="KGB210" s="86"/>
      <c r="KGC210" s="86"/>
      <c r="KGD210" s="86"/>
      <c r="KGE210" s="86"/>
      <c r="KGF210" s="86"/>
      <c r="KGG210" s="86"/>
      <c r="KGH210" s="86"/>
      <c r="KGI210" s="86"/>
      <c r="KGJ210" s="86"/>
      <c r="KGK210" s="86"/>
      <c r="KGL210" s="86"/>
      <c r="KGM210" s="86"/>
      <c r="KGN210" s="86"/>
      <c r="KGO210" s="86"/>
      <c r="KGP210" s="86"/>
      <c r="KGQ210" s="86"/>
      <c r="KGR210" s="86"/>
      <c r="KGS210" s="86"/>
      <c r="KGT210" s="86"/>
      <c r="KGU210" s="86"/>
      <c r="KGV210" s="86"/>
      <c r="KGW210" s="86"/>
      <c r="KGX210" s="86"/>
      <c r="KGY210" s="86"/>
      <c r="KGZ210" s="86"/>
      <c r="KHA210" s="86"/>
      <c r="KHB210" s="86"/>
      <c r="KHC210" s="86"/>
      <c r="KHD210" s="86"/>
      <c r="KHE210" s="86"/>
      <c r="KHF210" s="86"/>
      <c r="KHG210" s="86"/>
      <c r="KHH210" s="86"/>
      <c r="KHI210" s="86"/>
      <c r="KHJ210" s="86"/>
      <c r="KHK210" s="86"/>
      <c r="KHL210" s="86"/>
      <c r="KHM210" s="86"/>
      <c r="KHN210" s="86"/>
      <c r="KHO210" s="86"/>
      <c r="KHP210" s="86"/>
      <c r="KHQ210" s="86"/>
      <c r="KHR210" s="86"/>
      <c r="KHS210" s="86"/>
      <c r="KHT210" s="86"/>
      <c r="KHU210" s="86"/>
      <c r="KHV210" s="86"/>
      <c r="KHW210" s="86"/>
      <c r="KHX210" s="86"/>
      <c r="KHY210" s="86"/>
      <c r="KHZ210" s="86"/>
      <c r="KIA210" s="86"/>
      <c r="KIB210" s="86"/>
      <c r="KIC210" s="86"/>
      <c r="KID210" s="86"/>
      <c r="KIE210" s="86"/>
      <c r="KIF210" s="86"/>
      <c r="KIG210" s="86"/>
      <c r="KIH210" s="86"/>
      <c r="KII210" s="86"/>
      <c r="KIJ210" s="86"/>
      <c r="KIK210" s="86"/>
      <c r="KIL210" s="86"/>
      <c r="KIM210" s="86"/>
      <c r="KIN210" s="86"/>
      <c r="KIO210" s="86"/>
      <c r="KIP210" s="86"/>
      <c r="KIQ210" s="86"/>
      <c r="KIR210" s="86"/>
      <c r="KIS210" s="86"/>
      <c r="KIT210" s="86"/>
      <c r="KIU210" s="86"/>
      <c r="KIV210" s="86"/>
      <c r="KIW210" s="86"/>
      <c r="KIX210" s="86"/>
      <c r="KIY210" s="86"/>
      <c r="KIZ210" s="86"/>
      <c r="KJA210" s="86"/>
      <c r="KJB210" s="86"/>
      <c r="KJC210" s="86"/>
      <c r="KJD210" s="86"/>
      <c r="KJE210" s="86"/>
      <c r="KJF210" s="86"/>
      <c r="KJG210" s="86"/>
      <c r="KJH210" s="86"/>
      <c r="KJI210" s="86"/>
      <c r="KJJ210" s="86"/>
      <c r="KJK210" s="86"/>
      <c r="KJL210" s="86"/>
      <c r="KJM210" s="86"/>
      <c r="KJN210" s="86"/>
      <c r="KJO210" s="86"/>
      <c r="KJP210" s="86"/>
      <c r="KJQ210" s="86"/>
      <c r="KJR210" s="86"/>
      <c r="KJS210" s="86"/>
      <c r="KJT210" s="86"/>
      <c r="KJU210" s="86"/>
      <c r="KJV210" s="86"/>
      <c r="KJW210" s="86"/>
      <c r="KJX210" s="86"/>
      <c r="KJY210" s="86"/>
      <c r="KJZ210" s="86"/>
      <c r="KKA210" s="86"/>
      <c r="KKB210" s="86"/>
      <c r="KKC210" s="86"/>
      <c r="KKD210" s="86"/>
      <c r="KKE210" s="86"/>
      <c r="KKF210" s="86"/>
      <c r="KKG210" s="86"/>
      <c r="KKH210" s="86"/>
      <c r="KKI210" s="86"/>
      <c r="KKJ210" s="86"/>
      <c r="KKK210" s="86"/>
      <c r="KKL210" s="86"/>
      <c r="KKM210" s="86"/>
      <c r="KKN210" s="86"/>
      <c r="KKO210" s="86"/>
      <c r="KKP210" s="86"/>
      <c r="KKQ210" s="86"/>
      <c r="KKR210" s="86"/>
      <c r="KKS210" s="86"/>
      <c r="KKT210" s="86"/>
      <c r="KKU210" s="86"/>
      <c r="KKV210" s="86"/>
      <c r="KKW210" s="86"/>
      <c r="KKX210" s="86"/>
      <c r="KKY210" s="86"/>
      <c r="KKZ210" s="86"/>
      <c r="KLA210" s="86"/>
      <c r="KLB210" s="86"/>
      <c r="KLC210" s="86"/>
      <c r="KLD210" s="86"/>
      <c r="KLE210" s="86"/>
      <c r="KLF210" s="86"/>
      <c r="KLG210" s="86"/>
      <c r="KLH210" s="86"/>
      <c r="KLI210" s="86"/>
      <c r="KLJ210" s="86"/>
      <c r="KLK210" s="86"/>
      <c r="KLL210" s="86"/>
      <c r="KLM210" s="86"/>
      <c r="KLN210" s="86"/>
      <c r="KLO210" s="86"/>
      <c r="KLP210" s="86"/>
      <c r="KLQ210" s="86"/>
      <c r="KLR210" s="86"/>
      <c r="KLS210" s="86"/>
      <c r="KLT210" s="86"/>
      <c r="KLU210" s="86"/>
      <c r="KLV210" s="86"/>
      <c r="KLW210" s="86"/>
      <c r="KLX210" s="86"/>
      <c r="KLY210" s="86"/>
      <c r="KLZ210" s="86"/>
      <c r="KMA210" s="86"/>
      <c r="KMB210" s="86"/>
      <c r="KMC210" s="86"/>
      <c r="KMD210" s="86"/>
      <c r="KME210" s="86"/>
      <c r="KMF210" s="86"/>
      <c r="KMG210" s="86"/>
      <c r="KMH210" s="86"/>
      <c r="KMI210" s="86"/>
      <c r="KMJ210" s="86"/>
      <c r="KMK210" s="86"/>
      <c r="KML210" s="86"/>
      <c r="KMM210" s="86"/>
      <c r="KMN210" s="86"/>
      <c r="KMO210" s="86"/>
      <c r="KMP210" s="86"/>
      <c r="KMQ210" s="86"/>
      <c r="KMR210" s="86"/>
      <c r="KMS210" s="86"/>
      <c r="KMT210" s="86"/>
      <c r="KMU210" s="86"/>
      <c r="KMV210" s="86"/>
      <c r="KMW210" s="86"/>
      <c r="KMX210" s="86"/>
      <c r="KMY210" s="86"/>
      <c r="KMZ210" s="86"/>
      <c r="KNA210" s="86"/>
      <c r="KNB210" s="86"/>
      <c r="KNC210" s="86"/>
      <c r="KND210" s="86"/>
      <c r="KNE210" s="86"/>
      <c r="KNF210" s="86"/>
      <c r="KNG210" s="86"/>
      <c r="KNH210" s="86"/>
      <c r="KNI210" s="86"/>
      <c r="KNJ210" s="86"/>
      <c r="KNK210" s="86"/>
      <c r="KNL210" s="86"/>
      <c r="KNM210" s="86"/>
      <c r="KNN210" s="86"/>
      <c r="KNO210" s="86"/>
      <c r="KNP210" s="86"/>
      <c r="KNQ210" s="86"/>
      <c r="KNR210" s="86"/>
      <c r="KNS210" s="86"/>
      <c r="KNT210" s="86"/>
      <c r="KNU210" s="86"/>
      <c r="KNV210" s="86"/>
      <c r="KNW210" s="86"/>
      <c r="KNX210" s="86"/>
      <c r="KNY210" s="86"/>
      <c r="KNZ210" s="86"/>
      <c r="KOA210" s="86"/>
      <c r="KOB210" s="86"/>
      <c r="KOC210" s="86"/>
      <c r="KOD210" s="86"/>
      <c r="KOE210" s="86"/>
      <c r="KOF210" s="86"/>
      <c r="KOG210" s="86"/>
      <c r="KOH210" s="86"/>
      <c r="KOI210" s="86"/>
      <c r="KOJ210" s="86"/>
      <c r="KOK210" s="86"/>
      <c r="KOL210" s="86"/>
      <c r="KOM210" s="86"/>
      <c r="KON210" s="86"/>
      <c r="KOO210" s="86"/>
      <c r="KOP210" s="86"/>
      <c r="KOQ210" s="86"/>
      <c r="KOR210" s="86"/>
      <c r="KOS210" s="86"/>
      <c r="KOT210" s="86"/>
      <c r="KOU210" s="86"/>
      <c r="KOV210" s="86"/>
      <c r="KOW210" s="86"/>
      <c r="KOX210" s="86"/>
      <c r="KOY210" s="86"/>
      <c r="KOZ210" s="86"/>
      <c r="KPA210" s="86"/>
      <c r="KPB210" s="86"/>
      <c r="KPC210" s="86"/>
      <c r="KPD210" s="86"/>
      <c r="KPE210" s="86"/>
      <c r="KPF210" s="86"/>
      <c r="KPG210" s="86"/>
      <c r="KPH210" s="86"/>
      <c r="KPI210" s="86"/>
      <c r="KPJ210" s="86"/>
      <c r="KPK210" s="86"/>
      <c r="KPL210" s="86"/>
      <c r="KPM210" s="86"/>
      <c r="KPN210" s="86"/>
      <c r="KPO210" s="86"/>
      <c r="KPP210" s="86"/>
      <c r="KPQ210" s="86"/>
      <c r="KPR210" s="86"/>
      <c r="KPS210" s="86"/>
      <c r="KPT210" s="86"/>
      <c r="KPU210" s="86"/>
      <c r="KPV210" s="86"/>
      <c r="KPW210" s="86"/>
      <c r="KPX210" s="86"/>
      <c r="KPY210" s="86"/>
      <c r="KPZ210" s="86"/>
      <c r="KQA210" s="86"/>
      <c r="KQB210" s="86"/>
      <c r="KQC210" s="86"/>
      <c r="KQD210" s="86"/>
      <c r="KQE210" s="86"/>
      <c r="KQF210" s="86"/>
      <c r="KQG210" s="86"/>
      <c r="KQH210" s="86"/>
      <c r="KQI210" s="86"/>
      <c r="KQJ210" s="86"/>
      <c r="KQK210" s="86"/>
      <c r="KQL210" s="86"/>
      <c r="KQM210" s="86"/>
      <c r="KQN210" s="86"/>
      <c r="KQO210" s="86"/>
      <c r="KQP210" s="86"/>
      <c r="KQQ210" s="86"/>
      <c r="KQR210" s="86"/>
      <c r="KQS210" s="86"/>
      <c r="KQT210" s="86"/>
      <c r="KQU210" s="86"/>
      <c r="KQV210" s="86"/>
      <c r="KQW210" s="86"/>
      <c r="KQX210" s="86"/>
      <c r="KQY210" s="86"/>
      <c r="KQZ210" s="86"/>
      <c r="KRA210" s="86"/>
      <c r="KRB210" s="86"/>
      <c r="KRC210" s="86"/>
      <c r="KRD210" s="86"/>
      <c r="KRE210" s="86"/>
      <c r="KRF210" s="86"/>
      <c r="KRG210" s="86"/>
      <c r="KRH210" s="86"/>
      <c r="KRI210" s="86"/>
      <c r="KRJ210" s="86"/>
      <c r="KRK210" s="86"/>
      <c r="KRL210" s="86"/>
      <c r="KRM210" s="86"/>
      <c r="KRN210" s="86"/>
      <c r="KRO210" s="86"/>
      <c r="KRP210" s="86"/>
      <c r="KRQ210" s="86"/>
      <c r="KRR210" s="86"/>
      <c r="KRS210" s="86"/>
      <c r="KRT210" s="86"/>
      <c r="KRU210" s="86"/>
      <c r="KRV210" s="86"/>
      <c r="KRW210" s="86"/>
      <c r="KRX210" s="86"/>
      <c r="KRY210" s="86"/>
      <c r="KRZ210" s="86"/>
      <c r="KSA210" s="86"/>
      <c r="KSB210" s="86"/>
      <c r="KSC210" s="86"/>
      <c r="KSD210" s="86"/>
      <c r="KSE210" s="86"/>
      <c r="KSF210" s="86"/>
      <c r="KSG210" s="86"/>
      <c r="KSH210" s="86"/>
      <c r="KSI210" s="86"/>
      <c r="KSJ210" s="86"/>
      <c r="KSK210" s="86"/>
      <c r="KSL210" s="86"/>
      <c r="KSM210" s="86"/>
      <c r="KSN210" s="86"/>
      <c r="KSO210" s="86"/>
      <c r="KSP210" s="86"/>
      <c r="KSQ210" s="86"/>
      <c r="KSR210" s="86"/>
      <c r="KSS210" s="86"/>
      <c r="KST210" s="86"/>
      <c r="KSU210" s="86"/>
      <c r="KSV210" s="86"/>
      <c r="KSW210" s="86"/>
      <c r="KSX210" s="86"/>
      <c r="KSY210" s="86"/>
      <c r="KSZ210" s="86"/>
      <c r="KTA210" s="86"/>
      <c r="KTB210" s="86"/>
      <c r="KTC210" s="86"/>
      <c r="KTD210" s="86"/>
      <c r="KTE210" s="86"/>
      <c r="KTF210" s="86"/>
      <c r="KTG210" s="86"/>
      <c r="KTH210" s="86"/>
      <c r="KTI210" s="86"/>
      <c r="KTJ210" s="86"/>
      <c r="KTK210" s="86"/>
      <c r="KTL210" s="86"/>
      <c r="KTM210" s="86"/>
      <c r="KTN210" s="86"/>
      <c r="KTO210" s="86"/>
      <c r="KTP210" s="86"/>
      <c r="KTQ210" s="86"/>
      <c r="KTR210" s="86"/>
      <c r="KTS210" s="86"/>
      <c r="KTT210" s="86"/>
      <c r="KTU210" s="86"/>
      <c r="KTV210" s="86"/>
      <c r="KTW210" s="86"/>
      <c r="KTX210" s="86"/>
      <c r="KTY210" s="86"/>
      <c r="KTZ210" s="86"/>
      <c r="KUA210" s="86"/>
      <c r="KUB210" s="86"/>
      <c r="KUC210" s="86"/>
      <c r="KUD210" s="86"/>
      <c r="KUE210" s="86"/>
      <c r="KUF210" s="86"/>
      <c r="KUG210" s="86"/>
      <c r="KUH210" s="86"/>
      <c r="KUI210" s="86"/>
      <c r="KUJ210" s="86"/>
      <c r="KUK210" s="86"/>
      <c r="KUL210" s="86"/>
      <c r="KUM210" s="86"/>
      <c r="KUN210" s="86"/>
      <c r="KUO210" s="86"/>
      <c r="KUP210" s="86"/>
      <c r="KUQ210" s="86"/>
      <c r="KUR210" s="86"/>
      <c r="KUS210" s="86"/>
      <c r="KUT210" s="86"/>
      <c r="KUU210" s="86"/>
      <c r="KUV210" s="86"/>
      <c r="KUW210" s="86"/>
      <c r="KUX210" s="86"/>
      <c r="KUY210" s="86"/>
      <c r="KUZ210" s="86"/>
      <c r="KVA210" s="86"/>
      <c r="KVB210" s="86"/>
      <c r="KVC210" s="86"/>
      <c r="KVD210" s="86"/>
      <c r="KVE210" s="86"/>
      <c r="KVF210" s="86"/>
      <c r="KVG210" s="86"/>
      <c r="KVH210" s="86"/>
      <c r="KVI210" s="86"/>
      <c r="KVJ210" s="86"/>
      <c r="KVK210" s="86"/>
      <c r="KVL210" s="86"/>
      <c r="KVM210" s="86"/>
      <c r="KVN210" s="86"/>
      <c r="KVO210" s="86"/>
      <c r="KVP210" s="86"/>
      <c r="KVQ210" s="86"/>
      <c r="KVR210" s="86"/>
      <c r="KVS210" s="86"/>
      <c r="KVT210" s="86"/>
      <c r="KVU210" s="86"/>
      <c r="KVV210" s="86"/>
      <c r="KVW210" s="86"/>
      <c r="KVX210" s="86"/>
      <c r="KVY210" s="86"/>
      <c r="KVZ210" s="86"/>
      <c r="KWA210" s="86"/>
      <c r="KWB210" s="86"/>
      <c r="KWC210" s="86"/>
      <c r="KWD210" s="86"/>
      <c r="KWE210" s="86"/>
      <c r="KWF210" s="86"/>
      <c r="KWG210" s="86"/>
      <c r="KWH210" s="86"/>
      <c r="KWI210" s="86"/>
      <c r="KWJ210" s="86"/>
      <c r="KWK210" s="86"/>
      <c r="KWL210" s="86"/>
      <c r="KWM210" s="86"/>
      <c r="KWN210" s="86"/>
      <c r="KWO210" s="86"/>
      <c r="KWP210" s="86"/>
      <c r="KWQ210" s="86"/>
      <c r="KWR210" s="86"/>
      <c r="KWS210" s="86"/>
      <c r="KWT210" s="86"/>
      <c r="KWU210" s="86"/>
      <c r="KWV210" s="86"/>
      <c r="KWW210" s="86"/>
      <c r="KWX210" s="86"/>
      <c r="KWY210" s="86"/>
      <c r="KWZ210" s="86"/>
      <c r="KXA210" s="86"/>
      <c r="KXB210" s="86"/>
      <c r="KXC210" s="86"/>
      <c r="KXD210" s="86"/>
      <c r="KXE210" s="86"/>
      <c r="KXF210" s="86"/>
      <c r="KXG210" s="86"/>
      <c r="KXH210" s="86"/>
      <c r="KXI210" s="86"/>
      <c r="KXJ210" s="86"/>
      <c r="KXK210" s="86"/>
      <c r="KXL210" s="86"/>
      <c r="KXM210" s="86"/>
      <c r="KXN210" s="86"/>
      <c r="KXO210" s="86"/>
      <c r="KXP210" s="86"/>
      <c r="KXQ210" s="86"/>
      <c r="KXR210" s="86"/>
      <c r="KXS210" s="86"/>
      <c r="KXT210" s="86"/>
      <c r="KXU210" s="86"/>
      <c r="KXV210" s="86"/>
      <c r="KXW210" s="86"/>
      <c r="KXX210" s="86"/>
      <c r="KXY210" s="86"/>
      <c r="KXZ210" s="86"/>
      <c r="KYA210" s="86"/>
      <c r="KYB210" s="86"/>
      <c r="KYC210" s="86"/>
      <c r="KYD210" s="86"/>
      <c r="KYE210" s="86"/>
      <c r="KYF210" s="86"/>
      <c r="KYG210" s="86"/>
      <c r="KYH210" s="86"/>
      <c r="KYI210" s="86"/>
      <c r="KYJ210" s="86"/>
      <c r="KYK210" s="86"/>
      <c r="KYL210" s="86"/>
      <c r="KYM210" s="86"/>
      <c r="KYN210" s="86"/>
      <c r="KYO210" s="86"/>
      <c r="KYP210" s="86"/>
      <c r="KYQ210" s="86"/>
      <c r="KYR210" s="86"/>
      <c r="KYS210" s="86"/>
      <c r="KYT210" s="86"/>
      <c r="KYU210" s="86"/>
      <c r="KYV210" s="86"/>
      <c r="KYW210" s="86"/>
      <c r="KYX210" s="86"/>
      <c r="KYY210" s="86"/>
      <c r="KYZ210" s="86"/>
      <c r="KZA210" s="86"/>
      <c r="KZB210" s="86"/>
      <c r="KZC210" s="86"/>
      <c r="KZD210" s="86"/>
      <c r="KZE210" s="86"/>
      <c r="KZF210" s="86"/>
      <c r="KZG210" s="86"/>
      <c r="KZH210" s="86"/>
      <c r="KZI210" s="86"/>
      <c r="KZJ210" s="86"/>
      <c r="KZK210" s="86"/>
      <c r="KZL210" s="86"/>
      <c r="KZM210" s="86"/>
      <c r="KZN210" s="86"/>
      <c r="KZO210" s="86"/>
      <c r="KZP210" s="86"/>
      <c r="KZQ210" s="86"/>
      <c r="KZR210" s="86"/>
      <c r="KZS210" s="86"/>
      <c r="KZT210" s="86"/>
      <c r="KZU210" s="86"/>
      <c r="KZV210" s="86"/>
      <c r="KZW210" s="86"/>
      <c r="KZX210" s="86"/>
      <c r="KZY210" s="86"/>
      <c r="KZZ210" s="86"/>
      <c r="LAA210" s="86"/>
      <c r="LAB210" s="86"/>
      <c r="LAC210" s="86"/>
      <c r="LAD210" s="86"/>
      <c r="LAE210" s="86"/>
      <c r="LAF210" s="86"/>
      <c r="LAG210" s="86"/>
      <c r="LAH210" s="86"/>
      <c r="LAI210" s="86"/>
      <c r="LAJ210" s="86"/>
      <c r="LAK210" s="86"/>
      <c r="LAL210" s="86"/>
      <c r="LAM210" s="86"/>
      <c r="LAN210" s="86"/>
      <c r="LAO210" s="86"/>
      <c r="LAP210" s="86"/>
      <c r="LAQ210" s="86"/>
      <c r="LAR210" s="86"/>
      <c r="LAS210" s="86"/>
      <c r="LAT210" s="86"/>
      <c r="LAU210" s="86"/>
      <c r="LAV210" s="86"/>
      <c r="LAW210" s="86"/>
      <c r="LAX210" s="86"/>
      <c r="LAY210" s="86"/>
      <c r="LAZ210" s="86"/>
      <c r="LBA210" s="86"/>
      <c r="LBB210" s="86"/>
      <c r="LBC210" s="86"/>
      <c r="LBD210" s="86"/>
      <c r="LBE210" s="86"/>
      <c r="LBF210" s="86"/>
      <c r="LBG210" s="86"/>
      <c r="LBH210" s="86"/>
      <c r="LBI210" s="86"/>
      <c r="LBJ210" s="86"/>
      <c r="LBK210" s="86"/>
      <c r="LBL210" s="86"/>
      <c r="LBM210" s="86"/>
      <c r="LBN210" s="86"/>
      <c r="LBO210" s="86"/>
      <c r="LBP210" s="86"/>
      <c r="LBQ210" s="86"/>
      <c r="LBR210" s="86"/>
      <c r="LBS210" s="86"/>
      <c r="LBT210" s="86"/>
      <c r="LBU210" s="86"/>
      <c r="LBV210" s="86"/>
      <c r="LBW210" s="86"/>
      <c r="LBX210" s="86"/>
      <c r="LBY210" s="86"/>
      <c r="LBZ210" s="86"/>
      <c r="LCA210" s="86"/>
      <c r="LCB210" s="86"/>
      <c r="LCC210" s="86"/>
      <c r="LCD210" s="86"/>
      <c r="LCE210" s="86"/>
      <c r="LCF210" s="86"/>
      <c r="LCG210" s="86"/>
      <c r="LCH210" s="86"/>
      <c r="LCI210" s="86"/>
      <c r="LCJ210" s="86"/>
      <c r="LCK210" s="86"/>
      <c r="LCL210" s="86"/>
      <c r="LCM210" s="86"/>
      <c r="LCN210" s="86"/>
      <c r="LCO210" s="86"/>
      <c r="LCP210" s="86"/>
      <c r="LCQ210" s="86"/>
      <c r="LCR210" s="86"/>
      <c r="LCS210" s="86"/>
      <c r="LCT210" s="86"/>
      <c r="LCU210" s="86"/>
      <c r="LCV210" s="86"/>
      <c r="LCW210" s="86"/>
      <c r="LCX210" s="86"/>
      <c r="LCY210" s="86"/>
      <c r="LCZ210" s="86"/>
      <c r="LDA210" s="86"/>
      <c r="LDB210" s="86"/>
      <c r="LDC210" s="86"/>
      <c r="LDD210" s="86"/>
      <c r="LDE210" s="86"/>
      <c r="LDF210" s="86"/>
      <c r="LDG210" s="86"/>
      <c r="LDH210" s="86"/>
      <c r="LDI210" s="86"/>
      <c r="LDJ210" s="86"/>
      <c r="LDK210" s="86"/>
      <c r="LDL210" s="86"/>
      <c r="LDM210" s="86"/>
      <c r="LDN210" s="86"/>
      <c r="LDO210" s="86"/>
      <c r="LDP210" s="86"/>
      <c r="LDQ210" s="86"/>
      <c r="LDR210" s="86"/>
      <c r="LDS210" s="86"/>
      <c r="LDT210" s="86"/>
      <c r="LDU210" s="86"/>
      <c r="LDV210" s="86"/>
      <c r="LDW210" s="86"/>
      <c r="LDX210" s="86"/>
      <c r="LDY210" s="86"/>
      <c r="LDZ210" s="86"/>
      <c r="LEA210" s="86"/>
      <c r="LEB210" s="86"/>
      <c r="LEC210" s="86"/>
      <c r="LED210" s="86"/>
      <c r="LEE210" s="86"/>
      <c r="LEF210" s="86"/>
      <c r="LEG210" s="86"/>
      <c r="LEH210" s="86"/>
      <c r="LEI210" s="86"/>
      <c r="LEJ210" s="86"/>
      <c r="LEK210" s="86"/>
      <c r="LEL210" s="86"/>
      <c r="LEM210" s="86"/>
      <c r="LEN210" s="86"/>
      <c r="LEO210" s="86"/>
      <c r="LEP210" s="86"/>
      <c r="LEQ210" s="86"/>
      <c r="LER210" s="86"/>
      <c r="LES210" s="86"/>
      <c r="LET210" s="86"/>
      <c r="LEU210" s="86"/>
      <c r="LEV210" s="86"/>
      <c r="LEW210" s="86"/>
      <c r="LEX210" s="86"/>
      <c r="LEY210" s="86"/>
      <c r="LEZ210" s="86"/>
      <c r="LFA210" s="86"/>
      <c r="LFB210" s="86"/>
      <c r="LFC210" s="86"/>
      <c r="LFD210" s="86"/>
      <c r="LFE210" s="86"/>
      <c r="LFF210" s="86"/>
      <c r="LFG210" s="86"/>
      <c r="LFH210" s="86"/>
      <c r="LFI210" s="86"/>
      <c r="LFJ210" s="86"/>
      <c r="LFK210" s="86"/>
      <c r="LFL210" s="86"/>
      <c r="LFM210" s="86"/>
      <c r="LFN210" s="86"/>
      <c r="LFO210" s="86"/>
      <c r="LFP210" s="86"/>
      <c r="LFQ210" s="86"/>
      <c r="LFR210" s="86"/>
      <c r="LFS210" s="86"/>
      <c r="LFT210" s="86"/>
      <c r="LFU210" s="86"/>
      <c r="LFV210" s="86"/>
      <c r="LFW210" s="86"/>
      <c r="LFX210" s="86"/>
      <c r="LFY210" s="86"/>
      <c r="LFZ210" s="86"/>
      <c r="LGA210" s="86"/>
      <c r="LGB210" s="86"/>
      <c r="LGC210" s="86"/>
      <c r="LGD210" s="86"/>
      <c r="LGE210" s="86"/>
      <c r="LGF210" s="86"/>
      <c r="LGG210" s="86"/>
      <c r="LGH210" s="86"/>
      <c r="LGI210" s="86"/>
      <c r="LGJ210" s="86"/>
      <c r="LGK210" s="86"/>
      <c r="LGL210" s="86"/>
      <c r="LGM210" s="86"/>
      <c r="LGN210" s="86"/>
      <c r="LGO210" s="86"/>
      <c r="LGP210" s="86"/>
      <c r="LGQ210" s="86"/>
      <c r="LGR210" s="86"/>
      <c r="LGS210" s="86"/>
      <c r="LGT210" s="86"/>
      <c r="LGU210" s="86"/>
      <c r="LGV210" s="86"/>
      <c r="LGW210" s="86"/>
      <c r="LGX210" s="86"/>
      <c r="LGY210" s="86"/>
      <c r="LGZ210" s="86"/>
      <c r="LHA210" s="86"/>
      <c r="LHB210" s="86"/>
      <c r="LHC210" s="86"/>
      <c r="LHD210" s="86"/>
      <c r="LHE210" s="86"/>
      <c r="LHF210" s="86"/>
      <c r="LHG210" s="86"/>
      <c r="LHH210" s="86"/>
      <c r="LHI210" s="86"/>
      <c r="LHJ210" s="86"/>
      <c r="LHK210" s="86"/>
      <c r="LHL210" s="86"/>
      <c r="LHM210" s="86"/>
      <c r="LHN210" s="86"/>
      <c r="LHO210" s="86"/>
      <c r="LHP210" s="86"/>
      <c r="LHQ210" s="86"/>
      <c r="LHR210" s="86"/>
      <c r="LHS210" s="86"/>
      <c r="LHT210" s="86"/>
      <c r="LHU210" s="86"/>
      <c r="LHV210" s="86"/>
      <c r="LHW210" s="86"/>
      <c r="LHX210" s="86"/>
      <c r="LHY210" s="86"/>
      <c r="LHZ210" s="86"/>
      <c r="LIA210" s="86"/>
      <c r="LIB210" s="86"/>
      <c r="LIC210" s="86"/>
      <c r="LID210" s="86"/>
      <c r="LIE210" s="86"/>
      <c r="LIF210" s="86"/>
      <c r="LIG210" s="86"/>
      <c r="LIH210" s="86"/>
      <c r="LII210" s="86"/>
      <c r="LIJ210" s="86"/>
      <c r="LIK210" s="86"/>
      <c r="LIL210" s="86"/>
      <c r="LIM210" s="86"/>
      <c r="LIN210" s="86"/>
      <c r="LIO210" s="86"/>
      <c r="LIP210" s="86"/>
      <c r="LIQ210" s="86"/>
      <c r="LIR210" s="86"/>
      <c r="LIS210" s="86"/>
      <c r="LIT210" s="86"/>
      <c r="LIU210" s="86"/>
      <c r="LIV210" s="86"/>
      <c r="LIW210" s="86"/>
      <c r="LIX210" s="86"/>
      <c r="LIY210" s="86"/>
      <c r="LIZ210" s="86"/>
      <c r="LJA210" s="86"/>
      <c r="LJB210" s="86"/>
      <c r="LJC210" s="86"/>
      <c r="LJD210" s="86"/>
      <c r="LJE210" s="86"/>
      <c r="LJF210" s="86"/>
      <c r="LJG210" s="86"/>
      <c r="LJH210" s="86"/>
      <c r="LJI210" s="86"/>
      <c r="LJJ210" s="86"/>
      <c r="LJK210" s="86"/>
      <c r="LJL210" s="86"/>
      <c r="LJM210" s="86"/>
      <c r="LJN210" s="86"/>
      <c r="LJO210" s="86"/>
      <c r="LJP210" s="86"/>
      <c r="LJQ210" s="86"/>
      <c r="LJR210" s="86"/>
      <c r="LJS210" s="86"/>
      <c r="LJT210" s="86"/>
      <c r="LJU210" s="86"/>
      <c r="LJV210" s="86"/>
      <c r="LJW210" s="86"/>
      <c r="LJX210" s="86"/>
      <c r="LJY210" s="86"/>
      <c r="LJZ210" s="86"/>
      <c r="LKA210" s="86"/>
      <c r="LKB210" s="86"/>
      <c r="LKC210" s="86"/>
      <c r="LKD210" s="86"/>
      <c r="LKE210" s="86"/>
      <c r="LKF210" s="86"/>
      <c r="LKG210" s="86"/>
      <c r="LKH210" s="86"/>
      <c r="LKI210" s="86"/>
      <c r="LKJ210" s="86"/>
      <c r="LKK210" s="86"/>
      <c r="LKL210" s="86"/>
      <c r="LKM210" s="86"/>
      <c r="LKN210" s="86"/>
      <c r="LKO210" s="86"/>
      <c r="LKP210" s="86"/>
      <c r="LKQ210" s="86"/>
      <c r="LKR210" s="86"/>
      <c r="LKS210" s="86"/>
      <c r="LKT210" s="86"/>
      <c r="LKU210" s="86"/>
      <c r="LKV210" s="86"/>
      <c r="LKW210" s="86"/>
      <c r="LKX210" s="86"/>
      <c r="LKY210" s="86"/>
      <c r="LKZ210" s="86"/>
      <c r="LLA210" s="86"/>
      <c r="LLB210" s="86"/>
      <c r="LLC210" s="86"/>
      <c r="LLD210" s="86"/>
      <c r="LLE210" s="86"/>
      <c r="LLF210" s="86"/>
      <c r="LLG210" s="86"/>
      <c r="LLH210" s="86"/>
      <c r="LLI210" s="86"/>
      <c r="LLJ210" s="86"/>
      <c r="LLK210" s="86"/>
      <c r="LLL210" s="86"/>
      <c r="LLM210" s="86"/>
      <c r="LLN210" s="86"/>
      <c r="LLO210" s="86"/>
      <c r="LLP210" s="86"/>
      <c r="LLQ210" s="86"/>
      <c r="LLR210" s="86"/>
      <c r="LLS210" s="86"/>
      <c r="LLT210" s="86"/>
      <c r="LLU210" s="86"/>
      <c r="LLV210" s="86"/>
      <c r="LLW210" s="86"/>
      <c r="LLX210" s="86"/>
      <c r="LLY210" s="86"/>
      <c r="LLZ210" s="86"/>
      <c r="LMA210" s="86"/>
      <c r="LMB210" s="86"/>
      <c r="LMC210" s="86"/>
      <c r="LMD210" s="86"/>
      <c r="LME210" s="86"/>
      <c r="LMF210" s="86"/>
      <c r="LMG210" s="86"/>
      <c r="LMH210" s="86"/>
      <c r="LMI210" s="86"/>
      <c r="LMJ210" s="86"/>
      <c r="LMK210" s="86"/>
      <c r="LML210" s="86"/>
      <c r="LMM210" s="86"/>
      <c r="LMN210" s="86"/>
      <c r="LMO210" s="86"/>
      <c r="LMP210" s="86"/>
      <c r="LMQ210" s="86"/>
      <c r="LMR210" s="86"/>
      <c r="LMS210" s="86"/>
      <c r="LMT210" s="86"/>
      <c r="LMU210" s="86"/>
      <c r="LMV210" s="86"/>
      <c r="LMW210" s="86"/>
      <c r="LMX210" s="86"/>
      <c r="LMY210" s="86"/>
      <c r="LMZ210" s="86"/>
      <c r="LNA210" s="86"/>
      <c r="LNB210" s="86"/>
      <c r="LNC210" s="86"/>
      <c r="LND210" s="86"/>
      <c r="LNE210" s="86"/>
      <c r="LNF210" s="86"/>
      <c r="LNG210" s="86"/>
      <c r="LNH210" s="86"/>
      <c r="LNI210" s="86"/>
      <c r="LNJ210" s="86"/>
      <c r="LNK210" s="86"/>
      <c r="LNL210" s="86"/>
      <c r="LNM210" s="86"/>
      <c r="LNN210" s="86"/>
      <c r="LNO210" s="86"/>
      <c r="LNP210" s="86"/>
      <c r="LNQ210" s="86"/>
      <c r="LNR210" s="86"/>
      <c r="LNS210" s="86"/>
      <c r="LNT210" s="86"/>
      <c r="LNU210" s="86"/>
      <c r="LNV210" s="86"/>
      <c r="LNW210" s="86"/>
      <c r="LNX210" s="86"/>
      <c r="LNY210" s="86"/>
      <c r="LNZ210" s="86"/>
      <c r="LOA210" s="86"/>
      <c r="LOB210" s="86"/>
      <c r="LOC210" s="86"/>
      <c r="LOD210" s="86"/>
      <c r="LOE210" s="86"/>
      <c r="LOF210" s="86"/>
      <c r="LOG210" s="86"/>
      <c r="LOH210" s="86"/>
      <c r="LOI210" s="86"/>
      <c r="LOJ210" s="86"/>
      <c r="LOK210" s="86"/>
      <c r="LOL210" s="86"/>
      <c r="LOM210" s="86"/>
      <c r="LON210" s="86"/>
      <c r="LOO210" s="86"/>
      <c r="LOP210" s="86"/>
      <c r="LOQ210" s="86"/>
      <c r="LOR210" s="86"/>
      <c r="LOS210" s="86"/>
      <c r="LOT210" s="86"/>
      <c r="LOU210" s="86"/>
      <c r="LOV210" s="86"/>
      <c r="LOW210" s="86"/>
      <c r="LOX210" s="86"/>
      <c r="LOY210" s="86"/>
      <c r="LOZ210" s="86"/>
      <c r="LPA210" s="86"/>
      <c r="LPB210" s="86"/>
      <c r="LPC210" s="86"/>
      <c r="LPD210" s="86"/>
      <c r="LPE210" s="86"/>
      <c r="LPF210" s="86"/>
      <c r="LPG210" s="86"/>
      <c r="LPH210" s="86"/>
      <c r="LPI210" s="86"/>
      <c r="LPJ210" s="86"/>
      <c r="LPK210" s="86"/>
      <c r="LPL210" s="86"/>
      <c r="LPM210" s="86"/>
      <c r="LPN210" s="86"/>
      <c r="LPO210" s="86"/>
      <c r="LPP210" s="86"/>
      <c r="LPQ210" s="86"/>
      <c r="LPR210" s="86"/>
      <c r="LPS210" s="86"/>
      <c r="LPT210" s="86"/>
      <c r="LPU210" s="86"/>
      <c r="LPV210" s="86"/>
      <c r="LPW210" s="86"/>
      <c r="LPX210" s="86"/>
      <c r="LPY210" s="86"/>
      <c r="LPZ210" s="86"/>
      <c r="LQA210" s="86"/>
      <c r="LQB210" s="86"/>
      <c r="LQC210" s="86"/>
      <c r="LQD210" s="86"/>
      <c r="LQE210" s="86"/>
      <c r="LQF210" s="86"/>
      <c r="LQG210" s="86"/>
      <c r="LQH210" s="86"/>
      <c r="LQI210" s="86"/>
      <c r="LQJ210" s="86"/>
      <c r="LQK210" s="86"/>
      <c r="LQL210" s="86"/>
      <c r="LQM210" s="86"/>
      <c r="LQN210" s="86"/>
      <c r="LQO210" s="86"/>
      <c r="LQP210" s="86"/>
      <c r="LQQ210" s="86"/>
      <c r="LQR210" s="86"/>
      <c r="LQS210" s="86"/>
      <c r="LQT210" s="86"/>
      <c r="LQU210" s="86"/>
      <c r="LQV210" s="86"/>
      <c r="LQW210" s="86"/>
      <c r="LQX210" s="86"/>
      <c r="LQY210" s="86"/>
      <c r="LQZ210" s="86"/>
      <c r="LRA210" s="86"/>
      <c r="LRB210" s="86"/>
      <c r="LRC210" s="86"/>
      <c r="LRD210" s="86"/>
      <c r="LRE210" s="86"/>
      <c r="LRF210" s="86"/>
      <c r="LRG210" s="86"/>
      <c r="LRH210" s="86"/>
      <c r="LRI210" s="86"/>
      <c r="LRJ210" s="86"/>
      <c r="LRK210" s="86"/>
      <c r="LRL210" s="86"/>
      <c r="LRM210" s="86"/>
      <c r="LRN210" s="86"/>
      <c r="LRO210" s="86"/>
      <c r="LRP210" s="86"/>
      <c r="LRQ210" s="86"/>
      <c r="LRR210" s="86"/>
      <c r="LRS210" s="86"/>
      <c r="LRT210" s="86"/>
      <c r="LRU210" s="86"/>
      <c r="LRV210" s="86"/>
      <c r="LRW210" s="86"/>
      <c r="LRX210" s="86"/>
      <c r="LRY210" s="86"/>
      <c r="LRZ210" s="86"/>
      <c r="LSA210" s="86"/>
      <c r="LSB210" s="86"/>
      <c r="LSC210" s="86"/>
      <c r="LSD210" s="86"/>
      <c r="LSE210" s="86"/>
      <c r="LSF210" s="86"/>
      <c r="LSG210" s="86"/>
      <c r="LSH210" s="86"/>
      <c r="LSI210" s="86"/>
      <c r="LSJ210" s="86"/>
      <c r="LSK210" s="86"/>
      <c r="LSL210" s="86"/>
      <c r="LSM210" s="86"/>
      <c r="LSN210" s="86"/>
      <c r="LSO210" s="86"/>
      <c r="LSP210" s="86"/>
      <c r="LSQ210" s="86"/>
      <c r="LSR210" s="86"/>
      <c r="LSS210" s="86"/>
      <c r="LST210" s="86"/>
      <c r="LSU210" s="86"/>
      <c r="LSV210" s="86"/>
      <c r="LSW210" s="86"/>
      <c r="LSX210" s="86"/>
      <c r="LSY210" s="86"/>
      <c r="LSZ210" s="86"/>
      <c r="LTA210" s="86"/>
      <c r="LTB210" s="86"/>
      <c r="LTC210" s="86"/>
      <c r="LTD210" s="86"/>
      <c r="LTE210" s="86"/>
      <c r="LTF210" s="86"/>
      <c r="LTG210" s="86"/>
      <c r="LTH210" s="86"/>
      <c r="LTI210" s="86"/>
      <c r="LTJ210" s="86"/>
      <c r="LTK210" s="86"/>
      <c r="LTL210" s="86"/>
      <c r="LTM210" s="86"/>
      <c r="LTN210" s="86"/>
      <c r="LTO210" s="86"/>
      <c r="LTP210" s="86"/>
      <c r="LTQ210" s="86"/>
      <c r="LTR210" s="86"/>
      <c r="LTS210" s="86"/>
      <c r="LTT210" s="86"/>
      <c r="LTU210" s="86"/>
      <c r="LTV210" s="86"/>
      <c r="LTW210" s="86"/>
      <c r="LTX210" s="86"/>
      <c r="LTY210" s="86"/>
      <c r="LTZ210" s="86"/>
      <c r="LUA210" s="86"/>
      <c r="LUB210" s="86"/>
      <c r="LUC210" s="86"/>
      <c r="LUD210" s="86"/>
      <c r="LUE210" s="86"/>
      <c r="LUF210" s="86"/>
      <c r="LUG210" s="86"/>
      <c r="LUH210" s="86"/>
      <c r="LUI210" s="86"/>
      <c r="LUJ210" s="86"/>
      <c r="LUK210" s="86"/>
      <c r="LUL210" s="86"/>
      <c r="LUM210" s="86"/>
      <c r="LUN210" s="86"/>
      <c r="LUO210" s="86"/>
      <c r="LUP210" s="86"/>
      <c r="LUQ210" s="86"/>
      <c r="LUR210" s="86"/>
      <c r="LUS210" s="86"/>
      <c r="LUT210" s="86"/>
      <c r="LUU210" s="86"/>
      <c r="LUV210" s="86"/>
      <c r="LUW210" s="86"/>
      <c r="LUX210" s="86"/>
      <c r="LUY210" s="86"/>
      <c r="LUZ210" s="86"/>
      <c r="LVA210" s="86"/>
      <c r="LVB210" s="86"/>
      <c r="LVC210" s="86"/>
      <c r="LVD210" s="86"/>
      <c r="LVE210" s="86"/>
      <c r="LVF210" s="86"/>
      <c r="LVG210" s="86"/>
      <c r="LVH210" s="86"/>
      <c r="LVI210" s="86"/>
      <c r="LVJ210" s="86"/>
      <c r="LVK210" s="86"/>
      <c r="LVL210" s="86"/>
      <c r="LVM210" s="86"/>
      <c r="LVN210" s="86"/>
      <c r="LVO210" s="86"/>
      <c r="LVP210" s="86"/>
      <c r="LVQ210" s="86"/>
      <c r="LVR210" s="86"/>
      <c r="LVS210" s="86"/>
      <c r="LVT210" s="86"/>
      <c r="LVU210" s="86"/>
      <c r="LVV210" s="86"/>
      <c r="LVW210" s="86"/>
      <c r="LVX210" s="86"/>
      <c r="LVY210" s="86"/>
      <c r="LVZ210" s="86"/>
      <c r="LWA210" s="86"/>
      <c r="LWB210" s="86"/>
      <c r="LWC210" s="86"/>
      <c r="LWD210" s="86"/>
      <c r="LWE210" s="86"/>
      <c r="LWF210" s="86"/>
      <c r="LWG210" s="86"/>
      <c r="LWH210" s="86"/>
      <c r="LWI210" s="86"/>
      <c r="LWJ210" s="86"/>
      <c r="LWK210" s="86"/>
      <c r="LWL210" s="86"/>
      <c r="LWM210" s="86"/>
      <c r="LWN210" s="86"/>
      <c r="LWO210" s="86"/>
      <c r="LWP210" s="86"/>
      <c r="LWQ210" s="86"/>
      <c r="LWR210" s="86"/>
      <c r="LWS210" s="86"/>
      <c r="LWT210" s="86"/>
      <c r="LWU210" s="86"/>
      <c r="LWV210" s="86"/>
      <c r="LWW210" s="86"/>
      <c r="LWX210" s="86"/>
      <c r="LWY210" s="86"/>
      <c r="LWZ210" s="86"/>
      <c r="LXA210" s="86"/>
      <c r="LXB210" s="86"/>
      <c r="LXC210" s="86"/>
      <c r="LXD210" s="86"/>
      <c r="LXE210" s="86"/>
      <c r="LXF210" s="86"/>
      <c r="LXG210" s="86"/>
      <c r="LXH210" s="86"/>
      <c r="LXI210" s="86"/>
      <c r="LXJ210" s="86"/>
      <c r="LXK210" s="86"/>
      <c r="LXL210" s="86"/>
      <c r="LXM210" s="86"/>
      <c r="LXN210" s="86"/>
      <c r="LXO210" s="86"/>
      <c r="LXP210" s="86"/>
      <c r="LXQ210" s="86"/>
      <c r="LXR210" s="86"/>
      <c r="LXS210" s="86"/>
      <c r="LXT210" s="86"/>
      <c r="LXU210" s="86"/>
      <c r="LXV210" s="86"/>
      <c r="LXW210" s="86"/>
      <c r="LXX210" s="86"/>
      <c r="LXY210" s="86"/>
      <c r="LXZ210" s="86"/>
      <c r="LYA210" s="86"/>
      <c r="LYB210" s="86"/>
      <c r="LYC210" s="86"/>
      <c r="LYD210" s="86"/>
      <c r="LYE210" s="86"/>
      <c r="LYF210" s="86"/>
      <c r="LYG210" s="86"/>
      <c r="LYH210" s="86"/>
      <c r="LYI210" s="86"/>
      <c r="LYJ210" s="86"/>
      <c r="LYK210" s="86"/>
      <c r="LYL210" s="86"/>
      <c r="LYM210" s="86"/>
      <c r="LYN210" s="86"/>
      <c r="LYO210" s="86"/>
      <c r="LYP210" s="86"/>
      <c r="LYQ210" s="86"/>
      <c r="LYR210" s="86"/>
      <c r="LYS210" s="86"/>
      <c r="LYT210" s="86"/>
      <c r="LYU210" s="86"/>
      <c r="LYV210" s="86"/>
      <c r="LYW210" s="86"/>
      <c r="LYX210" s="86"/>
      <c r="LYY210" s="86"/>
      <c r="LYZ210" s="86"/>
      <c r="LZA210" s="86"/>
      <c r="LZB210" s="86"/>
      <c r="LZC210" s="86"/>
      <c r="LZD210" s="86"/>
      <c r="LZE210" s="86"/>
      <c r="LZF210" s="86"/>
      <c r="LZG210" s="86"/>
      <c r="LZH210" s="86"/>
      <c r="LZI210" s="86"/>
      <c r="LZJ210" s="86"/>
      <c r="LZK210" s="86"/>
      <c r="LZL210" s="86"/>
      <c r="LZM210" s="86"/>
      <c r="LZN210" s="86"/>
      <c r="LZO210" s="86"/>
      <c r="LZP210" s="86"/>
      <c r="LZQ210" s="86"/>
      <c r="LZR210" s="86"/>
      <c r="LZS210" s="86"/>
      <c r="LZT210" s="86"/>
      <c r="LZU210" s="86"/>
      <c r="LZV210" s="86"/>
      <c r="LZW210" s="86"/>
      <c r="LZX210" s="86"/>
      <c r="LZY210" s="86"/>
      <c r="LZZ210" s="86"/>
      <c r="MAA210" s="86"/>
      <c r="MAB210" s="86"/>
      <c r="MAC210" s="86"/>
      <c r="MAD210" s="86"/>
      <c r="MAE210" s="86"/>
      <c r="MAF210" s="86"/>
      <c r="MAG210" s="86"/>
      <c r="MAH210" s="86"/>
      <c r="MAI210" s="86"/>
      <c r="MAJ210" s="86"/>
      <c r="MAK210" s="86"/>
      <c r="MAL210" s="86"/>
      <c r="MAM210" s="86"/>
      <c r="MAN210" s="86"/>
      <c r="MAO210" s="86"/>
      <c r="MAP210" s="86"/>
      <c r="MAQ210" s="86"/>
      <c r="MAR210" s="86"/>
      <c r="MAS210" s="86"/>
      <c r="MAT210" s="86"/>
      <c r="MAU210" s="86"/>
      <c r="MAV210" s="86"/>
      <c r="MAW210" s="86"/>
      <c r="MAX210" s="86"/>
      <c r="MAY210" s="86"/>
      <c r="MAZ210" s="86"/>
      <c r="MBA210" s="86"/>
      <c r="MBB210" s="86"/>
      <c r="MBC210" s="86"/>
      <c r="MBD210" s="86"/>
      <c r="MBE210" s="86"/>
      <c r="MBF210" s="86"/>
      <c r="MBG210" s="86"/>
      <c r="MBH210" s="86"/>
      <c r="MBI210" s="86"/>
      <c r="MBJ210" s="86"/>
      <c r="MBK210" s="86"/>
      <c r="MBL210" s="86"/>
      <c r="MBM210" s="86"/>
      <c r="MBN210" s="86"/>
      <c r="MBO210" s="86"/>
      <c r="MBP210" s="86"/>
      <c r="MBQ210" s="86"/>
      <c r="MBR210" s="86"/>
      <c r="MBS210" s="86"/>
      <c r="MBT210" s="86"/>
      <c r="MBU210" s="86"/>
      <c r="MBV210" s="86"/>
      <c r="MBW210" s="86"/>
      <c r="MBX210" s="86"/>
      <c r="MBY210" s="86"/>
      <c r="MBZ210" s="86"/>
      <c r="MCA210" s="86"/>
      <c r="MCB210" s="86"/>
      <c r="MCC210" s="86"/>
      <c r="MCD210" s="86"/>
      <c r="MCE210" s="86"/>
      <c r="MCF210" s="86"/>
      <c r="MCG210" s="86"/>
      <c r="MCH210" s="86"/>
      <c r="MCI210" s="86"/>
      <c r="MCJ210" s="86"/>
      <c r="MCK210" s="86"/>
      <c r="MCL210" s="86"/>
      <c r="MCM210" s="86"/>
      <c r="MCN210" s="86"/>
      <c r="MCO210" s="86"/>
      <c r="MCP210" s="86"/>
      <c r="MCQ210" s="86"/>
      <c r="MCR210" s="86"/>
      <c r="MCS210" s="86"/>
      <c r="MCT210" s="86"/>
      <c r="MCU210" s="86"/>
      <c r="MCV210" s="86"/>
      <c r="MCW210" s="86"/>
      <c r="MCX210" s="86"/>
      <c r="MCY210" s="86"/>
      <c r="MCZ210" s="86"/>
      <c r="MDA210" s="86"/>
      <c r="MDB210" s="86"/>
      <c r="MDC210" s="86"/>
      <c r="MDD210" s="86"/>
      <c r="MDE210" s="86"/>
      <c r="MDF210" s="86"/>
      <c r="MDG210" s="86"/>
      <c r="MDH210" s="86"/>
      <c r="MDI210" s="86"/>
      <c r="MDJ210" s="86"/>
      <c r="MDK210" s="86"/>
      <c r="MDL210" s="86"/>
      <c r="MDM210" s="86"/>
      <c r="MDN210" s="86"/>
      <c r="MDO210" s="86"/>
      <c r="MDP210" s="86"/>
      <c r="MDQ210" s="86"/>
      <c r="MDR210" s="86"/>
      <c r="MDS210" s="86"/>
      <c r="MDT210" s="86"/>
      <c r="MDU210" s="86"/>
      <c r="MDV210" s="86"/>
      <c r="MDW210" s="86"/>
      <c r="MDX210" s="86"/>
      <c r="MDY210" s="86"/>
      <c r="MDZ210" s="86"/>
      <c r="MEA210" s="86"/>
      <c r="MEB210" s="86"/>
      <c r="MEC210" s="86"/>
      <c r="MED210" s="86"/>
      <c r="MEE210" s="86"/>
      <c r="MEF210" s="86"/>
      <c r="MEG210" s="86"/>
      <c r="MEH210" s="86"/>
      <c r="MEI210" s="86"/>
      <c r="MEJ210" s="86"/>
      <c r="MEK210" s="86"/>
      <c r="MEL210" s="86"/>
      <c r="MEM210" s="86"/>
      <c r="MEN210" s="86"/>
      <c r="MEO210" s="86"/>
      <c r="MEP210" s="86"/>
      <c r="MEQ210" s="86"/>
      <c r="MER210" s="86"/>
      <c r="MES210" s="86"/>
      <c r="MET210" s="86"/>
      <c r="MEU210" s="86"/>
      <c r="MEV210" s="86"/>
      <c r="MEW210" s="86"/>
      <c r="MEX210" s="86"/>
      <c r="MEY210" s="86"/>
      <c r="MEZ210" s="86"/>
      <c r="MFA210" s="86"/>
      <c r="MFB210" s="86"/>
      <c r="MFC210" s="86"/>
      <c r="MFD210" s="86"/>
      <c r="MFE210" s="86"/>
      <c r="MFF210" s="86"/>
      <c r="MFG210" s="86"/>
      <c r="MFH210" s="86"/>
      <c r="MFI210" s="86"/>
      <c r="MFJ210" s="86"/>
      <c r="MFK210" s="86"/>
      <c r="MFL210" s="86"/>
      <c r="MFM210" s="86"/>
      <c r="MFN210" s="86"/>
      <c r="MFO210" s="86"/>
      <c r="MFP210" s="86"/>
      <c r="MFQ210" s="86"/>
      <c r="MFR210" s="86"/>
      <c r="MFS210" s="86"/>
      <c r="MFT210" s="86"/>
      <c r="MFU210" s="86"/>
      <c r="MFV210" s="86"/>
      <c r="MFW210" s="86"/>
      <c r="MFX210" s="86"/>
      <c r="MFY210" s="86"/>
      <c r="MFZ210" s="86"/>
      <c r="MGA210" s="86"/>
      <c r="MGB210" s="86"/>
      <c r="MGC210" s="86"/>
      <c r="MGD210" s="86"/>
      <c r="MGE210" s="86"/>
      <c r="MGF210" s="86"/>
      <c r="MGG210" s="86"/>
      <c r="MGH210" s="86"/>
      <c r="MGI210" s="86"/>
      <c r="MGJ210" s="86"/>
      <c r="MGK210" s="86"/>
      <c r="MGL210" s="86"/>
      <c r="MGM210" s="86"/>
      <c r="MGN210" s="86"/>
      <c r="MGO210" s="86"/>
      <c r="MGP210" s="86"/>
      <c r="MGQ210" s="86"/>
      <c r="MGR210" s="86"/>
      <c r="MGS210" s="86"/>
      <c r="MGT210" s="86"/>
      <c r="MGU210" s="86"/>
      <c r="MGV210" s="86"/>
      <c r="MGW210" s="86"/>
      <c r="MGX210" s="86"/>
      <c r="MGY210" s="86"/>
      <c r="MGZ210" s="86"/>
      <c r="MHA210" s="86"/>
      <c r="MHB210" s="86"/>
      <c r="MHC210" s="86"/>
      <c r="MHD210" s="86"/>
      <c r="MHE210" s="86"/>
      <c r="MHF210" s="86"/>
      <c r="MHG210" s="86"/>
      <c r="MHH210" s="86"/>
      <c r="MHI210" s="86"/>
      <c r="MHJ210" s="86"/>
      <c r="MHK210" s="86"/>
      <c r="MHL210" s="86"/>
      <c r="MHM210" s="86"/>
      <c r="MHN210" s="86"/>
      <c r="MHO210" s="86"/>
      <c r="MHP210" s="86"/>
      <c r="MHQ210" s="86"/>
      <c r="MHR210" s="86"/>
      <c r="MHS210" s="86"/>
      <c r="MHT210" s="86"/>
      <c r="MHU210" s="86"/>
      <c r="MHV210" s="86"/>
      <c r="MHW210" s="86"/>
      <c r="MHX210" s="86"/>
      <c r="MHY210" s="86"/>
      <c r="MHZ210" s="86"/>
      <c r="MIA210" s="86"/>
      <c r="MIB210" s="86"/>
      <c r="MIC210" s="86"/>
      <c r="MID210" s="86"/>
      <c r="MIE210" s="86"/>
      <c r="MIF210" s="86"/>
      <c r="MIG210" s="86"/>
      <c r="MIH210" s="86"/>
      <c r="MII210" s="86"/>
      <c r="MIJ210" s="86"/>
      <c r="MIK210" s="86"/>
      <c r="MIL210" s="86"/>
      <c r="MIM210" s="86"/>
      <c r="MIN210" s="86"/>
      <c r="MIO210" s="86"/>
      <c r="MIP210" s="86"/>
      <c r="MIQ210" s="86"/>
      <c r="MIR210" s="86"/>
      <c r="MIS210" s="86"/>
      <c r="MIT210" s="86"/>
      <c r="MIU210" s="86"/>
      <c r="MIV210" s="86"/>
      <c r="MIW210" s="86"/>
      <c r="MIX210" s="86"/>
      <c r="MIY210" s="86"/>
      <c r="MIZ210" s="86"/>
      <c r="MJA210" s="86"/>
      <c r="MJB210" s="86"/>
      <c r="MJC210" s="86"/>
      <c r="MJD210" s="86"/>
      <c r="MJE210" s="86"/>
      <c r="MJF210" s="86"/>
      <c r="MJG210" s="86"/>
      <c r="MJH210" s="86"/>
      <c r="MJI210" s="86"/>
      <c r="MJJ210" s="86"/>
      <c r="MJK210" s="86"/>
      <c r="MJL210" s="86"/>
      <c r="MJM210" s="86"/>
      <c r="MJN210" s="86"/>
      <c r="MJO210" s="86"/>
      <c r="MJP210" s="86"/>
      <c r="MJQ210" s="86"/>
      <c r="MJR210" s="86"/>
      <c r="MJS210" s="86"/>
      <c r="MJT210" s="86"/>
      <c r="MJU210" s="86"/>
      <c r="MJV210" s="86"/>
      <c r="MJW210" s="86"/>
      <c r="MJX210" s="86"/>
      <c r="MJY210" s="86"/>
      <c r="MJZ210" s="86"/>
      <c r="MKA210" s="86"/>
      <c r="MKB210" s="86"/>
      <c r="MKC210" s="86"/>
      <c r="MKD210" s="86"/>
      <c r="MKE210" s="86"/>
      <c r="MKF210" s="86"/>
      <c r="MKG210" s="86"/>
      <c r="MKH210" s="86"/>
      <c r="MKI210" s="86"/>
      <c r="MKJ210" s="86"/>
      <c r="MKK210" s="86"/>
      <c r="MKL210" s="86"/>
      <c r="MKM210" s="86"/>
      <c r="MKN210" s="86"/>
      <c r="MKO210" s="86"/>
      <c r="MKP210" s="86"/>
      <c r="MKQ210" s="86"/>
      <c r="MKR210" s="86"/>
      <c r="MKS210" s="86"/>
      <c r="MKT210" s="86"/>
      <c r="MKU210" s="86"/>
      <c r="MKV210" s="86"/>
      <c r="MKW210" s="86"/>
      <c r="MKX210" s="86"/>
      <c r="MKY210" s="86"/>
      <c r="MKZ210" s="86"/>
      <c r="MLA210" s="86"/>
      <c r="MLB210" s="86"/>
      <c r="MLC210" s="86"/>
      <c r="MLD210" s="86"/>
      <c r="MLE210" s="86"/>
      <c r="MLF210" s="86"/>
      <c r="MLG210" s="86"/>
      <c r="MLH210" s="86"/>
      <c r="MLI210" s="86"/>
      <c r="MLJ210" s="86"/>
      <c r="MLK210" s="86"/>
      <c r="MLL210" s="86"/>
      <c r="MLM210" s="86"/>
      <c r="MLN210" s="86"/>
      <c r="MLO210" s="86"/>
      <c r="MLP210" s="86"/>
      <c r="MLQ210" s="86"/>
      <c r="MLR210" s="86"/>
      <c r="MLS210" s="86"/>
      <c r="MLT210" s="86"/>
      <c r="MLU210" s="86"/>
      <c r="MLV210" s="86"/>
      <c r="MLW210" s="86"/>
      <c r="MLX210" s="86"/>
      <c r="MLY210" s="86"/>
      <c r="MLZ210" s="86"/>
      <c r="MMA210" s="86"/>
      <c r="MMB210" s="86"/>
      <c r="MMC210" s="86"/>
      <c r="MMD210" s="86"/>
      <c r="MME210" s="86"/>
      <c r="MMF210" s="86"/>
      <c r="MMG210" s="86"/>
      <c r="MMH210" s="86"/>
      <c r="MMI210" s="86"/>
      <c r="MMJ210" s="86"/>
      <c r="MMK210" s="86"/>
      <c r="MML210" s="86"/>
      <c r="MMM210" s="86"/>
      <c r="MMN210" s="86"/>
      <c r="MMO210" s="86"/>
      <c r="MMP210" s="86"/>
      <c r="MMQ210" s="86"/>
      <c r="MMR210" s="86"/>
      <c r="MMS210" s="86"/>
      <c r="MMT210" s="86"/>
      <c r="MMU210" s="86"/>
      <c r="MMV210" s="86"/>
      <c r="MMW210" s="86"/>
      <c r="MMX210" s="86"/>
      <c r="MMY210" s="86"/>
      <c r="MMZ210" s="86"/>
      <c r="MNA210" s="86"/>
      <c r="MNB210" s="86"/>
      <c r="MNC210" s="86"/>
      <c r="MND210" s="86"/>
      <c r="MNE210" s="86"/>
      <c r="MNF210" s="86"/>
      <c r="MNG210" s="86"/>
      <c r="MNH210" s="86"/>
      <c r="MNI210" s="86"/>
      <c r="MNJ210" s="86"/>
      <c r="MNK210" s="86"/>
      <c r="MNL210" s="86"/>
      <c r="MNM210" s="86"/>
      <c r="MNN210" s="86"/>
      <c r="MNO210" s="86"/>
      <c r="MNP210" s="86"/>
      <c r="MNQ210" s="86"/>
      <c r="MNR210" s="86"/>
      <c r="MNS210" s="86"/>
      <c r="MNT210" s="86"/>
      <c r="MNU210" s="86"/>
      <c r="MNV210" s="86"/>
      <c r="MNW210" s="86"/>
      <c r="MNX210" s="86"/>
      <c r="MNY210" s="86"/>
      <c r="MNZ210" s="86"/>
      <c r="MOA210" s="86"/>
      <c r="MOB210" s="86"/>
      <c r="MOC210" s="86"/>
      <c r="MOD210" s="86"/>
      <c r="MOE210" s="86"/>
      <c r="MOF210" s="86"/>
      <c r="MOG210" s="86"/>
      <c r="MOH210" s="86"/>
      <c r="MOI210" s="86"/>
      <c r="MOJ210" s="86"/>
      <c r="MOK210" s="86"/>
      <c r="MOL210" s="86"/>
      <c r="MOM210" s="86"/>
      <c r="MON210" s="86"/>
      <c r="MOO210" s="86"/>
      <c r="MOP210" s="86"/>
      <c r="MOQ210" s="86"/>
      <c r="MOR210" s="86"/>
      <c r="MOS210" s="86"/>
      <c r="MOT210" s="86"/>
      <c r="MOU210" s="86"/>
      <c r="MOV210" s="86"/>
      <c r="MOW210" s="86"/>
      <c r="MOX210" s="86"/>
      <c r="MOY210" s="86"/>
      <c r="MOZ210" s="86"/>
      <c r="MPA210" s="86"/>
      <c r="MPB210" s="86"/>
      <c r="MPC210" s="86"/>
      <c r="MPD210" s="86"/>
      <c r="MPE210" s="86"/>
      <c r="MPF210" s="86"/>
      <c r="MPG210" s="86"/>
      <c r="MPH210" s="86"/>
      <c r="MPI210" s="86"/>
      <c r="MPJ210" s="86"/>
      <c r="MPK210" s="86"/>
      <c r="MPL210" s="86"/>
      <c r="MPM210" s="86"/>
      <c r="MPN210" s="86"/>
      <c r="MPO210" s="86"/>
      <c r="MPP210" s="86"/>
      <c r="MPQ210" s="86"/>
      <c r="MPR210" s="86"/>
      <c r="MPS210" s="86"/>
      <c r="MPT210" s="86"/>
      <c r="MPU210" s="86"/>
      <c r="MPV210" s="86"/>
      <c r="MPW210" s="86"/>
      <c r="MPX210" s="86"/>
      <c r="MPY210" s="86"/>
      <c r="MPZ210" s="86"/>
      <c r="MQA210" s="86"/>
      <c r="MQB210" s="86"/>
      <c r="MQC210" s="86"/>
      <c r="MQD210" s="86"/>
      <c r="MQE210" s="86"/>
      <c r="MQF210" s="86"/>
      <c r="MQG210" s="86"/>
      <c r="MQH210" s="86"/>
      <c r="MQI210" s="86"/>
      <c r="MQJ210" s="86"/>
      <c r="MQK210" s="86"/>
      <c r="MQL210" s="86"/>
      <c r="MQM210" s="86"/>
      <c r="MQN210" s="86"/>
      <c r="MQO210" s="86"/>
      <c r="MQP210" s="86"/>
      <c r="MQQ210" s="86"/>
      <c r="MQR210" s="86"/>
      <c r="MQS210" s="86"/>
      <c r="MQT210" s="86"/>
      <c r="MQU210" s="86"/>
      <c r="MQV210" s="86"/>
      <c r="MQW210" s="86"/>
      <c r="MQX210" s="86"/>
      <c r="MQY210" s="86"/>
      <c r="MQZ210" s="86"/>
      <c r="MRA210" s="86"/>
      <c r="MRB210" s="86"/>
      <c r="MRC210" s="86"/>
      <c r="MRD210" s="86"/>
      <c r="MRE210" s="86"/>
      <c r="MRF210" s="86"/>
      <c r="MRG210" s="86"/>
      <c r="MRH210" s="86"/>
      <c r="MRI210" s="86"/>
      <c r="MRJ210" s="86"/>
      <c r="MRK210" s="86"/>
      <c r="MRL210" s="86"/>
      <c r="MRM210" s="86"/>
      <c r="MRN210" s="86"/>
      <c r="MRO210" s="86"/>
      <c r="MRP210" s="86"/>
      <c r="MRQ210" s="86"/>
      <c r="MRR210" s="86"/>
      <c r="MRS210" s="86"/>
      <c r="MRT210" s="86"/>
      <c r="MRU210" s="86"/>
      <c r="MRV210" s="86"/>
      <c r="MRW210" s="86"/>
      <c r="MRX210" s="86"/>
      <c r="MRY210" s="86"/>
      <c r="MRZ210" s="86"/>
      <c r="MSA210" s="86"/>
      <c r="MSB210" s="86"/>
      <c r="MSC210" s="86"/>
      <c r="MSD210" s="86"/>
      <c r="MSE210" s="86"/>
      <c r="MSF210" s="86"/>
      <c r="MSG210" s="86"/>
      <c r="MSH210" s="86"/>
      <c r="MSI210" s="86"/>
      <c r="MSJ210" s="86"/>
      <c r="MSK210" s="86"/>
      <c r="MSL210" s="86"/>
      <c r="MSM210" s="86"/>
      <c r="MSN210" s="86"/>
      <c r="MSO210" s="86"/>
      <c r="MSP210" s="86"/>
      <c r="MSQ210" s="86"/>
      <c r="MSR210" s="86"/>
      <c r="MSS210" s="86"/>
      <c r="MST210" s="86"/>
      <c r="MSU210" s="86"/>
      <c r="MSV210" s="86"/>
      <c r="MSW210" s="86"/>
      <c r="MSX210" s="86"/>
      <c r="MSY210" s="86"/>
      <c r="MSZ210" s="86"/>
      <c r="MTA210" s="86"/>
      <c r="MTB210" s="86"/>
      <c r="MTC210" s="86"/>
      <c r="MTD210" s="86"/>
      <c r="MTE210" s="86"/>
      <c r="MTF210" s="86"/>
      <c r="MTG210" s="86"/>
      <c r="MTH210" s="86"/>
      <c r="MTI210" s="86"/>
      <c r="MTJ210" s="86"/>
      <c r="MTK210" s="86"/>
      <c r="MTL210" s="86"/>
      <c r="MTM210" s="86"/>
      <c r="MTN210" s="86"/>
      <c r="MTO210" s="86"/>
      <c r="MTP210" s="86"/>
      <c r="MTQ210" s="86"/>
      <c r="MTR210" s="86"/>
      <c r="MTS210" s="86"/>
      <c r="MTT210" s="86"/>
      <c r="MTU210" s="86"/>
      <c r="MTV210" s="86"/>
      <c r="MTW210" s="86"/>
      <c r="MTX210" s="86"/>
      <c r="MTY210" s="86"/>
      <c r="MTZ210" s="86"/>
      <c r="MUA210" s="86"/>
      <c r="MUB210" s="86"/>
      <c r="MUC210" s="86"/>
      <c r="MUD210" s="86"/>
      <c r="MUE210" s="86"/>
      <c r="MUF210" s="86"/>
      <c r="MUG210" s="86"/>
      <c r="MUH210" s="86"/>
      <c r="MUI210" s="86"/>
      <c r="MUJ210" s="86"/>
      <c r="MUK210" s="86"/>
      <c r="MUL210" s="86"/>
      <c r="MUM210" s="86"/>
      <c r="MUN210" s="86"/>
      <c r="MUO210" s="86"/>
      <c r="MUP210" s="86"/>
      <c r="MUQ210" s="86"/>
      <c r="MUR210" s="86"/>
      <c r="MUS210" s="86"/>
      <c r="MUT210" s="86"/>
      <c r="MUU210" s="86"/>
      <c r="MUV210" s="86"/>
      <c r="MUW210" s="86"/>
      <c r="MUX210" s="86"/>
      <c r="MUY210" s="86"/>
      <c r="MUZ210" s="86"/>
      <c r="MVA210" s="86"/>
      <c r="MVB210" s="86"/>
      <c r="MVC210" s="86"/>
      <c r="MVD210" s="86"/>
      <c r="MVE210" s="86"/>
      <c r="MVF210" s="86"/>
      <c r="MVG210" s="86"/>
      <c r="MVH210" s="86"/>
      <c r="MVI210" s="86"/>
      <c r="MVJ210" s="86"/>
      <c r="MVK210" s="86"/>
      <c r="MVL210" s="86"/>
      <c r="MVM210" s="86"/>
      <c r="MVN210" s="86"/>
      <c r="MVO210" s="86"/>
      <c r="MVP210" s="86"/>
      <c r="MVQ210" s="86"/>
      <c r="MVR210" s="86"/>
      <c r="MVS210" s="86"/>
      <c r="MVT210" s="86"/>
      <c r="MVU210" s="86"/>
      <c r="MVV210" s="86"/>
      <c r="MVW210" s="86"/>
      <c r="MVX210" s="86"/>
      <c r="MVY210" s="86"/>
      <c r="MVZ210" s="86"/>
      <c r="MWA210" s="86"/>
      <c r="MWB210" s="86"/>
      <c r="MWC210" s="86"/>
      <c r="MWD210" s="86"/>
      <c r="MWE210" s="86"/>
      <c r="MWF210" s="86"/>
      <c r="MWG210" s="86"/>
      <c r="MWH210" s="86"/>
      <c r="MWI210" s="86"/>
      <c r="MWJ210" s="86"/>
      <c r="MWK210" s="86"/>
      <c r="MWL210" s="86"/>
      <c r="MWM210" s="86"/>
      <c r="MWN210" s="86"/>
      <c r="MWO210" s="86"/>
      <c r="MWP210" s="86"/>
      <c r="MWQ210" s="86"/>
      <c r="MWR210" s="86"/>
      <c r="MWS210" s="86"/>
      <c r="MWT210" s="86"/>
      <c r="MWU210" s="86"/>
      <c r="MWV210" s="86"/>
      <c r="MWW210" s="86"/>
      <c r="MWX210" s="86"/>
      <c r="MWY210" s="86"/>
      <c r="MWZ210" s="86"/>
      <c r="MXA210" s="86"/>
      <c r="MXB210" s="86"/>
      <c r="MXC210" s="86"/>
      <c r="MXD210" s="86"/>
      <c r="MXE210" s="86"/>
      <c r="MXF210" s="86"/>
      <c r="MXG210" s="86"/>
      <c r="MXH210" s="86"/>
      <c r="MXI210" s="86"/>
      <c r="MXJ210" s="86"/>
      <c r="MXK210" s="86"/>
      <c r="MXL210" s="86"/>
      <c r="MXM210" s="86"/>
      <c r="MXN210" s="86"/>
      <c r="MXO210" s="86"/>
      <c r="MXP210" s="86"/>
      <c r="MXQ210" s="86"/>
      <c r="MXR210" s="86"/>
      <c r="MXS210" s="86"/>
      <c r="MXT210" s="86"/>
      <c r="MXU210" s="86"/>
      <c r="MXV210" s="86"/>
      <c r="MXW210" s="86"/>
      <c r="MXX210" s="86"/>
      <c r="MXY210" s="86"/>
      <c r="MXZ210" s="86"/>
      <c r="MYA210" s="86"/>
      <c r="MYB210" s="86"/>
      <c r="MYC210" s="86"/>
      <c r="MYD210" s="86"/>
      <c r="MYE210" s="86"/>
      <c r="MYF210" s="86"/>
      <c r="MYG210" s="86"/>
      <c r="MYH210" s="86"/>
      <c r="MYI210" s="86"/>
      <c r="MYJ210" s="86"/>
      <c r="MYK210" s="86"/>
      <c r="MYL210" s="86"/>
      <c r="MYM210" s="86"/>
      <c r="MYN210" s="86"/>
      <c r="MYO210" s="86"/>
      <c r="MYP210" s="86"/>
      <c r="MYQ210" s="86"/>
      <c r="MYR210" s="86"/>
      <c r="MYS210" s="86"/>
      <c r="MYT210" s="86"/>
      <c r="MYU210" s="86"/>
      <c r="MYV210" s="86"/>
      <c r="MYW210" s="86"/>
      <c r="MYX210" s="86"/>
      <c r="MYY210" s="86"/>
      <c r="MYZ210" s="86"/>
      <c r="MZA210" s="86"/>
      <c r="MZB210" s="86"/>
      <c r="MZC210" s="86"/>
      <c r="MZD210" s="86"/>
      <c r="MZE210" s="86"/>
      <c r="MZF210" s="86"/>
      <c r="MZG210" s="86"/>
      <c r="MZH210" s="86"/>
      <c r="MZI210" s="86"/>
      <c r="MZJ210" s="86"/>
      <c r="MZK210" s="86"/>
      <c r="MZL210" s="86"/>
      <c r="MZM210" s="86"/>
      <c r="MZN210" s="86"/>
      <c r="MZO210" s="86"/>
      <c r="MZP210" s="86"/>
      <c r="MZQ210" s="86"/>
      <c r="MZR210" s="86"/>
      <c r="MZS210" s="86"/>
      <c r="MZT210" s="86"/>
      <c r="MZU210" s="86"/>
      <c r="MZV210" s="86"/>
      <c r="MZW210" s="86"/>
      <c r="MZX210" s="86"/>
      <c r="MZY210" s="86"/>
      <c r="MZZ210" s="86"/>
      <c r="NAA210" s="86"/>
      <c r="NAB210" s="86"/>
      <c r="NAC210" s="86"/>
      <c r="NAD210" s="86"/>
      <c r="NAE210" s="86"/>
      <c r="NAF210" s="86"/>
      <c r="NAG210" s="86"/>
      <c r="NAH210" s="86"/>
      <c r="NAI210" s="86"/>
      <c r="NAJ210" s="86"/>
      <c r="NAK210" s="86"/>
      <c r="NAL210" s="86"/>
      <c r="NAM210" s="86"/>
      <c r="NAN210" s="86"/>
      <c r="NAO210" s="86"/>
      <c r="NAP210" s="86"/>
      <c r="NAQ210" s="86"/>
      <c r="NAR210" s="86"/>
      <c r="NAS210" s="86"/>
      <c r="NAT210" s="86"/>
      <c r="NAU210" s="86"/>
      <c r="NAV210" s="86"/>
      <c r="NAW210" s="86"/>
      <c r="NAX210" s="86"/>
      <c r="NAY210" s="86"/>
      <c r="NAZ210" s="86"/>
      <c r="NBA210" s="86"/>
      <c r="NBB210" s="86"/>
      <c r="NBC210" s="86"/>
      <c r="NBD210" s="86"/>
      <c r="NBE210" s="86"/>
      <c r="NBF210" s="86"/>
      <c r="NBG210" s="86"/>
      <c r="NBH210" s="86"/>
      <c r="NBI210" s="86"/>
      <c r="NBJ210" s="86"/>
      <c r="NBK210" s="86"/>
      <c r="NBL210" s="86"/>
      <c r="NBM210" s="86"/>
      <c r="NBN210" s="86"/>
      <c r="NBO210" s="86"/>
      <c r="NBP210" s="86"/>
      <c r="NBQ210" s="86"/>
      <c r="NBR210" s="86"/>
      <c r="NBS210" s="86"/>
      <c r="NBT210" s="86"/>
      <c r="NBU210" s="86"/>
      <c r="NBV210" s="86"/>
      <c r="NBW210" s="86"/>
      <c r="NBX210" s="86"/>
      <c r="NBY210" s="86"/>
      <c r="NBZ210" s="86"/>
      <c r="NCA210" s="86"/>
      <c r="NCB210" s="86"/>
      <c r="NCC210" s="86"/>
      <c r="NCD210" s="86"/>
      <c r="NCE210" s="86"/>
      <c r="NCF210" s="86"/>
      <c r="NCG210" s="86"/>
      <c r="NCH210" s="86"/>
      <c r="NCI210" s="86"/>
      <c r="NCJ210" s="86"/>
      <c r="NCK210" s="86"/>
      <c r="NCL210" s="86"/>
      <c r="NCM210" s="86"/>
      <c r="NCN210" s="86"/>
      <c r="NCO210" s="86"/>
      <c r="NCP210" s="86"/>
      <c r="NCQ210" s="86"/>
      <c r="NCR210" s="86"/>
      <c r="NCS210" s="86"/>
      <c r="NCT210" s="86"/>
      <c r="NCU210" s="86"/>
      <c r="NCV210" s="86"/>
      <c r="NCW210" s="86"/>
      <c r="NCX210" s="86"/>
      <c r="NCY210" s="86"/>
      <c r="NCZ210" s="86"/>
      <c r="NDA210" s="86"/>
      <c r="NDB210" s="86"/>
      <c r="NDC210" s="86"/>
      <c r="NDD210" s="86"/>
      <c r="NDE210" s="86"/>
      <c r="NDF210" s="86"/>
      <c r="NDG210" s="86"/>
      <c r="NDH210" s="86"/>
      <c r="NDI210" s="86"/>
      <c r="NDJ210" s="86"/>
      <c r="NDK210" s="86"/>
      <c r="NDL210" s="86"/>
      <c r="NDM210" s="86"/>
      <c r="NDN210" s="86"/>
      <c r="NDO210" s="86"/>
      <c r="NDP210" s="86"/>
      <c r="NDQ210" s="86"/>
      <c r="NDR210" s="86"/>
      <c r="NDS210" s="86"/>
      <c r="NDT210" s="86"/>
      <c r="NDU210" s="86"/>
      <c r="NDV210" s="86"/>
      <c r="NDW210" s="86"/>
      <c r="NDX210" s="86"/>
      <c r="NDY210" s="86"/>
      <c r="NDZ210" s="86"/>
      <c r="NEA210" s="86"/>
      <c r="NEB210" s="86"/>
      <c r="NEC210" s="86"/>
      <c r="NED210" s="86"/>
      <c r="NEE210" s="86"/>
      <c r="NEF210" s="86"/>
      <c r="NEG210" s="86"/>
      <c r="NEH210" s="86"/>
      <c r="NEI210" s="86"/>
      <c r="NEJ210" s="86"/>
      <c r="NEK210" s="86"/>
      <c r="NEL210" s="86"/>
      <c r="NEM210" s="86"/>
      <c r="NEN210" s="86"/>
      <c r="NEO210" s="86"/>
      <c r="NEP210" s="86"/>
      <c r="NEQ210" s="86"/>
      <c r="NER210" s="86"/>
      <c r="NES210" s="86"/>
      <c r="NET210" s="86"/>
      <c r="NEU210" s="86"/>
      <c r="NEV210" s="86"/>
      <c r="NEW210" s="86"/>
      <c r="NEX210" s="86"/>
      <c r="NEY210" s="86"/>
      <c r="NEZ210" s="86"/>
      <c r="NFA210" s="86"/>
      <c r="NFB210" s="86"/>
      <c r="NFC210" s="86"/>
      <c r="NFD210" s="86"/>
      <c r="NFE210" s="86"/>
      <c r="NFF210" s="86"/>
      <c r="NFG210" s="86"/>
      <c r="NFH210" s="86"/>
      <c r="NFI210" s="86"/>
      <c r="NFJ210" s="86"/>
      <c r="NFK210" s="86"/>
      <c r="NFL210" s="86"/>
      <c r="NFM210" s="86"/>
      <c r="NFN210" s="86"/>
      <c r="NFO210" s="86"/>
      <c r="NFP210" s="86"/>
      <c r="NFQ210" s="86"/>
      <c r="NFR210" s="86"/>
      <c r="NFS210" s="86"/>
      <c r="NFT210" s="86"/>
      <c r="NFU210" s="86"/>
      <c r="NFV210" s="86"/>
      <c r="NFW210" s="86"/>
      <c r="NFX210" s="86"/>
      <c r="NFY210" s="86"/>
      <c r="NFZ210" s="86"/>
      <c r="NGA210" s="86"/>
      <c r="NGB210" s="86"/>
      <c r="NGC210" s="86"/>
      <c r="NGD210" s="86"/>
      <c r="NGE210" s="86"/>
      <c r="NGF210" s="86"/>
      <c r="NGG210" s="86"/>
      <c r="NGH210" s="86"/>
      <c r="NGI210" s="86"/>
      <c r="NGJ210" s="86"/>
      <c r="NGK210" s="86"/>
      <c r="NGL210" s="86"/>
      <c r="NGM210" s="86"/>
      <c r="NGN210" s="86"/>
      <c r="NGO210" s="86"/>
      <c r="NGP210" s="86"/>
      <c r="NGQ210" s="86"/>
      <c r="NGR210" s="86"/>
      <c r="NGS210" s="86"/>
      <c r="NGT210" s="86"/>
      <c r="NGU210" s="86"/>
      <c r="NGV210" s="86"/>
      <c r="NGW210" s="86"/>
      <c r="NGX210" s="86"/>
      <c r="NGY210" s="86"/>
      <c r="NGZ210" s="86"/>
      <c r="NHA210" s="86"/>
      <c r="NHB210" s="86"/>
      <c r="NHC210" s="86"/>
      <c r="NHD210" s="86"/>
      <c r="NHE210" s="86"/>
      <c r="NHF210" s="86"/>
      <c r="NHG210" s="86"/>
      <c r="NHH210" s="86"/>
      <c r="NHI210" s="86"/>
      <c r="NHJ210" s="86"/>
      <c r="NHK210" s="86"/>
      <c r="NHL210" s="86"/>
      <c r="NHM210" s="86"/>
      <c r="NHN210" s="86"/>
      <c r="NHO210" s="86"/>
      <c r="NHP210" s="86"/>
      <c r="NHQ210" s="86"/>
      <c r="NHR210" s="86"/>
      <c r="NHS210" s="86"/>
      <c r="NHT210" s="86"/>
      <c r="NHU210" s="86"/>
      <c r="NHV210" s="86"/>
      <c r="NHW210" s="86"/>
      <c r="NHX210" s="86"/>
      <c r="NHY210" s="86"/>
      <c r="NHZ210" s="86"/>
      <c r="NIA210" s="86"/>
      <c r="NIB210" s="86"/>
      <c r="NIC210" s="86"/>
      <c r="NID210" s="86"/>
      <c r="NIE210" s="86"/>
      <c r="NIF210" s="86"/>
      <c r="NIG210" s="86"/>
      <c r="NIH210" s="86"/>
      <c r="NII210" s="86"/>
      <c r="NIJ210" s="86"/>
      <c r="NIK210" s="86"/>
      <c r="NIL210" s="86"/>
      <c r="NIM210" s="86"/>
      <c r="NIN210" s="86"/>
      <c r="NIO210" s="86"/>
      <c r="NIP210" s="86"/>
      <c r="NIQ210" s="86"/>
      <c r="NIR210" s="86"/>
      <c r="NIS210" s="86"/>
      <c r="NIT210" s="86"/>
      <c r="NIU210" s="86"/>
      <c r="NIV210" s="86"/>
      <c r="NIW210" s="86"/>
      <c r="NIX210" s="86"/>
      <c r="NIY210" s="86"/>
      <c r="NIZ210" s="86"/>
      <c r="NJA210" s="86"/>
      <c r="NJB210" s="86"/>
      <c r="NJC210" s="86"/>
      <c r="NJD210" s="86"/>
      <c r="NJE210" s="86"/>
      <c r="NJF210" s="86"/>
      <c r="NJG210" s="86"/>
      <c r="NJH210" s="86"/>
      <c r="NJI210" s="86"/>
      <c r="NJJ210" s="86"/>
      <c r="NJK210" s="86"/>
      <c r="NJL210" s="86"/>
      <c r="NJM210" s="86"/>
      <c r="NJN210" s="86"/>
      <c r="NJO210" s="86"/>
      <c r="NJP210" s="86"/>
      <c r="NJQ210" s="86"/>
      <c r="NJR210" s="86"/>
      <c r="NJS210" s="86"/>
      <c r="NJT210" s="86"/>
      <c r="NJU210" s="86"/>
      <c r="NJV210" s="86"/>
      <c r="NJW210" s="86"/>
      <c r="NJX210" s="86"/>
      <c r="NJY210" s="86"/>
      <c r="NJZ210" s="86"/>
      <c r="NKA210" s="86"/>
      <c r="NKB210" s="86"/>
      <c r="NKC210" s="86"/>
      <c r="NKD210" s="86"/>
      <c r="NKE210" s="86"/>
      <c r="NKF210" s="86"/>
      <c r="NKG210" s="86"/>
      <c r="NKH210" s="86"/>
      <c r="NKI210" s="86"/>
      <c r="NKJ210" s="86"/>
      <c r="NKK210" s="86"/>
      <c r="NKL210" s="86"/>
      <c r="NKM210" s="86"/>
      <c r="NKN210" s="86"/>
      <c r="NKO210" s="86"/>
      <c r="NKP210" s="86"/>
      <c r="NKQ210" s="86"/>
      <c r="NKR210" s="86"/>
      <c r="NKS210" s="86"/>
      <c r="NKT210" s="86"/>
      <c r="NKU210" s="86"/>
      <c r="NKV210" s="86"/>
      <c r="NKW210" s="86"/>
      <c r="NKX210" s="86"/>
      <c r="NKY210" s="86"/>
      <c r="NKZ210" s="86"/>
      <c r="NLA210" s="86"/>
      <c r="NLB210" s="86"/>
      <c r="NLC210" s="86"/>
      <c r="NLD210" s="86"/>
      <c r="NLE210" s="86"/>
      <c r="NLF210" s="86"/>
      <c r="NLG210" s="86"/>
      <c r="NLH210" s="86"/>
      <c r="NLI210" s="86"/>
      <c r="NLJ210" s="86"/>
      <c r="NLK210" s="86"/>
      <c r="NLL210" s="86"/>
      <c r="NLM210" s="86"/>
      <c r="NLN210" s="86"/>
      <c r="NLO210" s="86"/>
      <c r="NLP210" s="86"/>
      <c r="NLQ210" s="86"/>
      <c r="NLR210" s="86"/>
      <c r="NLS210" s="86"/>
      <c r="NLT210" s="86"/>
      <c r="NLU210" s="86"/>
      <c r="NLV210" s="86"/>
      <c r="NLW210" s="86"/>
      <c r="NLX210" s="86"/>
      <c r="NLY210" s="86"/>
      <c r="NLZ210" s="86"/>
      <c r="NMA210" s="86"/>
      <c r="NMB210" s="86"/>
      <c r="NMC210" s="86"/>
      <c r="NMD210" s="86"/>
      <c r="NME210" s="86"/>
      <c r="NMF210" s="86"/>
      <c r="NMG210" s="86"/>
      <c r="NMH210" s="86"/>
      <c r="NMI210" s="86"/>
      <c r="NMJ210" s="86"/>
      <c r="NMK210" s="86"/>
      <c r="NML210" s="86"/>
      <c r="NMM210" s="86"/>
      <c r="NMN210" s="86"/>
      <c r="NMO210" s="86"/>
      <c r="NMP210" s="86"/>
      <c r="NMQ210" s="86"/>
      <c r="NMR210" s="86"/>
      <c r="NMS210" s="86"/>
      <c r="NMT210" s="86"/>
      <c r="NMU210" s="86"/>
      <c r="NMV210" s="86"/>
      <c r="NMW210" s="86"/>
      <c r="NMX210" s="86"/>
      <c r="NMY210" s="86"/>
      <c r="NMZ210" s="86"/>
      <c r="NNA210" s="86"/>
      <c r="NNB210" s="86"/>
      <c r="NNC210" s="86"/>
      <c r="NND210" s="86"/>
      <c r="NNE210" s="86"/>
      <c r="NNF210" s="86"/>
      <c r="NNG210" s="86"/>
      <c r="NNH210" s="86"/>
      <c r="NNI210" s="86"/>
      <c r="NNJ210" s="86"/>
      <c r="NNK210" s="86"/>
      <c r="NNL210" s="86"/>
      <c r="NNM210" s="86"/>
      <c r="NNN210" s="86"/>
      <c r="NNO210" s="86"/>
      <c r="NNP210" s="86"/>
      <c r="NNQ210" s="86"/>
      <c r="NNR210" s="86"/>
      <c r="NNS210" s="86"/>
      <c r="NNT210" s="86"/>
      <c r="NNU210" s="86"/>
      <c r="NNV210" s="86"/>
      <c r="NNW210" s="86"/>
      <c r="NNX210" s="86"/>
      <c r="NNY210" s="86"/>
      <c r="NNZ210" s="86"/>
      <c r="NOA210" s="86"/>
      <c r="NOB210" s="86"/>
      <c r="NOC210" s="86"/>
      <c r="NOD210" s="86"/>
      <c r="NOE210" s="86"/>
      <c r="NOF210" s="86"/>
      <c r="NOG210" s="86"/>
      <c r="NOH210" s="86"/>
      <c r="NOI210" s="86"/>
      <c r="NOJ210" s="86"/>
      <c r="NOK210" s="86"/>
      <c r="NOL210" s="86"/>
      <c r="NOM210" s="86"/>
      <c r="NON210" s="86"/>
      <c r="NOO210" s="86"/>
      <c r="NOP210" s="86"/>
      <c r="NOQ210" s="86"/>
      <c r="NOR210" s="86"/>
      <c r="NOS210" s="86"/>
      <c r="NOT210" s="86"/>
      <c r="NOU210" s="86"/>
      <c r="NOV210" s="86"/>
      <c r="NOW210" s="86"/>
      <c r="NOX210" s="86"/>
      <c r="NOY210" s="86"/>
      <c r="NOZ210" s="86"/>
      <c r="NPA210" s="86"/>
      <c r="NPB210" s="86"/>
      <c r="NPC210" s="86"/>
      <c r="NPD210" s="86"/>
      <c r="NPE210" s="86"/>
      <c r="NPF210" s="86"/>
      <c r="NPG210" s="86"/>
      <c r="NPH210" s="86"/>
      <c r="NPI210" s="86"/>
      <c r="NPJ210" s="86"/>
      <c r="NPK210" s="86"/>
      <c r="NPL210" s="86"/>
      <c r="NPM210" s="86"/>
      <c r="NPN210" s="86"/>
      <c r="NPO210" s="86"/>
      <c r="NPP210" s="86"/>
      <c r="NPQ210" s="86"/>
      <c r="NPR210" s="86"/>
      <c r="NPS210" s="86"/>
      <c r="NPT210" s="86"/>
      <c r="NPU210" s="86"/>
      <c r="NPV210" s="86"/>
      <c r="NPW210" s="86"/>
      <c r="NPX210" s="86"/>
      <c r="NPY210" s="86"/>
      <c r="NPZ210" s="86"/>
      <c r="NQA210" s="86"/>
      <c r="NQB210" s="86"/>
      <c r="NQC210" s="86"/>
      <c r="NQD210" s="86"/>
      <c r="NQE210" s="86"/>
      <c r="NQF210" s="86"/>
      <c r="NQG210" s="86"/>
      <c r="NQH210" s="86"/>
      <c r="NQI210" s="86"/>
      <c r="NQJ210" s="86"/>
      <c r="NQK210" s="86"/>
      <c r="NQL210" s="86"/>
      <c r="NQM210" s="86"/>
      <c r="NQN210" s="86"/>
      <c r="NQO210" s="86"/>
      <c r="NQP210" s="86"/>
      <c r="NQQ210" s="86"/>
      <c r="NQR210" s="86"/>
      <c r="NQS210" s="86"/>
      <c r="NQT210" s="86"/>
      <c r="NQU210" s="86"/>
      <c r="NQV210" s="86"/>
      <c r="NQW210" s="86"/>
      <c r="NQX210" s="86"/>
      <c r="NQY210" s="86"/>
      <c r="NQZ210" s="86"/>
      <c r="NRA210" s="86"/>
      <c r="NRB210" s="86"/>
      <c r="NRC210" s="86"/>
      <c r="NRD210" s="86"/>
      <c r="NRE210" s="86"/>
      <c r="NRF210" s="86"/>
      <c r="NRG210" s="86"/>
      <c r="NRH210" s="86"/>
      <c r="NRI210" s="86"/>
      <c r="NRJ210" s="86"/>
      <c r="NRK210" s="86"/>
      <c r="NRL210" s="86"/>
      <c r="NRM210" s="86"/>
      <c r="NRN210" s="86"/>
      <c r="NRO210" s="86"/>
      <c r="NRP210" s="86"/>
      <c r="NRQ210" s="86"/>
      <c r="NRR210" s="86"/>
      <c r="NRS210" s="86"/>
      <c r="NRT210" s="86"/>
      <c r="NRU210" s="86"/>
      <c r="NRV210" s="86"/>
      <c r="NRW210" s="86"/>
      <c r="NRX210" s="86"/>
      <c r="NRY210" s="86"/>
      <c r="NRZ210" s="86"/>
      <c r="NSA210" s="86"/>
      <c r="NSB210" s="86"/>
      <c r="NSC210" s="86"/>
      <c r="NSD210" s="86"/>
      <c r="NSE210" s="86"/>
      <c r="NSF210" s="86"/>
      <c r="NSG210" s="86"/>
      <c r="NSH210" s="86"/>
      <c r="NSI210" s="86"/>
      <c r="NSJ210" s="86"/>
      <c r="NSK210" s="86"/>
      <c r="NSL210" s="86"/>
      <c r="NSM210" s="86"/>
      <c r="NSN210" s="86"/>
      <c r="NSO210" s="86"/>
      <c r="NSP210" s="86"/>
      <c r="NSQ210" s="86"/>
      <c r="NSR210" s="86"/>
      <c r="NSS210" s="86"/>
      <c r="NST210" s="86"/>
      <c r="NSU210" s="86"/>
      <c r="NSV210" s="86"/>
      <c r="NSW210" s="86"/>
      <c r="NSX210" s="86"/>
      <c r="NSY210" s="86"/>
      <c r="NSZ210" s="86"/>
      <c r="NTA210" s="86"/>
      <c r="NTB210" s="86"/>
      <c r="NTC210" s="86"/>
      <c r="NTD210" s="86"/>
      <c r="NTE210" s="86"/>
      <c r="NTF210" s="86"/>
      <c r="NTG210" s="86"/>
      <c r="NTH210" s="86"/>
      <c r="NTI210" s="86"/>
      <c r="NTJ210" s="86"/>
      <c r="NTK210" s="86"/>
      <c r="NTL210" s="86"/>
      <c r="NTM210" s="86"/>
      <c r="NTN210" s="86"/>
      <c r="NTO210" s="86"/>
      <c r="NTP210" s="86"/>
      <c r="NTQ210" s="86"/>
      <c r="NTR210" s="86"/>
      <c r="NTS210" s="86"/>
      <c r="NTT210" s="86"/>
      <c r="NTU210" s="86"/>
      <c r="NTV210" s="86"/>
      <c r="NTW210" s="86"/>
      <c r="NTX210" s="86"/>
      <c r="NTY210" s="86"/>
      <c r="NTZ210" s="86"/>
      <c r="NUA210" s="86"/>
      <c r="NUB210" s="86"/>
      <c r="NUC210" s="86"/>
      <c r="NUD210" s="86"/>
      <c r="NUE210" s="86"/>
      <c r="NUF210" s="86"/>
      <c r="NUG210" s="86"/>
      <c r="NUH210" s="86"/>
      <c r="NUI210" s="86"/>
      <c r="NUJ210" s="86"/>
      <c r="NUK210" s="86"/>
      <c r="NUL210" s="86"/>
      <c r="NUM210" s="86"/>
      <c r="NUN210" s="86"/>
      <c r="NUO210" s="86"/>
      <c r="NUP210" s="86"/>
      <c r="NUQ210" s="86"/>
      <c r="NUR210" s="86"/>
      <c r="NUS210" s="86"/>
      <c r="NUT210" s="86"/>
      <c r="NUU210" s="86"/>
      <c r="NUV210" s="86"/>
      <c r="NUW210" s="86"/>
      <c r="NUX210" s="86"/>
      <c r="NUY210" s="86"/>
      <c r="NUZ210" s="86"/>
      <c r="NVA210" s="86"/>
      <c r="NVB210" s="86"/>
      <c r="NVC210" s="86"/>
      <c r="NVD210" s="86"/>
      <c r="NVE210" s="86"/>
      <c r="NVF210" s="86"/>
      <c r="NVG210" s="86"/>
      <c r="NVH210" s="86"/>
      <c r="NVI210" s="86"/>
      <c r="NVJ210" s="86"/>
      <c r="NVK210" s="86"/>
      <c r="NVL210" s="86"/>
      <c r="NVM210" s="86"/>
      <c r="NVN210" s="86"/>
      <c r="NVO210" s="86"/>
      <c r="NVP210" s="86"/>
      <c r="NVQ210" s="86"/>
      <c r="NVR210" s="86"/>
      <c r="NVS210" s="86"/>
      <c r="NVT210" s="86"/>
      <c r="NVU210" s="86"/>
      <c r="NVV210" s="86"/>
      <c r="NVW210" s="86"/>
      <c r="NVX210" s="86"/>
      <c r="NVY210" s="86"/>
      <c r="NVZ210" s="86"/>
      <c r="NWA210" s="86"/>
      <c r="NWB210" s="86"/>
      <c r="NWC210" s="86"/>
      <c r="NWD210" s="86"/>
      <c r="NWE210" s="86"/>
      <c r="NWF210" s="86"/>
      <c r="NWG210" s="86"/>
      <c r="NWH210" s="86"/>
      <c r="NWI210" s="86"/>
      <c r="NWJ210" s="86"/>
      <c r="NWK210" s="86"/>
      <c r="NWL210" s="86"/>
      <c r="NWM210" s="86"/>
      <c r="NWN210" s="86"/>
      <c r="NWO210" s="86"/>
      <c r="NWP210" s="86"/>
      <c r="NWQ210" s="86"/>
      <c r="NWR210" s="86"/>
      <c r="NWS210" s="86"/>
      <c r="NWT210" s="86"/>
      <c r="NWU210" s="86"/>
      <c r="NWV210" s="86"/>
      <c r="NWW210" s="86"/>
      <c r="NWX210" s="86"/>
      <c r="NWY210" s="86"/>
      <c r="NWZ210" s="86"/>
      <c r="NXA210" s="86"/>
      <c r="NXB210" s="86"/>
      <c r="NXC210" s="86"/>
      <c r="NXD210" s="86"/>
      <c r="NXE210" s="86"/>
      <c r="NXF210" s="86"/>
      <c r="NXG210" s="86"/>
      <c r="NXH210" s="86"/>
      <c r="NXI210" s="86"/>
      <c r="NXJ210" s="86"/>
      <c r="NXK210" s="86"/>
      <c r="NXL210" s="86"/>
      <c r="NXM210" s="86"/>
      <c r="NXN210" s="86"/>
      <c r="NXO210" s="86"/>
      <c r="NXP210" s="86"/>
      <c r="NXQ210" s="86"/>
      <c r="NXR210" s="86"/>
      <c r="NXS210" s="86"/>
      <c r="NXT210" s="86"/>
      <c r="NXU210" s="86"/>
      <c r="NXV210" s="86"/>
      <c r="NXW210" s="86"/>
      <c r="NXX210" s="86"/>
      <c r="NXY210" s="86"/>
      <c r="NXZ210" s="86"/>
      <c r="NYA210" s="86"/>
      <c r="NYB210" s="86"/>
      <c r="NYC210" s="86"/>
      <c r="NYD210" s="86"/>
      <c r="NYE210" s="86"/>
      <c r="NYF210" s="86"/>
      <c r="NYG210" s="86"/>
      <c r="NYH210" s="86"/>
      <c r="NYI210" s="86"/>
      <c r="NYJ210" s="86"/>
      <c r="NYK210" s="86"/>
      <c r="NYL210" s="86"/>
      <c r="NYM210" s="86"/>
      <c r="NYN210" s="86"/>
      <c r="NYO210" s="86"/>
      <c r="NYP210" s="86"/>
      <c r="NYQ210" s="86"/>
      <c r="NYR210" s="86"/>
      <c r="NYS210" s="86"/>
      <c r="NYT210" s="86"/>
      <c r="NYU210" s="86"/>
      <c r="NYV210" s="86"/>
      <c r="NYW210" s="86"/>
      <c r="NYX210" s="86"/>
      <c r="NYY210" s="86"/>
      <c r="NYZ210" s="86"/>
      <c r="NZA210" s="86"/>
      <c r="NZB210" s="86"/>
      <c r="NZC210" s="86"/>
      <c r="NZD210" s="86"/>
      <c r="NZE210" s="86"/>
      <c r="NZF210" s="86"/>
      <c r="NZG210" s="86"/>
      <c r="NZH210" s="86"/>
      <c r="NZI210" s="86"/>
      <c r="NZJ210" s="86"/>
      <c r="NZK210" s="86"/>
      <c r="NZL210" s="86"/>
      <c r="NZM210" s="86"/>
      <c r="NZN210" s="86"/>
      <c r="NZO210" s="86"/>
      <c r="NZP210" s="86"/>
      <c r="NZQ210" s="86"/>
      <c r="NZR210" s="86"/>
      <c r="NZS210" s="86"/>
      <c r="NZT210" s="86"/>
      <c r="NZU210" s="86"/>
      <c r="NZV210" s="86"/>
      <c r="NZW210" s="86"/>
      <c r="NZX210" s="86"/>
      <c r="NZY210" s="86"/>
      <c r="NZZ210" s="86"/>
      <c r="OAA210" s="86"/>
      <c r="OAB210" s="86"/>
      <c r="OAC210" s="86"/>
      <c r="OAD210" s="86"/>
      <c r="OAE210" s="86"/>
      <c r="OAF210" s="86"/>
      <c r="OAG210" s="86"/>
      <c r="OAH210" s="86"/>
      <c r="OAI210" s="86"/>
      <c r="OAJ210" s="86"/>
      <c r="OAK210" s="86"/>
      <c r="OAL210" s="86"/>
      <c r="OAM210" s="86"/>
      <c r="OAN210" s="86"/>
      <c r="OAO210" s="86"/>
      <c r="OAP210" s="86"/>
      <c r="OAQ210" s="86"/>
      <c r="OAR210" s="86"/>
      <c r="OAS210" s="86"/>
      <c r="OAT210" s="86"/>
      <c r="OAU210" s="86"/>
      <c r="OAV210" s="86"/>
      <c r="OAW210" s="86"/>
      <c r="OAX210" s="86"/>
      <c r="OAY210" s="86"/>
      <c r="OAZ210" s="86"/>
      <c r="OBA210" s="86"/>
      <c r="OBB210" s="86"/>
      <c r="OBC210" s="86"/>
      <c r="OBD210" s="86"/>
      <c r="OBE210" s="86"/>
      <c r="OBF210" s="86"/>
      <c r="OBG210" s="86"/>
      <c r="OBH210" s="86"/>
      <c r="OBI210" s="86"/>
      <c r="OBJ210" s="86"/>
      <c r="OBK210" s="86"/>
      <c r="OBL210" s="86"/>
      <c r="OBM210" s="86"/>
      <c r="OBN210" s="86"/>
      <c r="OBO210" s="86"/>
      <c r="OBP210" s="86"/>
      <c r="OBQ210" s="86"/>
      <c r="OBR210" s="86"/>
      <c r="OBS210" s="86"/>
      <c r="OBT210" s="86"/>
      <c r="OBU210" s="86"/>
      <c r="OBV210" s="86"/>
      <c r="OBW210" s="86"/>
      <c r="OBX210" s="86"/>
      <c r="OBY210" s="86"/>
      <c r="OBZ210" s="86"/>
      <c r="OCA210" s="86"/>
      <c r="OCB210" s="86"/>
      <c r="OCC210" s="86"/>
      <c r="OCD210" s="86"/>
      <c r="OCE210" s="86"/>
      <c r="OCF210" s="86"/>
      <c r="OCG210" s="86"/>
      <c r="OCH210" s="86"/>
      <c r="OCI210" s="86"/>
      <c r="OCJ210" s="86"/>
      <c r="OCK210" s="86"/>
      <c r="OCL210" s="86"/>
      <c r="OCM210" s="86"/>
      <c r="OCN210" s="86"/>
      <c r="OCO210" s="86"/>
      <c r="OCP210" s="86"/>
      <c r="OCQ210" s="86"/>
      <c r="OCR210" s="86"/>
      <c r="OCS210" s="86"/>
      <c r="OCT210" s="86"/>
      <c r="OCU210" s="86"/>
      <c r="OCV210" s="86"/>
      <c r="OCW210" s="86"/>
      <c r="OCX210" s="86"/>
      <c r="OCY210" s="86"/>
      <c r="OCZ210" s="86"/>
      <c r="ODA210" s="86"/>
      <c r="ODB210" s="86"/>
      <c r="ODC210" s="86"/>
      <c r="ODD210" s="86"/>
      <c r="ODE210" s="86"/>
      <c r="ODF210" s="86"/>
      <c r="ODG210" s="86"/>
      <c r="ODH210" s="86"/>
      <c r="ODI210" s="86"/>
      <c r="ODJ210" s="86"/>
      <c r="ODK210" s="86"/>
      <c r="ODL210" s="86"/>
      <c r="ODM210" s="86"/>
      <c r="ODN210" s="86"/>
      <c r="ODO210" s="86"/>
      <c r="ODP210" s="86"/>
      <c r="ODQ210" s="86"/>
      <c r="ODR210" s="86"/>
      <c r="ODS210" s="86"/>
      <c r="ODT210" s="86"/>
      <c r="ODU210" s="86"/>
      <c r="ODV210" s="86"/>
      <c r="ODW210" s="86"/>
      <c r="ODX210" s="86"/>
      <c r="ODY210" s="86"/>
      <c r="ODZ210" s="86"/>
      <c r="OEA210" s="86"/>
      <c r="OEB210" s="86"/>
      <c r="OEC210" s="86"/>
      <c r="OED210" s="86"/>
      <c r="OEE210" s="86"/>
      <c r="OEF210" s="86"/>
      <c r="OEG210" s="86"/>
      <c r="OEH210" s="86"/>
      <c r="OEI210" s="86"/>
      <c r="OEJ210" s="86"/>
      <c r="OEK210" s="86"/>
      <c r="OEL210" s="86"/>
      <c r="OEM210" s="86"/>
      <c r="OEN210" s="86"/>
      <c r="OEO210" s="86"/>
      <c r="OEP210" s="86"/>
      <c r="OEQ210" s="86"/>
      <c r="OER210" s="86"/>
      <c r="OES210" s="86"/>
      <c r="OET210" s="86"/>
      <c r="OEU210" s="86"/>
      <c r="OEV210" s="86"/>
      <c r="OEW210" s="86"/>
      <c r="OEX210" s="86"/>
      <c r="OEY210" s="86"/>
      <c r="OEZ210" s="86"/>
      <c r="OFA210" s="86"/>
      <c r="OFB210" s="86"/>
      <c r="OFC210" s="86"/>
      <c r="OFD210" s="86"/>
      <c r="OFE210" s="86"/>
      <c r="OFF210" s="86"/>
      <c r="OFG210" s="86"/>
      <c r="OFH210" s="86"/>
      <c r="OFI210" s="86"/>
      <c r="OFJ210" s="86"/>
      <c r="OFK210" s="86"/>
      <c r="OFL210" s="86"/>
      <c r="OFM210" s="86"/>
      <c r="OFN210" s="86"/>
      <c r="OFO210" s="86"/>
      <c r="OFP210" s="86"/>
      <c r="OFQ210" s="86"/>
      <c r="OFR210" s="86"/>
      <c r="OFS210" s="86"/>
      <c r="OFT210" s="86"/>
      <c r="OFU210" s="86"/>
      <c r="OFV210" s="86"/>
      <c r="OFW210" s="86"/>
      <c r="OFX210" s="86"/>
      <c r="OFY210" s="86"/>
      <c r="OFZ210" s="86"/>
      <c r="OGA210" s="86"/>
      <c r="OGB210" s="86"/>
      <c r="OGC210" s="86"/>
      <c r="OGD210" s="86"/>
      <c r="OGE210" s="86"/>
      <c r="OGF210" s="86"/>
      <c r="OGG210" s="86"/>
      <c r="OGH210" s="86"/>
      <c r="OGI210" s="86"/>
      <c r="OGJ210" s="86"/>
      <c r="OGK210" s="86"/>
      <c r="OGL210" s="86"/>
      <c r="OGM210" s="86"/>
      <c r="OGN210" s="86"/>
      <c r="OGO210" s="86"/>
      <c r="OGP210" s="86"/>
      <c r="OGQ210" s="86"/>
      <c r="OGR210" s="86"/>
      <c r="OGS210" s="86"/>
      <c r="OGT210" s="86"/>
      <c r="OGU210" s="86"/>
      <c r="OGV210" s="86"/>
      <c r="OGW210" s="86"/>
      <c r="OGX210" s="86"/>
      <c r="OGY210" s="86"/>
      <c r="OGZ210" s="86"/>
      <c r="OHA210" s="86"/>
      <c r="OHB210" s="86"/>
      <c r="OHC210" s="86"/>
      <c r="OHD210" s="86"/>
      <c r="OHE210" s="86"/>
      <c r="OHF210" s="86"/>
      <c r="OHG210" s="86"/>
      <c r="OHH210" s="86"/>
      <c r="OHI210" s="86"/>
      <c r="OHJ210" s="86"/>
      <c r="OHK210" s="86"/>
      <c r="OHL210" s="86"/>
      <c r="OHM210" s="86"/>
      <c r="OHN210" s="86"/>
      <c r="OHO210" s="86"/>
      <c r="OHP210" s="86"/>
      <c r="OHQ210" s="86"/>
      <c r="OHR210" s="86"/>
      <c r="OHS210" s="86"/>
      <c r="OHT210" s="86"/>
      <c r="OHU210" s="86"/>
      <c r="OHV210" s="86"/>
      <c r="OHW210" s="86"/>
      <c r="OHX210" s="86"/>
      <c r="OHY210" s="86"/>
      <c r="OHZ210" s="86"/>
      <c r="OIA210" s="86"/>
      <c r="OIB210" s="86"/>
      <c r="OIC210" s="86"/>
      <c r="OID210" s="86"/>
      <c r="OIE210" s="86"/>
      <c r="OIF210" s="86"/>
      <c r="OIG210" s="86"/>
      <c r="OIH210" s="86"/>
      <c r="OII210" s="86"/>
      <c r="OIJ210" s="86"/>
      <c r="OIK210" s="86"/>
      <c r="OIL210" s="86"/>
      <c r="OIM210" s="86"/>
      <c r="OIN210" s="86"/>
      <c r="OIO210" s="86"/>
      <c r="OIP210" s="86"/>
      <c r="OIQ210" s="86"/>
      <c r="OIR210" s="86"/>
      <c r="OIS210" s="86"/>
      <c r="OIT210" s="86"/>
      <c r="OIU210" s="86"/>
      <c r="OIV210" s="86"/>
      <c r="OIW210" s="86"/>
      <c r="OIX210" s="86"/>
      <c r="OIY210" s="86"/>
      <c r="OIZ210" s="86"/>
      <c r="OJA210" s="86"/>
      <c r="OJB210" s="86"/>
      <c r="OJC210" s="86"/>
      <c r="OJD210" s="86"/>
      <c r="OJE210" s="86"/>
      <c r="OJF210" s="86"/>
      <c r="OJG210" s="86"/>
      <c r="OJH210" s="86"/>
      <c r="OJI210" s="86"/>
      <c r="OJJ210" s="86"/>
      <c r="OJK210" s="86"/>
      <c r="OJL210" s="86"/>
      <c r="OJM210" s="86"/>
      <c r="OJN210" s="86"/>
      <c r="OJO210" s="86"/>
      <c r="OJP210" s="86"/>
      <c r="OJQ210" s="86"/>
      <c r="OJR210" s="86"/>
      <c r="OJS210" s="86"/>
      <c r="OJT210" s="86"/>
      <c r="OJU210" s="86"/>
      <c r="OJV210" s="86"/>
      <c r="OJW210" s="86"/>
      <c r="OJX210" s="86"/>
      <c r="OJY210" s="86"/>
      <c r="OJZ210" s="86"/>
      <c r="OKA210" s="86"/>
      <c r="OKB210" s="86"/>
      <c r="OKC210" s="86"/>
      <c r="OKD210" s="86"/>
      <c r="OKE210" s="86"/>
      <c r="OKF210" s="86"/>
      <c r="OKG210" s="86"/>
      <c r="OKH210" s="86"/>
      <c r="OKI210" s="86"/>
      <c r="OKJ210" s="86"/>
      <c r="OKK210" s="86"/>
      <c r="OKL210" s="86"/>
      <c r="OKM210" s="86"/>
      <c r="OKN210" s="86"/>
      <c r="OKO210" s="86"/>
      <c r="OKP210" s="86"/>
      <c r="OKQ210" s="86"/>
      <c r="OKR210" s="86"/>
      <c r="OKS210" s="86"/>
      <c r="OKT210" s="86"/>
      <c r="OKU210" s="86"/>
      <c r="OKV210" s="86"/>
      <c r="OKW210" s="86"/>
      <c r="OKX210" s="86"/>
      <c r="OKY210" s="86"/>
      <c r="OKZ210" s="86"/>
      <c r="OLA210" s="86"/>
      <c r="OLB210" s="86"/>
      <c r="OLC210" s="86"/>
      <c r="OLD210" s="86"/>
      <c r="OLE210" s="86"/>
      <c r="OLF210" s="86"/>
      <c r="OLG210" s="86"/>
      <c r="OLH210" s="86"/>
      <c r="OLI210" s="86"/>
      <c r="OLJ210" s="86"/>
      <c r="OLK210" s="86"/>
      <c r="OLL210" s="86"/>
      <c r="OLM210" s="86"/>
      <c r="OLN210" s="86"/>
      <c r="OLO210" s="86"/>
      <c r="OLP210" s="86"/>
      <c r="OLQ210" s="86"/>
      <c r="OLR210" s="86"/>
      <c r="OLS210" s="86"/>
      <c r="OLT210" s="86"/>
      <c r="OLU210" s="86"/>
      <c r="OLV210" s="86"/>
      <c r="OLW210" s="86"/>
      <c r="OLX210" s="86"/>
      <c r="OLY210" s="86"/>
      <c r="OLZ210" s="86"/>
      <c r="OMA210" s="86"/>
      <c r="OMB210" s="86"/>
      <c r="OMC210" s="86"/>
      <c r="OMD210" s="86"/>
      <c r="OME210" s="86"/>
      <c r="OMF210" s="86"/>
      <c r="OMG210" s="86"/>
      <c r="OMH210" s="86"/>
      <c r="OMI210" s="86"/>
      <c r="OMJ210" s="86"/>
      <c r="OMK210" s="86"/>
      <c r="OML210" s="86"/>
      <c r="OMM210" s="86"/>
      <c r="OMN210" s="86"/>
      <c r="OMO210" s="86"/>
      <c r="OMP210" s="86"/>
      <c r="OMQ210" s="86"/>
      <c r="OMR210" s="86"/>
      <c r="OMS210" s="86"/>
      <c r="OMT210" s="86"/>
      <c r="OMU210" s="86"/>
      <c r="OMV210" s="86"/>
      <c r="OMW210" s="86"/>
      <c r="OMX210" s="86"/>
      <c r="OMY210" s="86"/>
      <c r="OMZ210" s="86"/>
      <c r="ONA210" s="86"/>
      <c r="ONB210" s="86"/>
      <c r="ONC210" s="86"/>
      <c r="OND210" s="86"/>
      <c r="ONE210" s="86"/>
      <c r="ONF210" s="86"/>
      <c r="ONG210" s="86"/>
      <c r="ONH210" s="86"/>
      <c r="ONI210" s="86"/>
      <c r="ONJ210" s="86"/>
      <c r="ONK210" s="86"/>
      <c r="ONL210" s="86"/>
      <c r="ONM210" s="86"/>
      <c r="ONN210" s="86"/>
      <c r="ONO210" s="86"/>
      <c r="ONP210" s="86"/>
      <c r="ONQ210" s="86"/>
      <c r="ONR210" s="86"/>
      <c r="ONS210" s="86"/>
      <c r="ONT210" s="86"/>
      <c r="ONU210" s="86"/>
      <c r="ONV210" s="86"/>
      <c r="ONW210" s="86"/>
      <c r="ONX210" s="86"/>
      <c r="ONY210" s="86"/>
      <c r="ONZ210" s="86"/>
      <c r="OOA210" s="86"/>
      <c r="OOB210" s="86"/>
      <c r="OOC210" s="86"/>
      <c r="OOD210" s="86"/>
      <c r="OOE210" s="86"/>
      <c r="OOF210" s="86"/>
      <c r="OOG210" s="86"/>
      <c r="OOH210" s="86"/>
      <c r="OOI210" s="86"/>
      <c r="OOJ210" s="86"/>
      <c r="OOK210" s="86"/>
      <c r="OOL210" s="86"/>
      <c r="OOM210" s="86"/>
      <c r="OON210" s="86"/>
      <c r="OOO210" s="86"/>
      <c r="OOP210" s="86"/>
      <c r="OOQ210" s="86"/>
      <c r="OOR210" s="86"/>
      <c r="OOS210" s="86"/>
      <c r="OOT210" s="86"/>
      <c r="OOU210" s="86"/>
      <c r="OOV210" s="86"/>
      <c r="OOW210" s="86"/>
      <c r="OOX210" s="86"/>
      <c r="OOY210" s="86"/>
      <c r="OOZ210" s="86"/>
      <c r="OPA210" s="86"/>
      <c r="OPB210" s="86"/>
      <c r="OPC210" s="86"/>
      <c r="OPD210" s="86"/>
      <c r="OPE210" s="86"/>
      <c r="OPF210" s="86"/>
      <c r="OPG210" s="86"/>
      <c r="OPH210" s="86"/>
      <c r="OPI210" s="86"/>
      <c r="OPJ210" s="86"/>
      <c r="OPK210" s="86"/>
      <c r="OPL210" s="86"/>
      <c r="OPM210" s="86"/>
      <c r="OPN210" s="86"/>
      <c r="OPO210" s="86"/>
      <c r="OPP210" s="86"/>
      <c r="OPQ210" s="86"/>
      <c r="OPR210" s="86"/>
      <c r="OPS210" s="86"/>
      <c r="OPT210" s="86"/>
      <c r="OPU210" s="86"/>
      <c r="OPV210" s="86"/>
      <c r="OPW210" s="86"/>
      <c r="OPX210" s="86"/>
      <c r="OPY210" s="86"/>
      <c r="OPZ210" s="86"/>
      <c r="OQA210" s="86"/>
      <c r="OQB210" s="86"/>
      <c r="OQC210" s="86"/>
      <c r="OQD210" s="86"/>
      <c r="OQE210" s="86"/>
      <c r="OQF210" s="86"/>
      <c r="OQG210" s="86"/>
      <c r="OQH210" s="86"/>
      <c r="OQI210" s="86"/>
      <c r="OQJ210" s="86"/>
      <c r="OQK210" s="86"/>
      <c r="OQL210" s="86"/>
      <c r="OQM210" s="86"/>
      <c r="OQN210" s="86"/>
      <c r="OQO210" s="86"/>
      <c r="OQP210" s="86"/>
      <c r="OQQ210" s="86"/>
      <c r="OQR210" s="86"/>
      <c r="OQS210" s="86"/>
      <c r="OQT210" s="86"/>
      <c r="OQU210" s="86"/>
      <c r="OQV210" s="86"/>
      <c r="OQW210" s="86"/>
      <c r="OQX210" s="86"/>
      <c r="OQY210" s="86"/>
      <c r="OQZ210" s="86"/>
      <c r="ORA210" s="86"/>
      <c r="ORB210" s="86"/>
      <c r="ORC210" s="86"/>
      <c r="ORD210" s="86"/>
      <c r="ORE210" s="86"/>
      <c r="ORF210" s="86"/>
      <c r="ORG210" s="86"/>
      <c r="ORH210" s="86"/>
      <c r="ORI210" s="86"/>
      <c r="ORJ210" s="86"/>
      <c r="ORK210" s="86"/>
      <c r="ORL210" s="86"/>
      <c r="ORM210" s="86"/>
      <c r="ORN210" s="86"/>
      <c r="ORO210" s="86"/>
      <c r="ORP210" s="86"/>
      <c r="ORQ210" s="86"/>
      <c r="ORR210" s="86"/>
      <c r="ORS210" s="86"/>
      <c r="ORT210" s="86"/>
      <c r="ORU210" s="86"/>
      <c r="ORV210" s="86"/>
      <c r="ORW210" s="86"/>
      <c r="ORX210" s="86"/>
      <c r="ORY210" s="86"/>
      <c r="ORZ210" s="86"/>
      <c r="OSA210" s="86"/>
      <c r="OSB210" s="86"/>
      <c r="OSC210" s="86"/>
      <c r="OSD210" s="86"/>
      <c r="OSE210" s="86"/>
      <c r="OSF210" s="86"/>
      <c r="OSG210" s="86"/>
      <c r="OSH210" s="86"/>
      <c r="OSI210" s="86"/>
      <c r="OSJ210" s="86"/>
      <c r="OSK210" s="86"/>
      <c r="OSL210" s="86"/>
      <c r="OSM210" s="86"/>
      <c r="OSN210" s="86"/>
      <c r="OSO210" s="86"/>
      <c r="OSP210" s="86"/>
      <c r="OSQ210" s="86"/>
      <c r="OSR210" s="86"/>
      <c r="OSS210" s="86"/>
      <c r="OST210" s="86"/>
      <c r="OSU210" s="86"/>
      <c r="OSV210" s="86"/>
      <c r="OSW210" s="86"/>
      <c r="OSX210" s="86"/>
      <c r="OSY210" s="86"/>
      <c r="OSZ210" s="86"/>
      <c r="OTA210" s="86"/>
      <c r="OTB210" s="86"/>
      <c r="OTC210" s="86"/>
      <c r="OTD210" s="86"/>
      <c r="OTE210" s="86"/>
      <c r="OTF210" s="86"/>
      <c r="OTG210" s="86"/>
      <c r="OTH210" s="86"/>
      <c r="OTI210" s="86"/>
      <c r="OTJ210" s="86"/>
      <c r="OTK210" s="86"/>
      <c r="OTL210" s="86"/>
      <c r="OTM210" s="86"/>
      <c r="OTN210" s="86"/>
      <c r="OTO210" s="86"/>
      <c r="OTP210" s="86"/>
      <c r="OTQ210" s="86"/>
      <c r="OTR210" s="86"/>
      <c r="OTS210" s="86"/>
      <c r="OTT210" s="86"/>
      <c r="OTU210" s="86"/>
      <c r="OTV210" s="86"/>
      <c r="OTW210" s="86"/>
      <c r="OTX210" s="86"/>
      <c r="OTY210" s="86"/>
      <c r="OTZ210" s="86"/>
      <c r="OUA210" s="86"/>
      <c r="OUB210" s="86"/>
      <c r="OUC210" s="86"/>
      <c r="OUD210" s="86"/>
      <c r="OUE210" s="86"/>
      <c r="OUF210" s="86"/>
      <c r="OUG210" s="86"/>
      <c r="OUH210" s="86"/>
      <c r="OUI210" s="86"/>
      <c r="OUJ210" s="86"/>
      <c r="OUK210" s="86"/>
      <c r="OUL210" s="86"/>
      <c r="OUM210" s="86"/>
      <c r="OUN210" s="86"/>
      <c r="OUO210" s="86"/>
      <c r="OUP210" s="86"/>
      <c r="OUQ210" s="86"/>
      <c r="OUR210" s="86"/>
      <c r="OUS210" s="86"/>
      <c r="OUT210" s="86"/>
      <c r="OUU210" s="86"/>
      <c r="OUV210" s="86"/>
      <c r="OUW210" s="86"/>
      <c r="OUX210" s="86"/>
      <c r="OUY210" s="86"/>
      <c r="OUZ210" s="86"/>
      <c r="OVA210" s="86"/>
      <c r="OVB210" s="86"/>
      <c r="OVC210" s="86"/>
      <c r="OVD210" s="86"/>
      <c r="OVE210" s="86"/>
      <c r="OVF210" s="86"/>
      <c r="OVG210" s="86"/>
      <c r="OVH210" s="86"/>
      <c r="OVI210" s="86"/>
      <c r="OVJ210" s="86"/>
      <c r="OVK210" s="86"/>
      <c r="OVL210" s="86"/>
      <c r="OVM210" s="86"/>
      <c r="OVN210" s="86"/>
      <c r="OVO210" s="86"/>
      <c r="OVP210" s="86"/>
      <c r="OVQ210" s="86"/>
      <c r="OVR210" s="86"/>
      <c r="OVS210" s="86"/>
      <c r="OVT210" s="86"/>
      <c r="OVU210" s="86"/>
      <c r="OVV210" s="86"/>
      <c r="OVW210" s="86"/>
      <c r="OVX210" s="86"/>
      <c r="OVY210" s="86"/>
      <c r="OVZ210" s="86"/>
      <c r="OWA210" s="86"/>
      <c r="OWB210" s="86"/>
      <c r="OWC210" s="86"/>
      <c r="OWD210" s="86"/>
      <c r="OWE210" s="86"/>
      <c r="OWF210" s="86"/>
      <c r="OWG210" s="86"/>
      <c r="OWH210" s="86"/>
      <c r="OWI210" s="86"/>
      <c r="OWJ210" s="86"/>
      <c r="OWK210" s="86"/>
      <c r="OWL210" s="86"/>
      <c r="OWM210" s="86"/>
      <c r="OWN210" s="86"/>
      <c r="OWO210" s="86"/>
      <c r="OWP210" s="86"/>
      <c r="OWQ210" s="86"/>
      <c r="OWR210" s="86"/>
      <c r="OWS210" s="86"/>
      <c r="OWT210" s="86"/>
      <c r="OWU210" s="86"/>
      <c r="OWV210" s="86"/>
      <c r="OWW210" s="86"/>
      <c r="OWX210" s="86"/>
      <c r="OWY210" s="86"/>
      <c r="OWZ210" s="86"/>
      <c r="OXA210" s="86"/>
      <c r="OXB210" s="86"/>
      <c r="OXC210" s="86"/>
      <c r="OXD210" s="86"/>
      <c r="OXE210" s="86"/>
      <c r="OXF210" s="86"/>
      <c r="OXG210" s="86"/>
      <c r="OXH210" s="86"/>
      <c r="OXI210" s="86"/>
      <c r="OXJ210" s="86"/>
      <c r="OXK210" s="86"/>
      <c r="OXL210" s="86"/>
      <c r="OXM210" s="86"/>
      <c r="OXN210" s="86"/>
      <c r="OXO210" s="86"/>
      <c r="OXP210" s="86"/>
      <c r="OXQ210" s="86"/>
      <c r="OXR210" s="86"/>
      <c r="OXS210" s="86"/>
      <c r="OXT210" s="86"/>
      <c r="OXU210" s="86"/>
      <c r="OXV210" s="86"/>
      <c r="OXW210" s="86"/>
      <c r="OXX210" s="86"/>
      <c r="OXY210" s="86"/>
      <c r="OXZ210" s="86"/>
      <c r="OYA210" s="86"/>
      <c r="OYB210" s="86"/>
      <c r="OYC210" s="86"/>
      <c r="OYD210" s="86"/>
      <c r="OYE210" s="86"/>
      <c r="OYF210" s="86"/>
      <c r="OYG210" s="86"/>
      <c r="OYH210" s="86"/>
      <c r="OYI210" s="86"/>
      <c r="OYJ210" s="86"/>
      <c r="OYK210" s="86"/>
      <c r="OYL210" s="86"/>
      <c r="OYM210" s="86"/>
      <c r="OYN210" s="86"/>
      <c r="OYO210" s="86"/>
      <c r="OYP210" s="86"/>
      <c r="OYQ210" s="86"/>
      <c r="OYR210" s="86"/>
      <c r="OYS210" s="86"/>
      <c r="OYT210" s="86"/>
      <c r="OYU210" s="86"/>
      <c r="OYV210" s="86"/>
      <c r="OYW210" s="86"/>
      <c r="OYX210" s="86"/>
      <c r="OYY210" s="86"/>
      <c r="OYZ210" s="86"/>
      <c r="OZA210" s="86"/>
      <c r="OZB210" s="86"/>
      <c r="OZC210" s="86"/>
      <c r="OZD210" s="86"/>
      <c r="OZE210" s="86"/>
      <c r="OZF210" s="86"/>
      <c r="OZG210" s="86"/>
      <c r="OZH210" s="86"/>
      <c r="OZI210" s="86"/>
      <c r="OZJ210" s="86"/>
      <c r="OZK210" s="86"/>
      <c r="OZL210" s="86"/>
      <c r="OZM210" s="86"/>
      <c r="OZN210" s="86"/>
      <c r="OZO210" s="86"/>
      <c r="OZP210" s="86"/>
      <c r="OZQ210" s="86"/>
      <c r="OZR210" s="86"/>
      <c r="OZS210" s="86"/>
      <c r="OZT210" s="86"/>
      <c r="OZU210" s="86"/>
      <c r="OZV210" s="86"/>
      <c r="OZW210" s="86"/>
      <c r="OZX210" s="86"/>
      <c r="OZY210" s="86"/>
      <c r="OZZ210" s="86"/>
      <c r="PAA210" s="86"/>
      <c r="PAB210" s="86"/>
      <c r="PAC210" s="86"/>
      <c r="PAD210" s="86"/>
      <c r="PAE210" s="86"/>
      <c r="PAF210" s="86"/>
      <c r="PAG210" s="86"/>
      <c r="PAH210" s="86"/>
      <c r="PAI210" s="86"/>
      <c r="PAJ210" s="86"/>
      <c r="PAK210" s="86"/>
      <c r="PAL210" s="86"/>
      <c r="PAM210" s="86"/>
      <c r="PAN210" s="86"/>
      <c r="PAO210" s="86"/>
      <c r="PAP210" s="86"/>
      <c r="PAQ210" s="86"/>
      <c r="PAR210" s="86"/>
      <c r="PAS210" s="86"/>
      <c r="PAT210" s="86"/>
      <c r="PAU210" s="86"/>
      <c r="PAV210" s="86"/>
      <c r="PAW210" s="86"/>
      <c r="PAX210" s="86"/>
      <c r="PAY210" s="86"/>
      <c r="PAZ210" s="86"/>
      <c r="PBA210" s="86"/>
      <c r="PBB210" s="86"/>
      <c r="PBC210" s="86"/>
      <c r="PBD210" s="86"/>
      <c r="PBE210" s="86"/>
      <c r="PBF210" s="86"/>
      <c r="PBG210" s="86"/>
      <c r="PBH210" s="86"/>
      <c r="PBI210" s="86"/>
      <c r="PBJ210" s="86"/>
      <c r="PBK210" s="86"/>
      <c r="PBL210" s="86"/>
      <c r="PBM210" s="86"/>
      <c r="PBN210" s="86"/>
      <c r="PBO210" s="86"/>
      <c r="PBP210" s="86"/>
      <c r="PBQ210" s="86"/>
      <c r="PBR210" s="86"/>
      <c r="PBS210" s="86"/>
      <c r="PBT210" s="86"/>
      <c r="PBU210" s="86"/>
      <c r="PBV210" s="86"/>
      <c r="PBW210" s="86"/>
      <c r="PBX210" s="86"/>
      <c r="PBY210" s="86"/>
      <c r="PBZ210" s="86"/>
      <c r="PCA210" s="86"/>
      <c r="PCB210" s="86"/>
      <c r="PCC210" s="86"/>
      <c r="PCD210" s="86"/>
      <c r="PCE210" s="86"/>
      <c r="PCF210" s="86"/>
      <c r="PCG210" s="86"/>
      <c r="PCH210" s="86"/>
      <c r="PCI210" s="86"/>
      <c r="PCJ210" s="86"/>
      <c r="PCK210" s="86"/>
      <c r="PCL210" s="86"/>
      <c r="PCM210" s="86"/>
      <c r="PCN210" s="86"/>
      <c r="PCO210" s="86"/>
      <c r="PCP210" s="86"/>
      <c r="PCQ210" s="86"/>
      <c r="PCR210" s="86"/>
      <c r="PCS210" s="86"/>
      <c r="PCT210" s="86"/>
      <c r="PCU210" s="86"/>
      <c r="PCV210" s="86"/>
      <c r="PCW210" s="86"/>
      <c r="PCX210" s="86"/>
      <c r="PCY210" s="86"/>
      <c r="PCZ210" s="86"/>
      <c r="PDA210" s="86"/>
      <c r="PDB210" s="86"/>
      <c r="PDC210" s="86"/>
      <c r="PDD210" s="86"/>
      <c r="PDE210" s="86"/>
      <c r="PDF210" s="86"/>
      <c r="PDG210" s="86"/>
      <c r="PDH210" s="86"/>
      <c r="PDI210" s="86"/>
      <c r="PDJ210" s="86"/>
      <c r="PDK210" s="86"/>
      <c r="PDL210" s="86"/>
      <c r="PDM210" s="86"/>
      <c r="PDN210" s="86"/>
      <c r="PDO210" s="86"/>
      <c r="PDP210" s="86"/>
      <c r="PDQ210" s="86"/>
      <c r="PDR210" s="86"/>
      <c r="PDS210" s="86"/>
      <c r="PDT210" s="86"/>
      <c r="PDU210" s="86"/>
      <c r="PDV210" s="86"/>
      <c r="PDW210" s="86"/>
      <c r="PDX210" s="86"/>
      <c r="PDY210" s="86"/>
      <c r="PDZ210" s="86"/>
      <c r="PEA210" s="86"/>
      <c r="PEB210" s="86"/>
      <c r="PEC210" s="86"/>
      <c r="PED210" s="86"/>
      <c r="PEE210" s="86"/>
      <c r="PEF210" s="86"/>
      <c r="PEG210" s="86"/>
      <c r="PEH210" s="86"/>
      <c r="PEI210" s="86"/>
      <c r="PEJ210" s="86"/>
      <c r="PEK210" s="86"/>
      <c r="PEL210" s="86"/>
      <c r="PEM210" s="86"/>
      <c r="PEN210" s="86"/>
      <c r="PEO210" s="86"/>
      <c r="PEP210" s="86"/>
      <c r="PEQ210" s="86"/>
      <c r="PER210" s="86"/>
      <c r="PES210" s="86"/>
      <c r="PET210" s="86"/>
      <c r="PEU210" s="86"/>
      <c r="PEV210" s="86"/>
      <c r="PEW210" s="86"/>
      <c r="PEX210" s="86"/>
      <c r="PEY210" s="86"/>
      <c r="PEZ210" s="86"/>
      <c r="PFA210" s="86"/>
      <c r="PFB210" s="86"/>
      <c r="PFC210" s="86"/>
      <c r="PFD210" s="86"/>
      <c r="PFE210" s="86"/>
      <c r="PFF210" s="86"/>
      <c r="PFG210" s="86"/>
      <c r="PFH210" s="86"/>
      <c r="PFI210" s="86"/>
      <c r="PFJ210" s="86"/>
      <c r="PFK210" s="86"/>
      <c r="PFL210" s="86"/>
      <c r="PFM210" s="86"/>
      <c r="PFN210" s="86"/>
      <c r="PFO210" s="86"/>
      <c r="PFP210" s="86"/>
      <c r="PFQ210" s="86"/>
      <c r="PFR210" s="86"/>
      <c r="PFS210" s="86"/>
      <c r="PFT210" s="86"/>
      <c r="PFU210" s="86"/>
      <c r="PFV210" s="86"/>
      <c r="PFW210" s="86"/>
      <c r="PFX210" s="86"/>
      <c r="PFY210" s="86"/>
      <c r="PFZ210" s="86"/>
      <c r="PGA210" s="86"/>
      <c r="PGB210" s="86"/>
      <c r="PGC210" s="86"/>
      <c r="PGD210" s="86"/>
      <c r="PGE210" s="86"/>
      <c r="PGF210" s="86"/>
      <c r="PGG210" s="86"/>
      <c r="PGH210" s="86"/>
      <c r="PGI210" s="86"/>
      <c r="PGJ210" s="86"/>
      <c r="PGK210" s="86"/>
      <c r="PGL210" s="86"/>
      <c r="PGM210" s="86"/>
      <c r="PGN210" s="86"/>
      <c r="PGO210" s="86"/>
      <c r="PGP210" s="86"/>
      <c r="PGQ210" s="86"/>
      <c r="PGR210" s="86"/>
      <c r="PGS210" s="86"/>
      <c r="PGT210" s="86"/>
      <c r="PGU210" s="86"/>
      <c r="PGV210" s="86"/>
      <c r="PGW210" s="86"/>
      <c r="PGX210" s="86"/>
      <c r="PGY210" s="86"/>
      <c r="PGZ210" s="86"/>
      <c r="PHA210" s="86"/>
      <c r="PHB210" s="86"/>
      <c r="PHC210" s="86"/>
      <c r="PHD210" s="86"/>
      <c r="PHE210" s="86"/>
      <c r="PHF210" s="86"/>
      <c r="PHG210" s="86"/>
      <c r="PHH210" s="86"/>
      <c r="PHI210" s="86"/>
      <c r="PHJ210" s="86"/>
      <c r="PHK210" s="86"/>
      <c r="PHL210" s="86"/>
      <c r="PHM210" s="86"/>
      <c r="PHN210" s="86"/>
      <c r="PHO210" s="86"/>
      <c r="PHP210" s="86"/>
      <c r="PHQ210" s="86"/>
      <c r="PHR210" s="86"/>
      <c r="PHS210" s="86"/>
      <c r="PHT210" s="86"/>
      <c r="PHU210" s="86"/>
      <c r="PHV210" s="86"/>
      <c r="PHW210" s="86"/>
      <c r="PHX210" s="86"/>
      <c r="PHY210" s="86"/>
      <c r="PHZ210" s="86"/>
      <c r="PIA210" s="86"/>
      <c r="PIB210" s="86"/>
      <c r="PIC210" s="86"/>
      <c r="PID210" s="86"/>
      <c r="PIE210" s="86"/>
      <c r="PIF210" s="86"/>
      <c r="PIG210" s="86"/>
      <c r="PIH210" s="86"/>
      <c r="PII210" s="86"/>
      <c r="PIJ210" s="86"/>
      <c r="PIK210" s="86"/>
      <c r="PIL210" s="86"/>
      <c r="PIM210" s="86"/>
      <c r="PIN210" s="86"/>
      <c r="PIO210" s="86"/>
      <c r="PIP210" s="86"/>
      <c r="PIQ210" s="86"/>
      <c r="PIR210" s="86"/>
      <c r="PIS210" s="86"/>
      <c r="PIT210" s="86"/>
      <c r="PIU210" s="86"/>
      <c r="PIV210" s="86"/>
      <c r="PIW210" s="86"/>
      <c r="PIX210" s="86"/>
      <c r="PIY210" s="86"/>
      <c r="PIZ210" s="86"/>
      <c r="PJA210" s="86"/>
      <c r="PJB210" s="86"/>
      <c r="PJC210" s="86"/>
      <c r="PJD210" s="86"/>
      <c r="PJE210" s="86"/>
      <c r="PJF210" s="86"/>
      <c r="PJG210" s="86"/>
      <c r="PJH210" s="86"/>
      <c r="PJI210" s="86"/>
      <c r="PJJ210" s="86"/>
      <c r="PJK210" s="86"/>
      <c r="PJL210" s="86"/>
      <c r="PJM210" s="86"/>
      <c r="PJN210" s="86"/>
      <c r="PJO210" s="86"/>
      <c r="PJP210" s="86"/>
      <c r="PJQ210" s="86"/>
      <c r="PJR210" s="86"/>
      <c r="PJS210" s="86"/>
      <c r="PJT210" s="86"/>
      <c r="PJU210" s="86"/>
      <c r="PJV210" s="86"/>
      <c r="PJW210" s="86"/>
      <c r="PJX210" s="86"/>
      <c r="PJY210" s="86"/>
      <c r="PJZ210" s="86"/>
      <c r="PKA210" s="86"/>
      <c r="PKB210" s="86"/>
      <c r="PKC210" s="86"/>
      <c r="PKD210" s="86"/>
      <c r="PKE210" s="86"/>
      <c r="PKF210" s="86"/>
      <c r="PKG210" s="86"/>
      <c r="PKH210" s="86"/>
      <c r="PKI210" s="86"/>
      <c r="PKJ210" s="86"/>
      <c r="PKK210" s="86"/>
      <c r="PKL210" s="86"/>
      <c r="PKM210" s="86"/>
      <c r="PKN210" s="86"/>
      <c r="PKO210" s="86"/>
      <c r="PKP210" s="86"/>
      <c r="PKQ210" s="86"/>
      <c r="PKR210" s="86"/>
      <c r="PKS210" s="86"/>
      <c r="PKT210" s="86"/>
      <c r="PKU210" s="86"/>
      <c r="PKV210" s="86"/>
      <c r="PKW210" s="86"/>
      <c r="PKX210" s="86"/>
      <c r="PKY210" s="86"/>
      <c r="PKZ210" s="86"/>
      <c r="PLA210" s="86"/>
      <c r="PLB210" s="86"/>
      <c r="PLC210" s="86"/>
      <c r="PLD210" s="86"/>
      <c r="PLE210" s="86"/>
      <c r="PLF210" s="86"/>
      <c r="PLG210" s="86"/>
      <c r="PLH210" s="86"/>
      <c r="PLI210" s="86"/>
      <c r="PLJ210" s="86"/>
      <c r="PLK210" s="86"/>
      <c r="PLL210" s="86"/>
      <c r="PLM210" s="86"/>
      <c r="PLN210" s="86"/>
      <c r="PLO210" s="86"/>
      <c r="PLP210" s="86"/>
      <c r="PLQ210" s="86"/>
      <c r="PLR210" s="86"/>
      <c r="PLS210" s="86"/>
      <c r="PLT210" s="86"/>
      <c r="PLU210" s="86"/>
      <c r="PLV210" s="86"/>
      <c r="PLW210" s="86"/>
      <c r="PLX210" s="86"/>
      <c r="PLY210" s="86"/>
      <c r="PLZ210" s="86"/>
      <c r="PMA210" s="86"/>
      <c r="PMB210" s="86"/>
      <c r="PMC210" s="86"/>
      <c r="PMD210" s="86"/>
      <c r="PME210" s="86"/>
      <c r="PMF210" s="86"/>
      <c r="PMG210" s="86"/>
      <c r="PMH210" s="86"/>
      <c r="PMI210" s="86"/>
      <c r="PMJ210" s="86"/>
      <c r="PMK210" s="86"/>
      <c r="PML210" s="86"/>
      <c r="PMM210" s="86"/>
      <c r="PMN210" s="86"/>
      <c r="PMO210" s="86"/>
      <c r="PMP210" s="86"/>
      <c r="PMQ210" s="86"/>
      <c r="PMR210" s="86"/>
      <c r="PMS210" s="86"/>
      <c r="PMT210" s="86"/>
      <c r="PMU210" s="86"/>
      <c r="PMV210" s="86"/>
      <c r="PMW210" s="86"/>
      <c r="PMX210" s="86"/>
      <c r="PMY210" s="86"/>
      <c r="PMZ210" s="86"/>
      <c r="PNA210" s="86"/>
      <c r="PNB210" s="86"/>
      <c r="PNC210" s="86"/>
      <c r="PND210" s="86"/>
      <c r="PNE210" s="86"/>
      <c r="PNF210" s="86"/>
      <c r="PNG210" s="86"/>
      <c r="PNH210" s="86"/>
      <c r="PNI210" s="86"/>
      <c r="PNJ210" s="86"/>
      <c r="PNK210" s="86"/>
      <c r="PNL210" s="86"/>
      <c r="PNM210" s="86"/>
      <c r="PNN210" s="86"/>
      <c r="PNO210" s="86"/>
      <c r="PNP210" s="86"/>
      <c r="PNQ210" s="86"/>
      <c r="PNR210" s="86"/>
      <c r="PNS210" s="86"/>
      <c r="PNT210" s="86"/>
      <c r="PNU210" s="86"/>
      <c r="PNV210" s="86"/>
      <c r="PNW210" s="86"/>
      <c r="PNX210" s="86"/>
      <c r="PNY210" s="86"/>
      <c r="PNZ210" s="86"/>
      <c r="POA210" s="86"/>
      <c r="POB210" s="86"/>
      <c r="POC210" s="86"/>
      <c r="POD210" s="86"/>
      <c r="POE210" s="86"/>
      <c r="POF210" s="86"/>
      <c r="POG210" s="86"/>
      <c r="POH210" s="86"/>
      <c r="POI210" s="86"/>
      <c r="POJ210" s="86"/>
      <c r="POK210" s="86"/>
      <c r="POL210" s="86"/>
      <c r="POM210" s="86"/>
      <c r="PON210" s="86"/>
      <c r="POO210" s="86"/>
      <c r="POP210" s="86"/>
      <c r="POQ210" s="86"/>
      <c r="POR210" s="86"/>
      <c r="POS210" s="86"/>
      <c r="POT210" s="86"/>
      <c r="POU210" s="86"/>
      <c r="POV210" s="86"/>
      <c r="POW210" s="86"/>
      <c r="POX210" s="86"/>
      <c r="POY210" s="86"/>
      <c r="POZ210" s="86"/>
      <c r="PPA210" s="86"/>
      <c r="PPB210" s="86"/>
      <c r="PPC210" s="86"/>
      <c r="PPD210" s="86"/>
      <c r="PPE210" s="86"/>
      <c r="PPF210" s="86"/>
      <c r="PPG210" s="86"/>
      <c r="PPH210" s="86"/>
      <c r="PPI210" s="86"/>
      <c r="PPJ210" s="86"/>
      <c r="PPK210" s="86"/>
      <c r="PPL210" s="86"/>
      <c r="PPM210" s="86"/>
      <c r="PPN210" s="86"/>
      <c r="PPO210" s="86"/>
      <c r="PPP210" s="86"/>
      <c r="PPQ210" s="86"/>
      <c r="PPR210" s="86"/>
      <c r="PPS210" s="86"/>
      <c r="PPT210" s="86"/>
      <c r="PPU210" s="86"/>
      <c r="PPV210" s="86"/>
      <c r="PPW210" s="86"/>
      <c r="PPX210" s="86"/>
      <c r="PPY210" s="86"/>
      <c r="PPZ210" s="86"/>
      <c r="PQA210" s="86"/>
      <c r="PQB210" s="86"/>
      <c r="PQC210" s="86"/>
      <c r="PQD210" s="86"/>
      <c r="PQE210" s="86"/>
      <c r="PQF210" s="86"/>
      <c r="PQG210" s="86"/>
      <c r="PQH210" s="86"/>
      <c r="PQI210" s="86"/>
      <c r="PQJ210" s="86"/>
      <c r="PQK210" s="86"/>
      <c r="PQL210" s="86"/>
      <c r="PQM210" s="86"/>
      <c r="PQN210" s="86"/>
      <c r="PQO210" s="86"/>
      <c r="PQP210" s="86"/>
      <c r="PQQ210" s="86"/>
      <c r="PQR210" s="86"/>
      <c r="PQS210" s="86"/>
      <c r="PQT210" s="86"/>
      <c r="PQU210" s="86"/>
      <c r="PQV210" s="86"/>
      <c r="PQW210" s="86"/>
      <c r="PQX210" s="86"/>
      <c r="PQY210" s="86"/>
      <c r="PQZ210" s="86"/>
      <c r="PRA210" s="86"/>
      <c r="PRB210" s="86"/>
      <c r="PRC210" s="86"/>
      <c r="PRD210" s="86"/>
      <c r="PRE210" s="86"/>
      <c r="PRF210" s="86"/>
      <c r="PRG210" s="86"/>
      <c r="PRH210" s="86"/>
      <c r="PRI210" s="86"/>
      <c r="PRJ210" s="86"/>
      <c r="PRK210" s="86"/>
      <c r="PRL210" s="86"/>
      <c r="PRM210" s="86"/>
      <c r="PRN210" s="86"/>
      <c r="PRO210" s="86"/>
      <c r="PRP210" s="86"/>
      <c r="PRQ210" s="86"/>
      <c r="PRR210" s="86"/>
      <c r="PRS210" s="86"/>
      <c r="PRT210" s="86"/>
      <c r="PRU210" s="86"/>
      <c r="PRV210" s="86"/>
      <c r="PRW210" s="86"/>
      <c r="PRX210" s="86"/>
      <c r="PRY210" s="86"/>
      <c r="PRZ210" s="86"/>
      <c r="PSA210" s="86"/>
      <c r="PSB210" s="86"/>
      <c r="PSC210" s="86"/>
      <c r="PSD210" s="86"/>
      <c r="PSE210" s="86"/>
      <c r="PSF210" s="86"/>
      <c r="PSG210" s="86"/>
      <c r="PSH210" s="86"/>
      <c r="PSI210" s="86"/>
      <c r="PSJ210" s="86"/>
      <c r="PSK210" s="86"/>
      <c r="PSL210" s="86"/>
      <c r="PSM210" s="86"/>
      <c r="PSN210" s="86"/>
      <c r="PSO210" s="86"/>
      <c r="PSP210" s="86"/>
      <c r="PSQ210" s="86"/>
      <c r="PSR210" s="86"/>
      <c r="PSS210" s="86"/>
      <c r="PST210" s="86"/>
      <c r="PSU210" s="86"/>
      <c r="PSV210" s="86"/>
      <c r="PSW210" s="86"/>
      <c r="PSX210" s="86"/>
      <c r="PSY210" s="86"/>
      <c r="PSZ210" s="86"/>
      <c r="PTA210" s="86"/>
      <c r="PTB210" s="86"/>
      <c r="PTC210" s="86"/>
      <c r="PTD210" s="86"/>
      <c r="PTE210" s="86"/>
      <c r="PTF210" s="86"/>
      <c r="PTG210" s="86"/>
      <c r="PTH210" s="86"/>
      <c r="PTI210" s="86"/>
      <c r="PTJ210" s="86"/>
      <c r="PTK210" s="86"/>
      <c r="PTL210" s="86"/>
      <c r="PTM210" s="86"/>
      <c r="PTN210" s="86"/>
      <c r="PTO210" s="86"/>
      <c r="PTP210" s="86"/>
      <c r="PTQ210" s="86"/>
      <c r="PTR210" s="86"/>
      <c r="PTS210" s="86"/>
      <c r="PTT210" s="86"/>
      <c r="PTU210" s="86"/>
      <c r="PTV210" s="86"/>
      <c r="PTW210" s="86"/>
      <c r="PTX210" s="86"/>
      <c r="PTY210" s="86"/>
      <c r="PTZ210" s="86"/>
      <c r="PUA210" s="86"/>
      <c r="PUB210" s="86"/>
      <c r="PUC210" s="86"/>
      <c r="PUD210" s="86"/>
      <c r="PUE210" s="86"/>
      <c r="PUF210" s="86"/>
      <c r="PUG210" s="86"/>
      <c r="PUH210" s="86"/>
      <c r="PUI210" s="86"/>
      <c r="PUJ210" s="86"/>
      <c r="PUK210" s="86"/>
      <c r="PUL210" s="86"/>
      <c r="PUM210" s="86"/>
      <c r="PUN210" s="86"/>
      <c r="PUO210" s="86"/>
      <c r="PUP210" s="86"/>
      <c r="PUQ210" s="86"/>
      <c r="PUR210" s="86"/>
      <c r="PUS210" s="86"/>
      <c r="PUT210" s="86"/>
      <c r="PUU210" s="86"/>
      <c r="PUV210" s="86"/>
      <c r="PUW210" s="86"/>
      <c r="PUX210" s="86"/>
      <c r="PUY210" s="86"/>
      <c r="PUZ210" s="86"/>
      <c r="PVA210" s="86"/>
      <c r="PVB210" s="86"/>
      <c r="PVC210" s="86"/>
      <c r="PVD210" s="86"/>
      <c r="PVE210" s="86"/>
      <c r="PVF210" s="86"/>
      <c r="PVG210" s="86"/>
      <c r="PVH210" s="86"/>
      <c r="PVI210" s="86"/>
      <c r="PVJ210" s="86"/>
      <c r="PVK210" s="86"/>
      <c r="PVL210" s="86"/>
      <c r="PVM210" s="86"/>
      <c r="PVN210" s="86"/>
      <c r="PVO210" s="86"/>
      <c r="PVP210" s="86"/>
      <c r="PVQ210" s="86"/>
      <c r="PVR210" s="86"/>
      <c r="PVS210" s="86"/>
      <c r="PVT210" s="86"/>
      <c r="PVU210" s="86"/>
      <c r="PVV210" s="86"/>
      <c r="PVW210" s="86"/>
      <c r="PVX210" s="86"/>
      <c r="PVY210" s="86"/>
      <c r="PVZ210" s="86"/>
      <c r="PWA210" s="86"/>
      <c r="PWB210" s="86"/>
      <c r="PWC210" s="86"/>
      <c r="PWD210" s="86"/>
      <c r="PWE210" s="86"/>
      <c r="PWF210" s="86"/>
      <c r="PWG210" s="86"/>
      <c r="PWH210" s="86"/>
      <c r="PWI210" s="86"/>
      <c r="PWJ210" s="86"/>
      <c r="PWK210" s="86"/>
      <c r="PWL210" s="86"/>
      <c r="PWM210" s="86"/>
      <c r="PWN210" s="86"/>
      <c r="PWO210" s="86"/>
      <c r="PWP210" s="86"/>
      <c r="PWQ210" s="86"/>
      <c r="PWR210" s="86"/>
      <c r="PWS210" s="86"/>
      <c r="PWT210" s="86"/>
      <c r="PWU210" s="86"/>
      <c r="PWV210" s="86"/>
      <c r="PWW210" s="86"/>
      <c r="PWX210" s="86"/>
      <c r="PWY210" s="86"/>
      <c r="PWZ210" s="86"/>
      <c r="PXA210" s="86"/>
      <c r="PXB210" s="86"/>
      <c r="PXC210" s="86"/>
      <c r="PXD210" s="86"/>
      <c r="PXE210" s="86"/>
      <c r="PXF210" s="86"/>
      <c r="PXG210" s="86"/>
      <c r="PXH210" s="86"/>
      <c r="PXI210" s="86"/>
      <c r="PXJ210" s="86"/>
      <c r="PXK210" s="86"/>
      <c r="PXL210" s="86"/>
      <c r="PXM210" s="86"/>
      <c r="PXN210" s="86"/>
      <c r="PXO210" s="86"/>
      <c r="PXP210" s="86"/>
      <c r="PXQ210" s="86"/>
      <c r="PXR210" s="86"/>
      <c r="PXS210" s="86"/>
      <c r="PXT210" s="86"/>
      <c r="PXU210" s="86"/>
      <c r="PXV210" s="86"/>
      <c r="PXW210" s="86"/>
      <c r="PXX210" s="86"/>
      <c r="PXY210" s="86"/>
      <c r="PXZ210" s="86"/>
      <c r="PYA210" s="86"/>
      <c r="PYB210" s="86"/>
      <c r="PYC210" s="86"/>
      <c r="PYD210" s="86"/>
      <c r="PYE210" s="86"/>
      <c r="PYF210" s="86"/>
      <c r="PYG210" s="86"/>
      <c r="PYH210" s="86"/>
      <c r="PYI210" s="86"/>
      <c r="PYJ210" s="86"/>
      <c r="PYK210" s="86"/>
      <c r="PYL210" s="86"/>
      <c r="PYM210" s="86"/>
      <c r="PYN210" s="86"/>
      <c r="PYO210" s="86"/>
      <c r="PYP210" s="86"/>
      <c r="PYQ210" s="86"/>
      <c r="PYR210" s="86"/>
      <c r="PYS210" s="86"/>
      <c r="PYT210" s="86"/>
      <c r="PYU210" s="86"/>
      <c r="PYV210" s="86"/>
      <c r="PYW210" s="86"/>
      <c r="PYX210" s="86"/>
      <c r="PYY210" s="86"/>
      <c r="PYZ210" s="86"/>
      <c r="PZA210" s="86"/>
      <c r="PZB210" s="86"/>
      <c r="PZC210" s="86"/>
      <c r="PZD210" s="86"/>
      <c r="PZE210" s="86"/>
      <c r="PZF210" s="86"/>
      <c r="PZG210" s="86"/>
      <c r="PZH210" s="86"/>
      <c r="PZI210" s="86"/>
      <c r="PZJ210" s="86"/>
      <c r="PZK210" s="86"/>
      <c r="PZL210" s="86"/>
      <c r="PZM210" s="86"/>
      <c r="PZN210" s="86"/>
      <c r="PZO210" s="86"/>
      <c r="PZP210" s="86"/>
      <c r="PZQ210" s="86"/>
      <c r="PZR210" s="86"/>
      <c r="PZS210" s="86"/>
      <c r="PZT210" s="86"/>
      <c r="PZU210" s="86"/>
      <c r="PZV210" s="86"/>
      <c r="PZW210" s="86"/>
      <c r="PZX210" s="86"/>
      <c r="PZY210" s="86"/>
      <c r="PZZ210" s="86"/>
      <c r="QAA210" s="86"/>
      <c r="QAB210" s="86"/>
      <c r="QAC210" s="86"/>
      <c r="QAD210" s="86"/>
      <c r="QAE210" s="86"/>
      <c r="QAF210" s="86"/>
      <c r="QAG210" s="86"/>
      <c r="QAH210" s="86"/>
      <c r="QAI210" s="86"/>
      <c r="QAJ210" s="86"/>
      <c r="QAK210" s="86"/>
      <c r="QAL210" s="86"/>
      <c r="QAM210" s="86"/>
      <c r="QAN210" s="86"/>
      <c r="QAO210" s="86"/>
      <c r="QAP210" s="86"/>
      <c r="QAQ210" s="86"/>
      <c r="QAR210" s="86"/>
      <c r="QAS210" s="86"/>
      <c r="QAT210" s="86"/>
      <c r="QAU210" s="86"/>
      <c r="QAV210" s="86"/>
      <c r="QAW210" s="86"/>
      <c r="QAX210" s="86"/>
      <c r="QAY210" s="86"/>
      <c r="QAZ210" s="86"/>
      <c r="QBA210" s="86"/>
      <c r="QBB210" s="86"/>
      <c r="QBC210" s="86"/>
      <c r="QBD210" s="86"/>
      <c r="QBE210" s="86"/>
      <c r="QBF210" s="86"/>
      <c r="QBG210" s="86"/>
      <c r="QBH210" s="86"/>
      <c r="QBI210" s="86"/>
      <c r="QBJ210" s="86"/>
      <c r="QBK210" s="86"/>
      <c r="QBL210" s="86"/>
      <c r="QBM210" s="86"/>
      <c r="QBN210" s="86"/>
      <c r="QBO210" s="86"/>
      <c r="QBP210" s="86"/>
      <c r="QBQ210" s="86"/>
      <c r="QBR210" s="86"/>
      <c r="QBS210" s="86"/>
      <c r="QBT210" s="86"/>
      <c r="QBU210" s="86"/>
      <c r="QBV210" s="86"/>
      <c r="QBW210" s="86"/>
      <c r="QBX210" s="86"/>
      <c r="QBY210" s="86"/>
      <c r="QBZ210" s="86"/>
      <c r="QCA210" s="86"/>
      <c r="QCB210" s="86"/>
      <c r="QCC210" s="86"/>
      <c r="QCD210" s="86"/>
      <c r="QCE210" s="86"/>
      <c r="QCF210" s="86"/>
      <c r="QCG210" s="86"/>
      <c r="QCH210" s="86"/>
      <c r="QCI210" s="86"/>
      <c r="QCJ210" s="86"/>
      <c r="QCK210" s="86"/>
      <c r="QCL210" s="86"/>
      <c r="QCM210" s="86"/>
      <c r="QCN210" s="86"/>
      <c r="QCO210" s="86"/>
      <c r="QCP210" s="86"/>
      <c r="QCQ210" s="86"/>
      <c r="QCR210" s="86"/>
      <c r="QCS210" s="86"/>
      <c r="QCT210" s="86"/>
      <c r="QCU210" s="86"/>
      <c r="QCV210" s="86"/>
      <c r="QCW210" s="86"/>
      <c r="QCX210" s="86"/>
      <c r="QCY210" s="86"/>
      <c r="QCZ210" s="86"/>
      <c r="QDA210" s="86"/>
      <c r="QDB210" s="86"/>
      <c r="QDC210" s="86"/>
      <c r="QDD210" s="86"/>
      <c r="QDE210" s="86"/>
      <c r="QDF210" s="86"/>
      <c r="QDG210" s="86"/>
      <c r="QDH210" s="86"/>
      <c r="QDI210" s="86"/>
      <c r="QDJ210" s="86"/>
      <c r="QDK210" s="86"/>
      <c r="QDL210" s="86"/>
      <c r="QDM210" s="86"/>
      <c r="QDN210" s="86"/>
      <c r="QDO210" s="86"/>
      <c r="QDP210" s="86"/>
      <c r="QDQ210" s="86"/>
      <c r="QDR210" s="86"/>
      <c r="QDS210" s="86"/>
      <c r="QDT210" s="86"/>
      <c r="QDU210" s="86"/>
      <c r="QDV210" s="86"/>
      <c r="QDW210" s="86"/>
      <c r="QDX210" s="86"/>
      <c r="QDY210" s="86"/>
      <c r="QDZ210" s="86"/>
      <c r="QEA210" s="86"/>
      <c r="QEB210" s="86"/>
      <c r="QEC210" s="86"/>
      <c r="QED210" s="86"/>
      <c r="QEE210" s="86"/>
      <c r="QEF210" s="86"/>
      <c r="QEG210" s="86"/>
      <c r="QEH210" s="86"/>
      <c r="QEI210" s="86"/>
      <c r="QEJ210" s="86"/>
      <c r="QEK210" s="86"/>
      <c r="QEL210" s="86"/>
      <c r="QEM210" s="86"/>
      <c r="QEN210" s="86"/>
      <c r="QEO210" s="86"/>
      <c r="QEP210" s="86"/>
      <c r="QEQ210" s="86"/>
      <c r="QER210" s="86"/>
      <c r="QES210" s="86"/>
      <c r="QET210" s="86"/>
      <c r="QEU210" s="86"/>
      <c r="QEV210" s="86"/>
      <c r="QEW210" s="86"/>
      <c r="QEX210" s="86"/>
      <c r="QEY210" s="86"/>
      <c r="QEZ210" s="86"/>
      <c r="QFA210" s="86"/>
      <c r="QFB210" s="86"/>
      <c r="QFC210" s="86"/>
      <c r="QFD210" s="86"/>
      <c r="QFE210" s="86"/>
      <c r="QFF210" s="86"/>
      <c r="QFG210" s="86"/>
      <c r="QFH210" s="86"/>
      <c r="QFI210" s="86"/>
      <c r="QFJ210" s="86"/>
      <c r="QFK210" s="86"/>
      <c r="QFL210" s="86"/>
      <c r="QFM210" s="86"/>
      <c r="QFN210" s="86"/>
      <c r="QFO210" s="86"/>
      <c r="QFP210" s="86"/>
      <c r="QFQ210" s="86"/>
      <c r="QFR210" s="86"/>
      <c r="QFS210" s="86"/>
      <c r="QFT210" s="86"/>
      <c r="QFU210" s="86"/>
      <c r="QFV210" s="86"/>
      <c r="QFW210" s="86"/>
      <c r="QFX210" s="86"/>
      <c r="QFY210" s="86"/>
      <c r="QFZ210" s="86"/>
      <c r="QGA210" s="86"/>
      <c r="QGB210" s="86"/>
      <c r="QGC210" s="86"/>
      <c r="QGD210" s="86"/>
      <c r="QGE210" s="86"/>
      <c r="QGF210" s="86"/>
      <c r="QGG210" s="86"/>
      <c r="QGH210" s="86"/>
      <c r="QGI210" s="86"/>
      <c r="QGJ210" s="86"/>
      <c r="QGK210" s="86"/>
      <c r="QGL210" s="86"/>
      <c r="QGM210" s="86"/>
      <c r="QGN210" s="86"/>
      <c r="QGO210" s="86"/>
      <c r="QGP210" s="86"/>
      <c r="QGQ210" s="86"/>
      <c r="QGR210" s="86"/>
      <c r="QGS210" s="86"/>
      <c r="QGT210" s="86"/>
      <c r="QGU210" s="86"/>
      <c r="QGV210" s="86"/>
      <c r="QGW210" s="86"/>
      <c r="QGX210" s="86"/>
      <c r="QGY210" s="86"/>
      <c r="QGZ210" s="86"/>
      <c r="QHA210" s="86"/>
      <c r="QHB210" s="86"/>
      <c r="QHC210" s="86"/>
      <c r="QHD210" s="86"/>
      <c r="QHE210" s="86"/>
      <c r="QHF210" s="86"/>
      <c r="QHG210" s="86"/>
      <c r="QHH210" s="86"/>
      <c r="QHI210" s="86"/>
      <c r="QHJ210" s="86"/>
      <c r="QHK210" s="86"/>
      <c r="QHL210" s="86"/>
      <c r="QHM210" s="86"/>
      <c r="QHN210" s="86"/>
      <c r="QHO210" s="86"/>
      <c r="QHP210" s="86"/>
      <c r="QHQ210" s="86"/>
      <c r="QHR210" s="86"/>
      <c r="QHS210" s="86"/>
      <c r="QHT210" s="86"/>
      <c r="QHU210" s="86"/>
      <c r="QHV210" s="86"/>
      <c r="QHW210" s="86"/>
      <c r="QHX210" s="86"/>
      <c r="QHY210" s="86"/>
      <c r="QHZ210" s="86"/>
      <c r="QIA210" s="86"/>
      <c r="QIB210" s="86"/>
      <c r="QIC210" s="86"/>
      <c r="QID210" s="86"/>
      <c r="QIE210" s="86"/>
      <c r="QIF210" s="86"/>
      <c r="QIG210" s="86"/>
      <c r="QIH210" s="86"/>
      <c r="QII210" s="86"/>
      <c r="QIJ210" s="86"/>
      <c r="QIK210" s="86"/>
      <c r="QIL210" s="86"/>
      <c r="QIM210" s="86"/>
      <c r="QIN210" s="86"/>
      <c r="QIO210" s="86"/>
      <c r="QIP210" s="86"/>
      <c r="QIQ210" s="86"/>
      <c r="QIR210" s="86"/>
      <c r="QIS210" s="86"/>
      <c r="QIT210" s="86"/>
      <c r="QIU210" s="86"/>
      <c r="QIV210" s="86"/>
      <c r="QIW210" s="86"/>
      <c r="QIX210" s="86"/>
      <c r="QIY210" s="86"/>
      <c r="QIZ210" s="86"/>
      <c r="QJA210" s="86"/>
      <c r="QJB210" s="86"/>
      <c r="QJC210" s="86"/>
      <c r="QJD210" s="86"/>
      <c r="QJE210" s="86"/>
      <c r="QJF210" s="86"/>
      <c r="QJG210" s="86"/>
      <c r="QJH210" s="86"/>
      <c r="QJI210" s="86"/>
      <c r="QJJ210" s="86"/>
      <c r="QJK210" s="86"/>
      <c r="QJL210" s="86"/>
      <c r="QJM210" s="86"/>
      <c r="QJN210" s="86"/>
      <c r="QJO210" s="86"/>
      <c r="QJP210" s="86"/>
      <c r="QJQ210" s="86"/>
      <c r="QJR210" s="86"/>
      <c r="QJS210" s="86"/>
      <c r="QJT210" s="86"/>
      <c r="QJU210" s="86"/>
      <c r="QJV210" s="86"/>
      <c r="QJW210" s="86"/>
      <c r="QJX210" s="86"/>
      <c r="QJY210" s="86"/>
      <c r="QJZ210" s="86"/>
      <c r="QKA210" s="86"/>
      <c r="QKB210" s="86"/>
      <c r="QKC210" s="86"/>
      <c r="QKD210" s="86"/>
      <c r="QKE210" s="86"/>
      <c r="QKF210" s="86"/>
      <c r="QKG210" s="86"/>
      <c r="QKH210" s="86"/>
      <c r="QKI210" s="86"/>
      <c r="QKJ210" s="86"/>
      <c r="QKK210" s="86"/>
      <c r="QKL210" s="86"/>
      <c r="QKM210" s="86"/>
      <c r="QKN210" s="86"/>
      <c r="QKO210" s="86"/>
      <c r="QKP210" s="86"/>
      <c r="QKQ210" s="86"/>
      <c r="QKR210" s="86"/>
      <c r="QKS210" s="86"/>
      <c r="QKT210" s="86"/>
      <c r="QKU210" s="86"/>
      <c r="QKV210" s="86"/>
      <c r="QKW210" s="86"/>
      <c r="QKX210" s="86"/>
      <c r="QKY210" s="86"/>
      <c r="QKZ210" s="86"/>
      <c r="QLA210" s="86"/>
      <c r="QLB210" s="86"/>
      <c r="QLC210" s="86"/>
      <c r="QLD210" s="86"/>
      <c r="QLE210" s="86"/>
      <c r="QLF210" s="86"/>
      <c r="QLG210" s="86"/>
      <c r="QLH210" s="86"/>
      <c r="QLI210" s="86"/>
      <c r="QLJ210" s="86"/>
      <c r="QLK210" s="86"/>
      <c r="QLL210" s="86"/>
      <c r="QLM210" s="86"/>
      <c r="QLN210" s="86"/>
      <c r="QLO210" s="86"/>
      <c r="QLP210" s="86"/>
      <c r="QLQ210" s="86"/>
      <c r="QLR210" s="86"/>
      <c r="QLS210" s="86"/>
      <c r="QLT210" s="86"/>
      <c r="QLU210" s="86"/>
      <c r="QLV210" s="86"/>
      <c r="QLW210" s="86"/>
      <c r="QLX210" s="86"/>
      <c r="QLY210" s="86"/>
      <c r="QLZ210" s="86"/>
      <c r="QMA210" s="86"/>
      <c r="QMB210" s="86"/>
      <c r="QMC210" s="86"/>
      <c r="QMD210" s="86"/>
      <c r="QME210" s="86"/>
      <c r="QMF210" s="86"/>
      <c r="QMG210" s="86"/>
      <c r="QMH210" s="86"/>
      <c r="QMI210" s="86"/>
      <c r="QMJ210" s="86"/>
      <c r="QMK210" s="86"/>
      <c r="QML210" s="86"/>
      <c r="QMM210" s="86"/>
      <c r="QMN210" s="86"/>
      <c r="QMO210" s="86"/>
      <c r="QMP210" s="86"/>
      <c r="QMQ210" s="86"/>
      <c r="QMR210" s="86"/>
      <c r="QMS210" s="86"/>
      <c r="QMT210" s="86"/>
      <c r="QMU210" s="86"/>
      <c r="QMV210" s="86"/>
      <c r="QMW210" s="86"/>
      <c r="QMX210" s="86"/>
      <c r="QMY210" s="86"/>
      <c r="QMZ210" s="86"/>
      <c r="QNA210" s="86"/>
      <c r="QNB210" s="86"/>
      <c r="QNC210" s="86"/>
      <c r="QND210" s="86"/>
      <c r="QNE210" s="86"/>
      <c r="QNF210" s="86"/>
      <c r="QNG210" s="86"/>
      <c r="QNH210" s="86"/>
      <c r="QNI210" s="86"/>
      <c r="QNJ210" s="86"/>
      <c r="QNK210" s="86"/>
      <c r="QNL210" s="86"/>
      <c r="QNM210" s="86"/>
      <c r="QNN210" s="86"/>
      <c r="QNO210" s="86"/>
      <c r="QNP210" s="86"/>
      <c r="QNQ210" s="86"/>
      <c r="QNR210" s="86"/>
      <c r="QNS210" s="86"/>
      <c r="QNT210" s="86"/>
      <c r="QNU210" s="86"/>
      <c r="QNV210" s="86"/>
      <c r="QNW210" s="86"/>
      <c r="QNX210" s="86"/>
      <c r="QNY210" s="86"/>
      <c r="QNZ210" s="86"/>
      <c r="QOA210" s="86"/>
      <c r="QOB210" s="86"/>
      <c r="QOC210" s="86"/>
      <c r="QOD210" s="86"/>
      <c r="QOE210" s="86"/>
      <c r="QOF210" s="86"/>
      <c r="QOG210" s="86"/>
      <c r="QOH210" s="86"/>
      <c r="QOI210" s="86"/>
      <c r="QOJ210" s="86"/>
      <c r="QOK210" s="86"/>
      <c r="QOL210" s="86"/>
      <c r="QOM210" s="86"/>
      <c r="QON210" s="86"/>
      <c r="QOO210" s="86"/>
      <c r="QOP210" s="86"/>
      <c r="QOQ210" s="86"/>
      <c r="QOR210" s="86"/>
      <c r="QOS210" s="86"/>
      <c r="QOT210" s="86"/>
      <c r="QOU210" s="86"/>
      <c r="QOV210" s="86"/>
      <c r="QOW210" s="86"/>
      <c r="QOX210" s="86"/>
      <c r="QOY210" s="86"/>
      <c r="QOZ210" s="86"/>
      <c r="QPA210" s="86"/>
      <c r="QPB210" s="86"/>
      <c r="QPC210" s="86"/>
      <c r="QPD210" s="86"/>
      <c r="QPE210" s="86"/>
      <c r="QPF210" s="86"/>
      <c r="QPG210" s="86"/>
      <c r="QPH210" s="86"/>
      <c r="QPI210" s="86"/>
      <c r="QPJ210" s="86"/>
      <c r="QPK210" s="86"/>
      <c r="QPL210" s="86"/>
      <c r="QPM210" s="86"/>
      <c r="QPN210" s="86"/>
      <c r="QPO210" s="86"/>
      <c r="QPP210" s="86"/>
      <c r="QPQ210" s="86"/>
      <c r="QPR210" s="86"/>
      <c r="QPS210" s="86"/>
      <c r="QPT210" s="86"/>
      <c r="QPU210" s="86"/>
      <c r="QPV210" s="86"/>
      <c r="QPW210" s="86"/>
      <c r="QPX210" s="86"/>
      <c r="QPY210" s="86"/>
      <c r="QPZ210" s="86"/>
      <c r="QQA210" s="86"/>
      <c r="QQB210" s="86"/>
      <c r="QQC210" s="86"/>
      <c r="QQD210" s="86"/>
      <c r="QQE210" s="86"/>
      <c r="QQF210" s="86"/>
      <c r="QQG210" s="86"/>
      <c r="QQH210" s="86"/>
      <c r="QQI210" s="86"/>
      <c r="QQJ210" s="86"/>
      <c r="QQK210" s="86"/>
      <c r="QQL210" s="86"/>
      <c r="QQM210" s="86"/>
      <c r="QQN210" s="86"/>
      <c r="QQO210" s="86"/>
      <c r="QQP210" s="86"/>
      <c r="QQQ210" s="86"/>
      <c r="QQR210" s="86"/>
      <c r="QQS210" s="86"/>
      <c r="QQT210" s="86"/>
      <c r="QQU210" s="86"/>
      <c r="QQV210" s="86"/>
      <c r="QQW210" s="86"/>
      <c r="QQX210" s="86"/>
      <c r="QQY210" s="86"/>
      <c r="QQZ210" s="86"/>
      <c r="QRA210" s="86"/>
      <c r="QRB210" s="86"/>
      <c r="QRC210" s="86"/>
      <c r="QRD210" s="86"/>
      <c r="QRE210" s="86"/>
      <c r="QRF210" s="86"/>
      <c r="QRG210" s="86"/>
      <c r="QRH210" s="86"/>
      <c r="QRI210" s="86"/>
      <c r="QRJ210" s="86"/>
      <c r="QRK210" s="86"/>
      <c r="QRL210" s="86"/>
      <c r="QRM210" s="86"/>
      <c r="QRN210" s="86"/>
      <c r="QRO210" s="86"/>
      <c r="QRP210" s="86"/>
      <c r="QRQ210" s="86"/>
      <c r="QRR210" s="86"/>
      <c r="QRS210" s="86"/>
      <c r="QRT210" s="86"/>
      <c r="QRU210" s="86"/>
      <c r="QRV210" s="86"/>
      <c r="QRW210" s="86"/>
      <c r="QRX210" s="86"/>
      <c r="QRY210" s="86"/>
      <c r="QRZ210" s="86"/>
      <c r="QSA210" s="86"/>
      <c r="QSB210" s="86"/>
      <c r="QSC210" s="86"/>
      <c r="QSD210" s="86"/>
      <c r="QSE210" s="86"/>
      <c r="QSF210" s="86"/>
      <c r="QSG210" s="86"/>
      <c r="QSH210" s="86"/>
      <c r="QSI210" s="86"/>
      <c r="QSJ210" s="86"/>
      <c r="QSK210" s="86"/>
      <c r="QSL210" s="86"/>
      <c r="QSM210" s="86"/>
      <c r="QSN210" s="86"/>
      <c r="QSO210" s="86"/>
      <c r="QSP210" s="86"/>
      <c r="QSQ210" s="86"/>
      <c r="QSR210" s="86"/>
      <c r="QSS210" s="86"/>
      <c r="QST210" s="86"/>
      <c r="QSU210" s="86"/>
      <c r="QSV210" s="86"/>
      <c r="QSW210" s="86"/>
      <c r="QSX210" s="86"/>
      <c r="QSY210" s="86"/>
      <c r="QSZ210" s="86"/>
      <c r="QTA210" s="86"/>
      <c r="QTB210" s="86"/>
      <c r="QTC210" s="86"/>
      <c r="QTD210" s="86"/>
      <c r="QTE210" s="86"/>
      <c r="QTF210" s="86"/>
      <c r="QTG210" s="86"/>
      <c r="QTH210" s="86"/>
      <c r="QTI210" s="86"/>
      <c r="QTJ210" s="86"/>
      <c r="QTK210" s="86"/>
      <c r="QTL210" s="86"/>
      <c r="QTM210" s="86"/>
      <c r="QTN210" s="86"/>
      <c r="QTO210" s="86"/>
      <c r="QTP210" s="86"/>
      <c r="QTQ210" s="86"/>
      <c r="QTR210" s="86"/>
      <c r="QTS210" s="86"/>
      <c r="QTT210" s="86"/>
      <c r="QTU210" s="86"/>
      <c r="QTV210" s="86"/>
      <c r="QTW210" s="86"/>
      <c r="QTX210" s="86"/>
      <c r="QTY210" s="86"/>
      <c r="QTZ210" s="86"/>
      <c r="QUA210" s="86"/>
      <c r="QUB210" s="86"/>
      <c r="QUC210" s="86"/>
      <c r="QUD210" s="86"/>
      <c r="QUE210" s="86"/>
      <c r="QUF210" s="86"/>
      <c r="QUG210" s="86"/>
      <c r="QUH210" s="86"/>
      <c r="QUI210" s="86"/>
      <c r="QUJ210" s="86"/>
      <c r="QUK210" s="86"/>
      <c r="QUL210" s="86"/>
      <c r="QUM210" s="86"/>
      <c r="QUN210" s="86"/>
      <c r="QUO210" s="86"/>
      <c r="QUP210" s="86"/>
      <c r="QUQ210" s="86"/>
      <c r="QUR210" s="86"/>
      <c r="QUS210" s="86"/>
      <c r="QUT210" s="86"/>
      <c r="QUU210" s="86"/>
      <c r="QUV210" s="86"/>
      <c r="QUW210" s="86"/>
      <c r="QUX210" s="86"/>
      <c r="QUY210" s="86"/>
      <c r="QUZ210" s="86"/>
      <c r="QVA210" s="86"/>
      <c r="QVB210" s="86"/>
      <c r="QVC210" s="86"/>
      <c r="QVD210" s="86"/>
      <c r="QVE210" s="86"/>
      <c r="QVF210" s="86"/>
      <c r="QVG210" s="86"/>
      <c r="QVH210" s="86"/>
      <c r="QVI210" s="86"/>
      <c r="QVJ210" s="86"/>
      <c r="QVK210" s="86"/>
      <c r="QVL210" s="86"/>
      <c r="QVM210" s="86"/>
      <c r="QVN210" s="86"/>
      <c r="QVO210" s="86"/>
      <c r="QVP210" s="86"/>
      <c r="QVQ210" s="86"/>
      <c r="QVR210" s="86"/>
      <c r="QVS210" s="86"/>
      <c r="QVT210" s="86"/>
      <c r="QVU210" s="86"/>
      <c r="QVV210" s="86"/>
      <c r="QVW210" s="86"/>
      <c r="QVX210" s="86"/>
      <c r="QVY210" s="86"/>
      <c r="QVZ210" s="86"/>
      <c r="QWA210" s="86"/>
      <c r="QWB210" s="86"/>
      <c r="QWC210" s="86"/>
      <c r="QWD210" s="86"/>
      <c r="QWE210" s="86"/>
      <c r="QWF210" s="86"/>
      <c r="QWG210" s="86"/>
      <c r="QWH210" s="86"/>
      <c r="QWI210" s="86"/>
      <c r="QWJ210" s="86"/>
      <c r="QWK210" s="86"/>
      <c r="QWL210" s="86"/>
      <c r="QWM210" s="86"/>
      <c r="QWN210" s="86"/>
      <c r="QWO210" s="86"/>
      <c r="QWP210" s="86"/>
      <c r="QWQ210" s="86"/>
      <c r="QWR210" s="86"/>
      <c r="QWS210" s="86"/>
      <c r="QWT210" s="86"/>
      <c r="QWU210" s="86"/>
      <c r="QWV210" s="86"/>
      <c r="QWW210" s="86"/>
      <c r="QWX210" s="86"/>
      <c r="QWY210" s="86"/>
      <c r="QWZ210" s="86"/>
      <c r="QXA210" s="86"/>
      <c r="QXB210" s="86"/>
      <c r="QXC210" s="86"/>
      <c r="QXD210" s="86"/>
      <c r="QXE210" s="86"/>
      <c r="QXF210" s="86"/>
      <c r="QXG210" s="86"/>
      <c r="QXH210" s="86"/>
      <c r="QXI210" s="86"/>
      <c r="QXJ210" s="86"/>
      <c r="QXK210" s="86"/>
      <c r="QXL210" s="86"/>
      <c r="QXM210" s="86"/>
      <c r="QXN210" s="86"/>
      <c r="QXO210" s="86"/>
      <c r="QXP210" s="86"/>
      <c r="QXQ210" s="86"/>
      <c r="QXR210" s="86"/>
      <c r="QXS210" s="86"/>
      <c r="QXT210" s="86"/>
      <c r="QXU210" s="86"/>
      <c r="QXV210" s="86"/>
      <c r="QXW210" s="86"/>
      <c r="QXX210" s="86"/>
      <c r="QXY210" s="86"/>
      <c r="QXZ210" s="86"/>
      <c r="QYA210" s="86"/>
      <c r="QYB210" s="86"/>
      <c r="QYC210" s="86"/>
      <c r="QYD210" s="86"/>
      <c r="QYE210" s="86"/>
      <c r="QYF210" s="86"/>
      <c r="QYG210" s="86"/>
      <c r="QYH210" s="86"/>
      <c r="QYI210" s="86"/>
      <c r="QYJ210" s="86"/>
      <c r="QYK210" s="86"/>
      <c r="QYL210" s="86"/>
      <c r="QYM210" s="86"/>
      <c r="QYN210" s="86"/>
      <c r="QYO210" s="86"/>
      <c r="QYP210" s="86"/>
      <c r="QYQ210" s="86"/>
      <c r="QYR210" s="86"/>
      <c r="QYS210" s="86"/>
      <c r="QYT210" s="86"/>
      <c r="QYU210" s="86"/>
      <c r="QYV210" s="86"/>
      <c r="QYW210" s="86"/>
      <c r="QYX210" s="86"/>
      <c r="QYY210" s="86"/>
      <c r="QYZ210" s="86"/>
      <c r="QZA210" s="86"/>
      <c r="QZB210" s="86"/>
      <c r="QZC210" s="86"/>
      <c r="QZD210" s="86"/>
      <c r="QZE210" s="86"/>
      <c r="QZF210" s="86"/>
      <c r="QZG210" s="86"/>
      <c r="QZH210" s="86"/>
      <c r="QZI210" s="86"/>
      <c r="QZJ210" s="86"/>
      <c r="QZK210" s="86"/>
      <c r="QZL210" s="86"/>
      <c r="QZM210" s="86"/>
      <c r="QZN210" s="86"/>
      <c r="QZO210" s="86"/>
      <c r="QZP210" s="86"/>
      <c r="QZQ210" s="86"/>
      <c r="QZR210" s="86"/>
      <c r="QZS210" s="86"/>
      <c r="QZT210" s="86"/>
      <c r="QZU210" s="86"/>
      <c r="QZV210" s="86"/>
      <c r="QZW210" s="86"/>
      <c r="QZX210" s="86"/>
      <c r="QZY210" s="86"/>
      <c r="QZZ210" s="86"/>
      <c r="RAA210" s="86"/>
      <c r="RAB210" s="86"/>
      <c r="RAC210" s="86"/>
      <c r="RAD210" s="86"/>
      <c r="RAE210" s="86"/>
      <c r="RAF210" s="86"/>
      <c r="RAG210" s="86"/>
      <c r="RAH210" s="86"/>
      <c r="RAI210" s="86"/>
      <c r="RAJ210" s="86"/>
      <c r="RAK210" s="86"/>
      <c r="RAL210" s="86"/>
      <c r="RAM210" s="86"/>
      <c r="RAN210" s="86"/>
      <c r="RAO210" s="86"/>
      <c r="RAP210" s="86"/>
      <c r="RAQ210" s="86"/>
      <c r="RAR210" s="86"/>
      <c r="RAS210" s="86"/>
      <c r="RAT210" s="86"/>
      <c r="RAU210" s="86"/>
      <c r="RAV210" s="86"/>
      <c r="RAW210" s="86"/>
      <c r="RAX210" s="86"/>
      <c r="RAY210" s="86"/>
      <c r="RAZ210" s="86"/>
      <c r="RBA210" s="86"/>
      <c r="RBB210" s="86"/>
      <c r="RBC210" s="86"/>
      <c r="RBD210" s="86"/>
      <c r="RBE210" s="86"/>
      <c r="RBF210" s="86"/>
      <c r="RBG210" s="86"/>
      <c r="RBH210" s="86"/>
      <c r="RBI210" s="86"/>
      <c r="RBJ210" s="86"/>
      <c r="RBK210" s="86"/>
      <c r="RBL210" s="86"/>
      <c r="RBM210" s="86"/>
      <c r="RBN210" s="86"/>
      <c r="RBO210" s="86"/>
      <c r="RBP210" s="86"/>
      <c r="RBQ210" s="86"/>
      <c r="RBR210" s="86"/>
      <c r="RBS210" s="86"/>
      <c r="RBT210" s="86"/>
      <c r="RBU210" s="86"/>
      <c r="RBV210" s="86"/>
      <c r="RBW210" s="86"/>
      <c r="RBX210" s="86"/>
      <c r="RBY210" s="86"/>
      <c r="RBZ210" s="86"/>
      <c r="RCA210" s="86"/>
      <c r="RCB210" s="86"/>
      <c r="RCC210" s="86"/>
      <c r="RCD210" s="86"/>
      <c r="RCE210" s="86"/>
      <c r="RCF210" s="86"/>
      <c r="RCG210" s="86"/>
      <c r="RCH210" s="86"/>
      <c r="RCI210" s="86"/>
      <c r="RCJ210" s="86"/>
      <c r="RCK210" s="86"/>
      <c r="RCL210" s="86"/>
      <c r="RCM210" s="86"/>
      <c r="RCN210" s="86"/>
      <c r="RCO210" s="86"/>
      <c r="RCP210" s="86"/>
      <c r="RCQ210" s="86"/>
      <c r="RCR210" s="86"/>
      <c r="RCS210" s="86"/>
      <c r="RCT210" s="86"/>
      <c r="RCU210" s="86"/>
      <c r="RCV210" s="86"/>
      <c r="RCW210" s="86"/>
      <c r="RCX210" s="86"/>
      <c r="RCY210" s="86"/>
      <c r="RCZ210" s="86"/>
      <c r="RDA210" s="86"/>
      <c r="RDB210" s="86"/>
      <c r="RDC210" s="86"/>
      <c r="RDD210" s="86"/>
      <c r="RDE210" s="86"/>
      <c r="RDF210" s="86"/>
      <c r="RDG210" s="86"/>
      <c r="RDH210" s="86"/>
      <c r="RDI210" s="86"/>
      <c r="RDJ210" s="86"/>
      <c r="RDK210" s="86"/>
      <c r="RDL210" s="86"/>
      <c r="RDM210" s="86"/>
      <c r="RDN210" s="86"/>
      <c r="RDO210" s="86"/>
      <c r="RDP210" s="86"/>
      <c r="RDQ210" s="86"/>
      <c r="RDR210" s="86"/>
      <c r="RDS210" s="86"/>
      <c r="RDT210" s="86"/>
      <c r="RDU210" s="86"/>
      <c r="RDV210" s="86"/>
      <c r="RDW210" s="86"/>
      <c r="RDX210" s="86"/>
      <c r="RDY210" s="86"/>
      <c r="RDZ210" s="86"/>
      <c r="REA210" s="86"/>
      <c r="REB210" s="86"/>
      <c r="REC210" s="86"/>
      <c r="RED210" s="86"/>
      <c r="REE210" s="86"/>
      <c r="REF210" s="86"/>
      <c r="REG210" s="86"/>
      <c r="REH210" s="86"/>
      <c r="REI210" s="86"/>
      <c r="REJ210" s="86"/>
      <c r="REK210" s="86"/>
      <c r="REL210" s="86"/>
      <c r="REM210" s="86"/>
      <c r="REN210" s="86"/>
      <c r="REO210" s="86"/>
      <c r="REP210" s="86"/>
      <c r="REQ210" s="86"/>
      <c r="RER210" s="86"/>
      <c r="RES210" s="86"/>
      <c r="RET210" s="86"/>
      <c r="REU210" s="86"/>
      <c r="REV210" s="86"/>
      <c r="REW210" s="86"/>
      <c r="REX210" s="86"/>
      <c r="REY210" s="86"/>
      <c r="REZ210" s="86"/>
      <c r="RFA210" s="86"/>
      <c r="RFB210" s="86"/>
      <c r="RFC210" s="86"/>
      <c r="RFD210" s="86"/>
      <c r="RFE210" s="86"/>
      <c r="RFF210" s="86"/>
      <c r="RFG210" s="86"/>
      <c r="RFH210" s="86"/>
      <c r="RFI210" s="86"/>
      <c r="RFJ210" s="86"/>
      <c r="RFK210" s="86"/>
      <c r="RFL210" s="86"/>
      <c r="RFM210" s="86"/>
      <c r="RFN210" s="86"/>
      <c r="RFO210" s="86"/>
      <c r="RFP210" s="86"/>
      <c r="RFQ210" s="86"/>
      <c r="RFR210" s="86"/>
      <c r="RFS210" s="86"/>
      <c r="RFT210" s="86"/>
      <c r="RFU210" s="86"/>
      <c r="RFV210" s="86"/>
      <c r="RFW210" s="86"/>
      <c r="RFX210" s="86"/>
      <c r="RFY210" s="86"/>
      <c r="RFZ210" s="86"/>
      <c r="RGA210" s="86"/>
      <c r="RGB210" s="86"/>
      <c r="RGC210" s="86"/>
      <c r="RGD210" s="86"/>
      <c r="RGE210" s="86"/>
      <c r="RGF210" s="86"/>
      <c r="RGG210" s="86"/>
      <c r="RGH210" s="86"/>
      <c r="RGI210" s="86"/>
      <c r="RGJ210" s="86"/>
      <c r="RGK210" s="86"/>
      <c r="RGL210" s="86"/>
      <c r="RGM210" s="86"/>
      <c r="RGN210" s="86"/>
      <c r="RGO210" s="86"/>
      <c r="RGP210" s="86"/>
      <c r="RGQ210" s="86"/>
      <c r="RGR210" s="86"/>
      <c r="RGS210" s="86"/>
      <c r="RGT210" s="86"/>
      <c r="RGU210" s="86"/>
      <c r="RGV210" s="86"/>
      <c r="RGW210" s="86"/>
      <c r="RGX210" s="86"/>
      <c r="RGY210" s="86"/>
      <c r="RGZ210" s="86"/>
      <c r="RHA210" s="86"/>
      <c r="RHB210" s="86"/>
      <c r="RHC210" s="86"/>
      <c r="RHD210" s="86"/>
      <c r="RHE210" s="86"/>
      <c r="RHF210" s="86"/>
      <c r="RHG210" s="86"/>
      <c r="RHH210" s="86"/>
      <c r="RHI210" s="86"/>
      <c r="RHJ210" s="86"/>
      <c r="RHK210" s="86"/>
      <c r="RHL210" s="86"/>
      <c r="RHM210" s="86"/>
      <c r="RHN210" s="86"/>
      <c r="RHO210" s="86"/>
      <c r="RHP210" s="86"/>
      <c r="RHQ210" s="86"/>
      <c r="RHR210" s="86"/>
      <c r="RHS210" s="86"/>
      <c r="RHT210" s="86"/>
      <c r="RHU210" s="86"/>
      <c r="RHV210" s="86"/>
      <c r="RHW210" s="86"/>
      <c r="RHX210" s="86"/>
      <c r="RHY210" s="86"/>
      <c r="RHZ210" s="86"/>
      <c r="RIA210" s="86"/>
      <c r="RIB210" s="86"/>
      <c r="RIC210" s="86"/>
      <c r="RID210" s="86"/>
      <c r="RIE210" s="86"/>
      <c r="RIF210" s="86"/>
      <c r="RIG210" s="86"/>
      <c r="RIH210" s="86"/>
      <c r="RII210" s="86"/>
      <c r="RIJ210" s="86"/>
      <c r="RIK210" s="86"/>
      <c r="RIL210" s="86"/>
      <c r="RIM210" s="86"/>
      <c r="RIN210" s="86"/>
      <c r="RIO210" s="86"/>
      <c r="RIP210" s="86"/>
      <c r="RIQ210" s="86"/>
      <c r="RIR210" s="86"/>
      <c r="RIS210" s="86"/>
      <c r="RIT210" s="86"/>
      <c r="RIU210" s="86"/>
      <c r="RIV210" s="86"/>
      <c r="RIW210" s="86"/>
      <c r="RIX210" s="86"/>
      <c r="RIY210" s="86"/>
      <c r="RIZ210" s="86"/>
      <c r="RJA210" s="86"/>
      <c r="RJB210" s="86"/>
      <c r="RJC210" s="86"/>
      <c r="RJD210" s="86"/>
      <c r="RJE210" s="86"/>
      <c r="RJF210" s="86"/>
      <c r="RJG210" s="86"/>
      <c r="RJH210" s="86"/>
      <c r="RJI210" s="86"/>
      <c r="RJJ210" s="86"/>
      <c r="RJK210" s="86"/>
      <c r="RJL210" s="86"/>
      <c r="RJM210" s="86"/>
      <c r="RJN210" s="86"/>
      <c r="RJO210" s="86"/>
      <c r="RJP210" s="86"/>
      <c r="RJQ210" s="86"/>
      <c r="RJR210" s="86"/>
      <c r="RJS210" s="86"/>
      <c r="RJT210" s="86"/>
      <c r="RJU210" s="86"/>
      <c r="RJV210" s="86"/>
      <c r="RJW210" s="86"/>
      <c r="RJX210" s="86"/>
      <c r="RJY210" s="86"/>
      <c r="RJZ210" s="86"/>
      <c r="RKA210" s="86"/>
      <c r="RKB210" s="86"/>
      <c r="RKC210" s="86"/>
      <c r="RKD210" s="86"/>
      <c r="RKE210" s="86"/>
      <c r="RKF210" s="86"/>
      <c r="RKG210" s="86"/>
      <c r="RKH210" s="86"/>
      <c r="RKI210" s="86"/>
      <c r="RKJ210" s="86"/>
      <c r="RKK210" s="86"/>
      <c r="RKL210" s="86"/>
      <c r="RKM210" s="86"/>
      <c r="RKN210" s="86"/>
      <c r="RKO210" s="86"/>
      <c r="RKP210" s="86"/>
      <c r="RKQ210" s="86"/>
      <c r="RKR210" s="86"/>
      <c r="RKS210" s="86"/>
      <c r="RKT210" s="86"/>
      <c r="RKU210" s="86"/>
      <c r="RKV210" s="86"/>
      <c r="RKW210" s="86"/>
      <c r="RKX210" s="86"/>
      <c r="RKY210" s="86"/>
      <c r="RKZ210" s="86"/>
      <c r="RLA210" s="86"/>
      <c r="RLB210" s="86"/>
      <c r="RLC210" s="86"/>
      <c r="RLD210" s="86"/>
      <c r="RLE210" s="86"/>
      <c r="RLF210" s="86"/>
      <c r="RLG210" s="86"/>
      <c r="RLH210" s="86"/>
      <c r="RLI210" s="86"/>
      <c r="RLJ210" s="86"/>
      <c r="RLK210" s="86"/>
      <c r="RLL210" s="86"/>
      <c r="RLM210" s="86"/>
      <c r="RLN210" s="86"/>
      <c r="RLO210" s="86"/>
      <c r="RLP210" s="86"/>
      <c r="RLQ210" s="86"/>
      <c r="RLR210" s="86"/>
      <c r="RLS210" s="86"/>
      <c r="RLT210" s="86"/>
      <c r="RLU210" s="86"/>
      <c r="RLV210" s="86"/>
      <c r="RLW210" s="86"/>
      <c r="RLX210" s="86"/>
      <c r="RLY210" s="86"/>
      <c r="RLZ210" s="86"/>
      <c r="RMA210" s="86"/>
      <c r="RMB210" s="86"/>
      <c r="RMC210" s="86"/>
      <c r="RMD210" s="86"/>
      <c r="RME210" s="86"/>
      <c r="RMF210" s="86"/>
      <c r="RMG210" s="86"/>
      <c r="RMH210" s="86"/>
      <c r="RMI210" s="86"/>
      <c r="RMJ210" s="86"/>
      <c r="RMK210" s="86"/>
      <c r="RML210" s="86"/>
      <c r="RMM210" s="86"/>
      <c r="RMN210" s="86"/>
      <c r="RMO210" s="86"/>
      <c r="RMP210" s="86"/>
      <c r="RMQ210" s="86"/>
      <c r="RMR210" s="86"/>
      <c r="RMS210" s="86"/>
      <c r="RMT210" s="86"/>
      <c r="RMU210" s="86"/>
      <c r="RMV210" s="86"/>
      <c r="RMW210" s="86"/>
      <c r="RMX210" s="86"/>
      <c r="RMY210" s="86"/>
      <c r="RMZ210" s="86"/>
      <c r="RNA210" s="86"/>
      <c r="RNB210" s="86"/>
      <c r="RNC210" s="86"/>
      <c r="RND210" s="86"/>
      <c r="RNE210" s="86"/>
      <c r="RNF210" s="86"/>
      <c r="RNG210" s="86"/>
      <c r="RNH210" s="86"/>
      <c r="RNI210" s="86"/>
      <c r="RNJ210" s="86"/>
      <c r="RNK210" s="86"/>
      <c r="RNL210" s="86"/>
      <c r="RNM210" s="86"/>
      <c r="RNN210" s="86"/>
      <c r="RNO210" s="86"/>
      <c r="RNP210" s="86"/>
      <c r="RNQ210" s="86"/>
      <c r="RNR210" s="86"/>
      <c r="RNS210" s="86"/>
      <c r="RNT210" s="86"/>
      <c r="RNU210" s="86"/>
      <c r="RNV210" s="86"/>
      <c r="RNW210" s="86"/>
      <c r="RNX210" s="86"/>
      <c r="RNY210" s="86"/>
      <c r="RNZ210" s="86"/>
      <c r="ROA210" s="86"/>
      <c r="ROB210" s="86"/>
      <c r="ROC210" s="86"/>
      <c r="ROD210" s="86"/>
      <c r="ROE210" s="86"/>
      <c r="ROF210" s="86"/>
      <c r="ROG210" s="86"/>
      <c r="ROH210" s="86"/>
      <c r="ROI210" s="86"/>
      <c r="ROJ210" s="86"/>
      <c r="ROK210" s="86"/>
      <c r="ROL210" s="86"/>
      <c r="ROM210" s="86"/>
      <c r="RON210" s="86"/>
      <c r="ROO210" s="86"/>
      <c r="ROP210" s="86"/>
      <c r="ROQ210" s="86"/>
      <c r="ROR210" s="86"/>
      <c r="ROS210" s="86"/>
      <c r="ROT210" s="86"/>
      <c r="ROU210" s="86"/>
      <c r="ROV210" s="86"/>
      <c r="ROW210" s="86"/>
      <c r="ROX210" s="86"/>
      <c r="ROY210" s="86"/>
      <c r="ROZ210" s="86"/>
      <c r="RPA210" s="86"/>
      <c r="RPB210" s="86"/>
      <c r="RPC210" s="86"/>
      <c r="RPD210" s="86"/>
      <c r="RPE210" s="86"/>
      <c r="RPF210" s="86"/>
      <c r="RPG210" s="86"/>
      <c r="RPH210" s="86"/>
      <c r="RPI210" s="86"/>
      <c r="RPJ210" s="86"/>
      <c r="RPK210" s="86"/>
      <c r="RPL210" s="86"/>
      <c r="RPM210" s="86"/>
      <c r="RPN210" s="86"/>
      <c r="RPO210" s="86"/>
      <c r="RPP210" s="86"/>
      <c r="RPQ210" s="86"/>
      <c r="RPR210" s="86"/>
      <c r="RPS210" s="86"/>
      <c r="RPT210" s="86"/>
      <c r="RPU210" s="86"/>
      <c r="RPV210" s="86"/>
      <c r="RPW210" s="86"/>
      <c r="RPX210" s="86"/>
      <c r="RPY210" s="86"/>
      <c r="RPZ210" s="86"/>
      <c r="RQA210" s="86"/>
      <c r="RQB210" s="86"/>
      <c r="RQC210" s="86"/>
      <c r="RQD210" s="86"/>
      <c r="RQE210" s="86"/>
      <c r="RQF210" s="86"/>
      <c r="RQG210" s="86"/>
      <c r="RQH210" s="86"/>
      <c r="RQI210" s="86"/>
      <c r="RQJ210" s="86"/>
      <c r="RQK210" s="86"/>
      <c r="RQL210" s="86"/>
      <c r="RQM210" s="86"/>
      <c r="RQN210" s="86"/>
      <c r="RQO210" s="86"/>
      <c r="RQP210" s="86"/>
      <c r="RQQ210" s="86"/>
      <c r="RQR210" s="86"/>
      <c r="RQS210" s="86"/>
      <c r="RQT210" s="86"/>
      <c r="RQU210" s="86"/>
      <c r="RQV210" s="86"/>
      <c r="RQW210" s="86"/>
      <c r="RQX210" s="86"/>
      <c r="RQY210" s="86"/>
      <c r="RQZ210" s="86"/>
      <c r="RRA210" s="86"/>
      <c r="RRB210" s="86"/>
      <c r="RRC210" s="86"/>
      <c r="RRD210" s="86"/>
      <c r="RRE210" s="86"/>
      <c r="RRF210" s="86"/>
      <c r="RRG210" s="86"/>
      <c r="RRH210" s="86"/>
      <c r="RRI210" s="86"/>
      <c r="RRJ210" s="86"/>
      <c r="RRK210" s="86"/>
      <c r="RRL210" s="86"/>
      <c r="RRM210" s="86"/>
      <c r="RRN210" s="86"/>
      <c r="RRO210" s="86"/>
      <c r="RRP210" s="86"/>
      <c r="RRQ210" s="86"/>
      <c r="RRR210" s="86"/>
      <c r="RRS210" s="86"/>
      <c r="RRT210" s="86"/>
      <c r="RRU210" s="86"/>
      <c r="RRV210" s="86"/>
      <c r="RRW210" s="86"/>
      <c r="RRX210" s="86"/>
      <c r="RRY210" s="86"/>
      <c r="RRZ210" s="86"/>
      <c r="RSA210" s="86"/>
      <c r="RSB210" s="86"/>
      <c r="RSC210" s="86"/>
      <c r="RSD210" s="86"/>
      <c r="RSE210" s="86"/>
      <c r="RSF210" s="86"/>
      <c r="RSG210" s="86"/>
      <c r="RSH210" s="86"/>
      <c r="RSI210" s="86"/>
      <c r="RSJ210" s="86"/>
      <c r="RSK210" s="86"/>
      <c r="RSL210" s="86"/>
      <c r="RSM210" s="86"/>
      <c r="RSN210" s="86"/>
      <c r="RSO210" s="86"/>
      <c r="RSP210" s="86"/>
      <c r="RSQ210" s="86"/>
      <c r="RSR210" s="86"/>
      <c r="RSS210" s="86"/>
      <c r="RST210" s="86"/>
      <c r="RSU210" s="86"/>
      <c r="RSV210" s="86"/>
      <c r="RSW210" s="86"/>
      <c r="RSX210" s="86"/>
      <c r="RSY210" s="86"/>
      <c r="RSZ210" s="86"/>
      <c r="RTA210" s="86"/>
      <c r="RTB210" s="86"/>
      <c r="RTC210" s="86"/>
      <c r="RTD210" s="86"/>
      <c r="RTE210" s="86"/>
      <c r="RTF210" s="86"/>
      <c r="RTG210" s="86"/>
      <c r="RTH210" s="86"/>
      <c r="RTI210" s="86"/>
      <c r="RTJ210" s="86"/>
      <c r="RTK210" s="86"/>
      <c r="RTL210" s="86"/>
      <c r="RTM210" s="86"/>
      <c r="RTN210" s="86"/>
      <c r="RTO210" s="86"/>
      <c r="RTP210" s="86"/>
      <c r="RTQ210" s="86"/>
      <c r="RTR210" s="86"/>
      <c r="RTS210" s="86"/>
      <c r="RTT210" s="86"/>
      <c r="RTU210" s="86"/>
      <c r="RTV210" s="86"/>
      <c r="RTW210" s="86"/>
      <c r="RTX210" s="86"/>
      <c r="RTY210" s="86"/>
      <c r="RTZ210" s="86"/>
      <c r="RUA210" s="86"/>
      <c r="RUB210" s="86"/>
      <c r="RUC210" s="86"/>
      <c r="RUD210" s="86"/>
      <c r="RUE210" s="86"/>
      <c r="RUF210" s="86"/>
      <c r="RUG210" s="86"/>
      <c r="RUH210" s="86"/>
      <c r="RUI210" s="86"/>
      <c r="RUJ210" s="86"/>
      <c r="RUK210" s="86"/>
      <c r="RUL210" s="86"/>
      <c r="RUM210" s="86"/>
      <c r="RUN210" s="86"/>
      <c r="RUO210" s="86"/>
      <c r="RUP210" s="86"/>
      <c r="RUQ210" s="86"/>
      <c r="RUR210" s="86"/>
      <c r="RUS210" s="86"/>
      <c r="RUT210" s="86"/>
      <c r="RUU210" s="86"/>
      <c r="RUV210" s="86"/>
      <c r="RUW210" s="86"/>
      <c r="RUX210" s="86"/>
      <c r="RUY210" s="86"/>
      <c r="RUZ210" s="86"/>
      <c r="RVA210" s="86"/>
      <c r="RVB210" s="86"/>
      <c r="RVC210" s="86"/>
      <c r="RVD210" s="86"/>
      <c r="RVE210" s="86"/>
      <c r="RVF210" s="86"/>
      <c r="RVG210" s="86"/>
      <c r="RVH210" s="86"/>
      <c r="RVI210" s="86"/>
      <c r="RVJ210" s="86"/>
      <c r="RVK210" s="86"/>
      <c r="RVL210" s="86"/>
      <c r="RVM210" s="86"/>
      <c r="RVN210" s="86"/>
      <c r="RVO210" s="86"/>
      <c r="RVP210" s="86"/>
      <c r="RVQ210" s="86"/>
      <c r="RVR210" s="86"/>
      <c r="RVS210" s="86"/>
      <c r="RVT210" s="86"/>
      <c r="RVU210" s="86"/>
      <c r="RVV210" s="86"/>
      <c r="RVW210" s="86"/>
      <c r="RVX210" s="86"/>
      <c r="RVY210" s="86"/>
      <c r="RVZ210" s="86"/>
      <c r="RWA210" s="86"/>
      <c r="RWB210" s="86"/>
      <c r="RWC210" s="86"/>
      <c r="RWD210" s="86"/>
      <c r="RWE210" s="86"/>
      <c r="RWF210" s="86"/>
      <c r="RWG210" s="86"/>
      <c r="RWH210" s="86"/>
      <c r="RWI210" s="86"/>
      <c r="RWJ210" s="86"/>
      <c r="RWK210" s="86"/>
      <c r="RWL210" s="86"/>
      <c r="RWM210" s="86"/>
      <c r="RWN210" s="86"/>
      <c r="RWO210" s="86"/>
      <c r="RWP210" s="86"/>
      <c r="RWQ210" s="86"/>
      <c r="RWR210" s="86"/>
      <c r="RWS210" s="86"/>
      <c r="RWT210" s="86"/>
      <c r="RWU210" s="86"/>
      <c r="RWV210" s="86"/>
      <c r="RWW210" s="86"/>
      <c r="RWX210" s="86"/>
      <c r="RWY210" s="86"/>
      <c r="RWZ210" s="86"/>
      <c r="RXA210" s="86"/>
      <c r="RXB210" s="86"/>
      <c r="RXC210" s="86"/>
      <c r="RXD210" s="86"/>
      <c r="RXE210" s="86"/>
      <c r="RXF210" s="86"/>
      <c r="RXG210" s="86"/>
      <c r="RXH210" s="86"/>
      <c r="RXI210" s="86"/>
      <c r="RXJ210" s="86"/>
      <c r="RXK210" s="86"/>
      <c r="RXL210" s="86"/>
      <c r="RXM210" s="86"/>
      <c r="RXN210" s="86"/>
      <c r="RXO210" s="86"/>
      <c r="RXP210" s="86"/>
      <c r="RXQ210" s="86"/>
      <c r="RXR210" s="86"/>
      <c r="RXS210" s="86"/>
      <c r="RXT210" s="86"/>
      <c r="RXU210" s="86"/>
      <c r="RXV210" s="86"/>
      <c r="RXW210" s="86"/>
      <c r="RXX210" s="86"/>
      <c r="RXY210" s="86"/>
      <c r="RXZ210" s="86"/>
      <c r="RYA210" s="86"/>
      <c r="RYB210" s="86"/>
      <c r="RYC210" s="86"/>
      <c r="RYD210" s="86"/>
      <c r="RYE210" s="86"/>
      <c r="RYF210" s="86"/>
      <c r="RYG210" s="86"/>
      <c r="RYH210" s="86"/>
      <c r="RYI210" s="86"/>
      <c r="RYJ210" s="86"/>
      <c r="RYK210" s="86"/>
      <c r="RYL210" s="86"/>
      <c r="RYM210" s="86"/>
      <c r="RYN210" s="86"/>
      <c r="RYO210" s="86"/>
      <c r="RYP210" s="86"/>
      <c r="RYQ210" s="86"/>
      <c r="RYR210" s="86"/>
      <c r="RYS210" s="86"/>
      <c r="RYT210" s="86"/>
      <c r="RYU210" s="86"/>
      <c r="RYV210" s="86"/>
      <c r="RYW210" s="86"/>
      <c r="RYX210" s="86"/>
      <c r="RYY210" s="86"/>
      <c r="RYZ210" s="86"/>
      <c r="RZA210" s="86"/>
      <c r="RZB210" s="86"/>
      <c r="RZC210" s="86"/>
      <c r="RZD210" s="86"/>
      <c r="RZE210" s="86"/>
      <c r="RZF210" s="86"/>
      <c r="RZG210" s="86"/>
      <c r="RZH210" s="86"/>
      <c r="RZI210" s="86"/>
      <c r="RZJ210" s="86"/>
      <c r="RZK210" s="86"/>
      <c r="RZL210" s="86"/>
      <c r="RZM210" s="86"/>
      <c r="RZN210" s="86"/>
      <c r="RZO210" s="86"/>
      <c r="RZP210" s="86"/>
      <c r="RZQ210" s="86"/>
      <c r="RZR210" s="86"/>
      <c r="RZS210" s="86"/>
      <c r="RZT210" s="86"/>
      <c r="RZU210" s="86"/>
      <c r="RZV210" s="86"/>
      <c r="RZW210" s="86"/>
      <c r="RZX210" s="86"/>
      <c r="RZY210" s="86"/>
      <c r="RZZ210" s="86"/>
      <c r="SAA210" s="86"/>
      <c r="SAB210" s="86"/>
      <c r="SAC210" s="86"/>
      <c r="SAD210" s="86"/>
      <c r="SAE210" s="86"/>
      <c r="SAF210" s="86"/>
      <c r="SAG210" s="86"/>
      <c r="SAH210" s="86"/>
      <c r="SAI210" s="86"/>
      <c r="SAJ210" s="86"/>
      <c r="SAK210" s="86"/>
      <c r="SAL210" s="86"/>
      <c r="SAM210" s="86"/>
      <c r="SAN210" s="86"/>
      <c r="SAO210" s="86"/>
      <c r="SAP210" s="86"/>
      <c r="SAQ210" s="86"/>
      <c r="SAR210" s="86"/>
      <c r="SAS210" s="86"/>
      <c r="SAT210" s="86"/>
      <c r="SAU210" s="86"/>
      <c r="SAV210" s="86"/>
      <c r="SAW210" s="86"/>
      <c r="SAX210" s="86"/>
      <c r="SAY210" s="86"/>
      <c r="SAZ210" s="86"/>
      <c r="SBA210" s="86"/>
      <c r="SBB210" s="86"/>
      <c r="SBC210" s="86"/>
      <c r="SBD210" s="86"/>
      <c r="SBE210" s="86"/>
      <c r="SBF210" s="86"/>
      <c r="SBG210" s="86"/>
      <c r="SBH210" s="86"/>
      <c r="SBI210" s="86"/>
      <c r="SBJ210" s="86"/>
      <c r="SBK210" s="86"/>
      <c r="SBL210" s="86"/>
      <c r="SBM210" s="86"/>
      <c r="SBN210" s="86"/>
      <c r="SBO210" s="86"/>
      <c r="SBP210" s="86"/>
      <c r="SBQ210" s="86"/>
      <c r="SBR210" s="86"/>
      <c r="SBS210" s="86"/>
      <c r="SBT210" s="86"/>
      <c r="SBU210" s="86"/>
      <c r="SBV210" s="86"/>
      <c r="SBW210" s="86"/>
      <c r="SBX210" s="86"/>
      <c r="SBY210" s="86"/>
      <c r="SBZ210" s="86"/>
      <c r="SCA210" s="86"/>
      <c r="SCB210" s="86"/>
      <c r="SCC210" s="86"/>
      <c r="SCD210" s="86"/>
      <c r="SCE210" s="86"/>
      <c r="SCF210" s="86"/>
      <c r="SCG210" s="86"/>
      <c r="SCH210" s="86"/>
      <c r="SCI210" s="86"/>
      <c r="SCJ210" s="86"/>
      <c r="SCK210" s="86"/>
      <c r="SCL210" s="86"/>
      <c r="SCM210" s="86"/>
      <c r="SCN210" s="86"/>
      <c r="SCO210" s="86"/>
      <c r="SCP210" s="86"/>
      <c r="SCQ210" s="86"/>
      <c r="SCR210" s="86"/>
      <c r="SCS210" s="86"/>
      <c r="SCT210" s="86"/>
      <c r="SCU210" s="86"/>
      <c r="SCV210" s="86"/>
      <c r="SCW210" s="86"/>
      <c r="SCX210" s="86"/>
      <c r="SCY210" s="86"/>
      <c r="SCZ210" s="86"/>
      <c r="SDA210" s="86"/>
      <c r="SDB210" s="86"/>
      <c r="SDC210" s="86"/>
      <c r="SDD210" s="86"/>
      <c r="SDE210" s="86"/>
      <c r="SDF210" s="86"/>
      <c r="SDG210" s="86"/>
      <c r="SDH210" s="86"/>
      <c r="SDI210" s="86"/>
      <c r="SDJ210" s="86"/>
      <c r="SDK210" s="86"/>
      <c r="SDL210" s="86"/>
      <c r="SDM210" s="86"/>
      <c r="SDN210" s="86"/>
      <c r="SDO210" s="86"/>
      <c r="SDP210" s="86"/>
      <c r="SDQ210" s="86"/>
      <c r="SDR210" s="86"/>
      <c r="SDS210" s="86"/>
      <c r="SDT210" s="86"/>
      <c r="SDU210" s="86"/>
      <c r="SDV210" s="86"/>
      <c r="SDW210" s="86"/>
      <c r="SDX210" s="86"/>
      <c r="SDY210" s="86"/>
      <c r="SDZ210" s="86"/>
      <c r="SEA210" s="86"/>
      <c r="SEB210" s="86"/>
      <c r="SEC210" s="86"/>
      <c r="SED210" s="86"/>
      <c r="SEE210" s="86"/>
      <c r="SEF210" s="86"/>
      <c r="SEG210" s="86"/>
      <c r="SEH210" s="86"/>
      <c r="SEI210" s="86"/>
      <c r="SEJ210" s="86"/>
      <c r="SEK210" s="86"/>
      <c r="SEL210" s="86"/>
      <c r="SEM210" s="86"/>
      <c r="SEN210" s="86"/>
      <c r="SEO210" s="86"/>
      <c r="SEP210" s="86"/>
      <c r="SEQ210" s="86"/>
      <c r="SER210" s="86"/>
      <c r="SES210" s="86"/>
      <c r="SET210" s="86"/>
      <c r="SEU210" s="86"/>
      <c r="SEV210" s="86"/>
      <c r="SEW210" s="86"/>
      <c r="SEX210" s="86"/>
      <c r="SEY210" s="86"/>
      <c r="SEZ210" s="86"/>
      <c r="SFA210" s="86"/>
      <c r="SFB210" s="86"/>
      <c r="SFC210" s="86"/>
      <c r="SFD210" s="86"/>
      <c r="SFE210" s="86"/>
      <c r="SFF210" s="86"/>
      <c r="SFG210" s="86"/>
      <c r="SFH210" s="86"/>
      <c r="SFI210" s="86"/>
      <c r="SFJ210" s="86"/>
      <c r="SFK210" s="86"/>
      <c r="SFL210" s="86"/>
      <c r="SFM210" s="86"/>
      <c r="SFN210" s="86"/>
      <c r="SFO210" s="86"/>
      <c r="SFP210" s="86"/>
      <c r="SFQ210" s="86"/>
      <c r="SFR210" s="86"/>
      <c r="SFS210" s="86"/>
      <c r="SFT210" s="86"/>
      <c r="SFU210" s="86"/>
      <c r="SFV210" s="86"/>
      <c r="SFW210" s="86"/>
      <c r="SFX210" s="86"/>
      <c r="SFY210" s="86"/>
      <c r="SFZ210" s="86"/>
      <c r="SGA210" s="86"/>
      <c r="SGB210" s="86"/>
      <c r="SGC210" s="86"/>
      <c r="SGD210" s="86"/>
      <c r="SGE210" s="86"/>
      <c r="SGF210" s="86"/>
      <c r="SGG210" s="86"/>
      <c r="SGH210" s="86"/>
      <c r="SGI210" s="86"/>
      <c r="SGJ210" s="86"/>
      <c r="SGK210" s="86"/>
      <c r="SGL210" s="86"/>
      <c r="SGM210" s="86"/>
      <c r="SGN210" s="86"/>
      <c r="SGO210" s="86"/>
      <c r="SGP210" s="86"/>
      <c r="SGQ210" s="86"/>
      <c r="SGR210" s="86"/>
      <c r="SGS210" s="86"/>
      <c r="SGT210" s="86"/>
      <c r="SGU210" s="86"/>
      <c r="SGV210" s="86"/>
      <c r="SGW210" s="86"/>
      <c r="SGX210" s="86"/>
      <c r="SGY210" s="86"/>
      <c r="SGZ210" s="86"/>
      <c r="SHA210" s="86"/>
      <c r="SHB210" s="86"/>
      <c r="SHC210" s="86"/>
      <c r="SHD210" s="86"/>
      <c r="SHE210" s="86"/>
      <c r="SHF210" s="86"/>
      <c r="SHG210" s="86"/>
      <c r="SHH210" s="86"/>
      <c r="SHI210" s="86"/>
      <c r="SHJ210" s="86"/>
      <c r="SHK210" s="86"/>
      <c r="SHL210" s="86"/>
      <c r="SHM210" s="86"/>
      <c r="SHN210" s="86"/>
      <c r="SHO210" s="86"/>
      <c r="SHP210" s="86"/>
      <c r="SHQ210" s="86"/>
      <c r="SHR210" s="86"/>
      <c r="SHS210" s="86"/>
      <c r="SHT210" s="86"/>
      <c r="SHU210" s="86"/>
      <c r="SHV210" s="86"/>
      <c r="SHW210" s="86"/>
      <c r="SHX210" s="86"/>
      <c r="SHY210" s="86"/>
      <c r="SHZ210" s="86"/>
      <c r="SIA210" s="86"/>
      <c r="SIB210" s="86"/>
      <c r="SIC210" s="86"/>
      <c r="SID210" s="86"/>
      <c r="SIE210" s="86"/>
      <c r="SIF210" s="86"/>
      <c r="SIG210" s="86"/>
      <c r="SIH210" s="86"/>
      <c r="SII210" s="86"/>
      <c r="SIJ210" s="86"/>
      <c r="SIK210" s="86"/>
      <c r="SIL210" s="86"/>
      <c r="SIM210" s="86"/>
      <c r="SIN210" s="86"/>
      <c r="SIO210" s="86"/>
      <c r="SIP210" s="86"/>
      <c r="SIQ210" s="86"/>
      <c r="SIR210" s="86"/>
      <c r="SIS210" s="86"/>
      <c r="SIT210" s="86"/>
      <c r="SIU210" s="86"/>
      <c r="SIV210" s="86"/>
      <c r="SIW210" s="86"/>
      <c r="SIX210" s="86"/>
      <c r="SIY210" s="86"/>
      <c r="SIZ210" s="86"/>
      <c r="SJA210" s="86"/>
      <c r="SJB210" s="86"/>
      <c r="SJC210" s="86"/>
      <c r="SJD210" s="86"/>
      <c r="SJE210" s="86"/>
      <c r="SJF210" s="86"/>
      <c r="SJG210" s="86"/>
      <c r="SJH210" s="86"/>
      <c r="SJI210" s="86"/>
      <c r="SJJ210" s="86"/>
      <c r="SJK210" s="86"/>
      <c r="SJL210" s="86"/>
      <c r="SJM210" s="86"/>
      <c r="SJN210" s="86"/>
      <c r="SJO210" s="86"/>
      <c r="SJP210" s="86"/>
      <c r="SJQ210" s="86"/>
      <c r="SJR210" s="86"/>
      <c r="SJS210" s="86"/>
      <c r="SJT210" s="86"/>
      <c r="SJU210" s="86"/>
      <c r="SJV210" s="86"/>
      <c r="SJW210" s="86"/>
      <c r="SJX210" s="86"/>
      <c r="SJY210" s="86"/>
      <c r="SJZ210" s="86"/>
      <c r="SKA210" s="86"/>
      <c r="SKB210" s="86"/>
      <c r="SKC210" s="86"/>
      <c r="SKD210" s="86"/>
      <c r="SKE210" s="86"/>
      <c r="SKF210" s="86"/>
      <c r="SKG210" s="86"/>
      <c r="SKH210" s="86"/>
      <c r="SKI210" s="86"/>
      <c r="SKJ210" s="86"/>
      <c r="SKK210" s="86"/>
      <c r="SKL210" s="86"/>
      <c r="SKM210" s="86"/>
      <c r="SKN210" s="86"/>
      <c r="SKO210" s="86"/>
      <c r="SKP210" s="86"/>
      <c r="SKQ210" s="86"/>
      <c r="SKR210" s="86"/>
      <c r="SKS210" s="86"/>
      <c r="SKT210" s="86"/>
      <c r="SKU210" s="86"/>
      <c r="SKV210" s="86"/>
      <c r="SKW210" s="86"/>
      <c r="SKX210" s="86"/>
      <c r="SKY210" s="86"/>
      <c r="SKZ210" s="86"/>
      <c r="SLA210" s="86"/>
      <c r="SLB210" s="86"/>
      <c r="SLC210" s="86"/>
      <c r="SLD210" s="86"/>
      <c r="SLE210" s="86"/>
      <c r="SLF210" s="86"/>
      <c r="SLG210" s="86"/>
      <c r="SLH210" s="86"/>
      <c r="SLI210" s="86"/>
      <c r="SLJ210" s="86"/>
      <c r="SLK210" s="86"/>
      <c r="SLL210" s="86"/>
      <c r="SLM210" s="86"/>
      <c r="SLN210" s="86"/>
      <c r="SLO210" s="86"/>
      <c r="SLP210" s="86"/>
      <c r="SLQ210" s="86"/>
      <c r="SLR210" s="86"/>
      <c r="SLS210" s="86"/>
      <c r="SLT210" s="86"/>
      <c r="SLU210" s="86"/>
      <c r="SLV210" s="86"/>
      <c r="SLW210" s="86"/>
      <c r="SLX210" s="86"/>
      <c r="SLY210" s="86"/>
      <c r="SLZ210" s="86"/>
      <c r="SMA210" s="86"/>
      <c r="SMB210" s="86"/>
      <c r="SMC210" s="86"/>
      <c r="SMD210" s="86"/>
      <c r="SME210" s="86"/>
      <c r="SMF210" s="86"/>
      <c r="SMG210" s="86"/>
      <c r="SMH210" s="86"/>
      <c r="SMI210" s="86"/>
      <c r="SMJ210" s="86"/>
      <c r="SMK210" s="86"/>
      <c r="SML210" s="86"/>
      <c r="SMM210" s="86"/>
      <c r="SMN210" s="86"/>
      <c r="SMO210" s="86"/>
      <c r="SMP210" s="86"/>
      <c r="SMQ210" s="86"/>
      <c r="SMR210" s="86"/>
      <c r="SMS210" s="86"/>
      <c r="SMT210" s="86"/>
      <c r="SMU210" s="86"/>
      <c r="SMV210" s="86"/>
      <c r="SMW210" s="86"/>
      <c r="SMX210" s="86"/>
      <c r="SMY210" s="86"/>
      <c r="SMZ210" s="86"/>
      <c r="SNA210" s="86"/>
      <c r="SNB210" s="86"/>
      <c r="SNC210" s="86"/>
      <c r="SND210" s="86"/>
      <c r="SNE210" s="86"/>
      <c r="SNF210" s="86"/>
      <c r="SNG210" s="86"/>
      <c r="SNH210" s="86"/>
      <c r="SNI210" s="86"/>
      <c r="SNJ210" s="86"/>
      <c r="SNK210" s="86"/>
      <c r="SNL210" s="86"/>
      <c r="SNM210" s="86"/>
      <c r="SNN210" s="86"/>
      <c r="SNO210" s="86"/>
      <c r="SNP210" s="86"/>
      <c r="SNQ210" s="86"/>
      <c r="SNR210" s="86"/>
      <c r="SNS210" s="86"/>
      <c r="SNT210" s="86"/>
      <c r="SNU210" s="86"/>
      <c r="SNV210" s="86"/>
      <c r="SNW210" s="86"/>
      <c r="SNX210" s="86"/>
      <c r="SNY210" s="86"/>
      <c r="SNZ210" s="86"/>
      <c r="SOA210" s="86"/>
      <c r="SOB210" s="86"/>
      <c r="SOC210" s="86"/>
      <c r="SOD210" s="86"/>
      <c r="SOE210" s="86"/>
      <c r="SOF210" s="86"/>
      <c r="SOG210" s="86"/>
      <c r="SOH210" s="86"/>
      <c r="SOI210" s="86"/>
      <c r="SOJ210" s="86"/>
      <c r="SOK210" s="86"/>
      <c r="SOL210" s="86"/>
      <c r="SOM210" s="86"/>
      <c r="SON210" s="86"/>
      <c r="SOO210" s="86"/>
      <c r="SOP210" s="86"/>
      <c r="SOQ210" s="86"/>
      <c r="SOR210" s="86"/>
      <c r="SOS210" s="86"/>
      <c r="SOT210" s="86"/>
      <c r="SOU210" s="86"/>
      <c r="SOV210" s="86"/>
      <c r="SOW210" s="86"/>
      <c r="SOX210" s="86"/>
      <c r="SOY210" s="86"/>
      <c r="SOZ210" s="86"/>
      <c r="SPA210" s="86"/>
      <c r="SPB210" s="86"/>
      <c r="SPC210" s="86"/>
      <c r="SPD210" s="86"/>
      <c r="SPE210" s="86"/>
      <c r="SPF210" s="86"/>
      <c r="SPG210" s="86"/>
      <c r="SPH210" s="86"/>
      <c r="SPI210" s="86"/>
      <c r="SPJ210" s="86"/>
      <c r="SPK210" s="86"/>
      <c r="SPL210" s="86"/>
      <c r="SPM210" s="86"/>
      <c r="SPN210" s="86"/>
      <c r="SPO210" s="86"/>
      <c r="SPP210" s="86"/>
      <c r="SPQ210" s="86"/>
      <c r="SPR210" s="86"/>
      <c r="SPS210" s="86"/>
      <c r="SPT210" s="86"/>
      <c r="SPU210" s="86"/>
      <c r="SPV210" s="86"/>
      <c r="SPW210" s="86"/>
      <c r="SPX210" s="86"/>
      <c r="SPY210" s="86"/>
      <c r="SPZ210" s="86"/>
      <c r="SQA210" s="86"/>
      <c r="SQB210" s="86"/>
      <c r="SQC210" s="86"/>
      <c r="SQD210" s="86"/>
      <c r="SQE210" s="86"/>
      <c r="SQF210" s="86"/>
      <c r="SQG210" s="86"/>
      <c r="SQH210" s="86"/>
      <c r="SQI210" s="86"/>
      <c r="SQJ210" s="86"/>
      <c r="SQK210" s="86"/>
      <c r="SQL210" s="86"/>
      <c r="SQM210" s="86"/>
      <c r="SQN210" s="86"/>
      <c r="SQO210" s="86"/>
      <c r="SQP210" s="86"/>
      <c r="SQQ210" s="86"/>
      <c r="SQR210" s="86"/>
      <c r="SQS210" s="86"/>
      <c r="SQT210" s="86"/>
      <c r="SQU210" s="86"/>
      <c r="SQV210" s="86"/>
      <c r="SQW210" s="86"/>
      <c r="SQX210" s="86"/>
      <c r="SQY210" s="86"/>
      <c r="SQZ210" s="86"/>
      <c r="SRA210" s="86"/>
      <c r="SRB210" s="86"/>
      <c r="SRC210" s="86"/>
      <c r="SRD210" s="86"/>
      <c r="SRE210" s="86"/>
      <c r="SRF210" s="86"/>
      <c r="SRG210" s="86"/>
      <c r="SRH210" s="86"/>
      <c r="SRI210" s="86"/>
      <c r="SRJ210" s="86"/>
      <c r="SRK210" s="86"/>
      <c r="SRL210" s="86"/>
      <c r="SRM210" s="86"/>
      <c r="SRN210" s="86"/>
      <c r="SRO210" s="86"/>
      <c r="SRP210" s="86"/>
      <c r="SRQ210" s="86"/>
      <c r="SRR210" s="86"/>
      <c r="SRS210" s="86"/>
      <c r="SRT210" s="86"/>
      <c r="SRU210" s="86"/>
      <c r="SRV210" s="86"/>
      <c r="SRW210" s="86"/>
      <c r="SRX210" s="86"/>
      <c r="SRY210" s="86"/>
      <c r="SRZ210" s="86"/>
      <c r="SSA210" s="86"/>
      <c r="SSB210" s="86"/>
      <c r="SSC210" s="86"/>
      <c r="SSD210" s="86"/>
      <c r="SSE210" s="86"/>
      <c r="SSF210" s="86"/>
      <c r="SSG210" s="86"/>
      <c r="SSH210" s="86"/>
      <c r="SSI210" s="86"/>
      <c r="SSJ210" s="86"/>
      <c r="SSK210" s="86"/>
      <c r="SSL210" s="86"/>
      <c r="SSM210" s="86"/>
      <c r="SSN210" s="86"/>
      <c r="SSO210" s="86"/>
      <c r="SSP210" s="86"/>
      <c r="SSQ210" s="86"/>
      <c r="SSR210" s="86"/>
      <c r="SSS210" s="86"/>
      <c r="SST210" s="86"/>
      <c r="SSU210" s="86"/>
      <c r="SSV210" s="86"/>
      <c r="SSW210" s="86"/>
      <c r="SSX210" s="86"/>
      <c r="SSY210" s="86"/>
      <c r="SSZ210" s="86"/>
      <c r="STA210" s="86"/>
      <c r="STB210" s="86"/>
      <c r="STC210" s="86"/>
      <c r="STD210" s="86"/>
      <c r="STE210" s="86"/>
      <c r="STF210" s="86"/>
      <c r="STG210" s="86"/>
      <c r="STH210" s="86"/>
      <c r="STI210" s="86"/>
      <c r="STJ210" s="86"/>
      <c r="STK210" s="86"/>
      <c r="STL210" s="86"/>
      <c r="STM210" s="86"/>
      <c r="STN210" s="86"/>
      <c r="STO210" s="86"/>
      <c r="STP210" s="86"/>
      <c r="STQ210" s="86"/>
      <c r="STR210" s="86"/>
      <c r="STS210" s="86"/>
      <c r="STT210" s="86"/>
      <c r="STU210" s="86"/>
      <c r="STV210" s="86"/>
      <c r="STW210" s="86"/>
      <c r="STX210" s="86"/>
      <c r="STY210" s="86"/>
      <c r="STZ210" s="86"/>
      <c r="SUA210" s="86"/>
      <c r="SUB210" s="86"/>
      <c r="SUC210" s="86"/>
      <c r="SUD210" s="86"/>
      <c r="SUE210" s="86"/>
      <c r="SUF210" s="86"/>
      <c r="SUG210" s="86"/>
      <c r="SUH210" s="86"/>
      <c r="SUI210" s="86"/>
      <c r="SUJ210" s="86"/>
      <c r="SUK210" s="86"/>
      <c r="SUL210" s="86"/>
      <c r="SUM210" s="86"/>
      <c r="SUN210" s="86"/>
      <c r="SUO210" s="86"/>
      <c r="SUP210" s="86"/>
      <c r="SUQ210" s="86"/>
      <c r="SUR210" s="86"/>
      <c r="SUS210" s="86"/>
      <c r="SUT210" s="86"/>
      <c r="SUU210" s="86"/>
      <c r="SUV210" s="86"/>
      <c r="SUW210" s="86"/>
      <c r="SUX210" s="86"/>
      <c r="SUY210" s="86"/>
      <c r="SUZ210" s="86"/>
      <c r="SVA210" s="86"/>
      <c r="SVB210" s="86"/>
      <c r="SVC210" s="86"/>
      <c r="SVD210" s="86"/>
      <c r="SVE210" s="86"/>
      <c r="SVF210" s="86"/>
      <c r="SVG210" s="86"/>
      <c r="SVH210" s="86"/>
      <c r="SVI210" s="86"/>
      <c r="SVJ210" s="86"/>
      <c r="SVK210" s="86"/>
      <c r="SVL210" s="86"/>
      <c r="SVM210" s="86"/>
      <c r="SVN210" s="86"/>
      <c r="SVO210" s="86"/>
      <c r="SVP210" s="86"/>
      <c r="SVQ210" s="86"/>
      <c r="SVR210" s="86"/>
      <c r="SVS210" s="86"/>
      <c r="SVT210" s="86"/>
      <c r="SVU210" s="86"/>
      <c r="SVV210" s="86"/>
      <c r="SVW210" s="86"/>
      <c r="SVX210" s="86"/>
      <c r="SVY210" s="86"/>
      <c r="SVZ210" s="86"/>
      <c r="SWA210" s="86"/>
      <c r="SWB210" s="86"/>
      <c r="SWC210" s="86"/>
      <c r="SWD210" s="86"/>
      <c r="SWE210" s="86"/>
      <c r="SWF210" s="86"/>
      <c r="SWG210" s="86"/>
      <c r="SWH210" s="86"/>
      <c r="SWI210" s="86"/>
      <c r="SWJ210" s="86"/>
      <c r="SWK210" s="86"/>
      <c r="SWL210" s="86"/>
      <c r="SWM210" s="86"/>
      <c r="SWN210" s="86"/>
      <c r="SWO210" s="86"/>
      <c r="SWP210" s="86"/>
      <c r="SWQ210" s="86"/>
      <c r="SWR210" s="86"/>
      <c r="SWS210" s="86"/>
      <c r="SWT210" s="86"/>
      <c r="SWU210" s="86"/>
      <c r="SWV210" s="86"/>
      <c r="SWW210" s="86"/>
      <c r="SWX210" s="86"/>
      <c r="SWY210" s="86"/>
      <c r="SWZ210" s="86"/>
      <c r="SXA210" s="86"/>
      <c r="SXB210" s="86"/>
      <c r="SXC210" s="86"/>
      <c r="SXD210" s="86"/>
      <c r="SXE210" s="86"/>
      <c r="SXF210" s="86"/>
      <c r="SXG210" s="86"/>
      <c r="SXH210" s="86"/>
      <c r="SXI210" s="86"/>
      <c r="SXJ210" s="86"/>
      <c r="SXK210" s="86"/>
      <c r="SXL210" s="86"/>
      <c r="SXM210" s="86"/>
      <c r="SXN210" s="86"/>
      <c r="SXO210" s="86"/>
      <c r="SXP210" s="86"/>
      <c r="SXQ210" s="86"/>
      <c r="SXR210" s="86"/>
      <c r="SXS210" s="86"/>
      <c r="SXT210" s="86"/>
      <c r="SXU210" s="86"/>
      <c r="SXV210" s="86"/>
      <c r="SXW210" s="86"/>
      <c r="SXX210" s="86"/>
      <c r="SXY210" s="86"/>
      <c r="SXZ210" s="86"/>
      <c r="SYA210" s="86"/>
      <c r="SYB210" s="86"/>
      <c r="SYC210" s="86"/>
      <c r="SYD210" s="86"/>
      <c r="SYE210" s="86"/>
      <c r="SYF210" s="86"/>
      <c r="SYG210" s="86"/>
      <c r="SYH210" s="86"/>
      <c r="SYI210" s="86"/>
      <c r="SYJ210" s="86"/>
      <c r="SYK210" s="86"/>
      <c r="SYL210" s="86"/>
      <c r="SYM210" s="86"/>
      <c r="SYN210" s="86"/>
      <c r="SYO210" s="86"/>
      <c r="SYP210" s="86"/>
      <c r="SYQ210" s="86"/>
      <c r="SYR210" s="86"/>
      <c r="SYS210" s="86"/>
      <c r="SYT210" s="86"/>
      <c r="SYU210" s="86"/>
      <c r="SYV210" s="86"/>
      <c r="SYW210" s="86"/>
      <c r="SYX210" s="86"/>
      <c r="SYY210" s="86"/>
      <c r="SYZ210" s="86"/>
      <c r="SZA210" s="86"/>
      <c r="SZB210" s="86"/>
      <c r="SZC210" s="86"/>
      <c r="SZD210" s="86"/>
      <c r="SZE210" s="86"/>
      <c r="SZF210" s="86"/>
      <c r="SZG210" s="86"/>
      <c r="SZH210" s="86"/>
      <c r="SZI210" s="86"/>
      <c r="SZJ210" s="86"/>
      <c r="SZK210" s="86"/>
      <c r="SZL210" s="86"/>
      <c r="SZM210" s="86"/>
      <c r="SZN210" s="86"/>
      <c r="SZO210" s="86"/>
      <c r="SZP210" s="86"/>
      <c r="SZQ210" s="86"/>
      <c r="SZR210" s="86"/>
      <c r="SZS210" s="86"/>
      <c r="SZT210" s="86"/>
      <c r="SZU210" s="86"/>
      <c r="SZV210" s="86"/>
      <c r="SZW210" s="86"/>
      <c r="SZX210" s="86"/>
      <c r="SZY210" s="86"/>
      <c r="SZZ210" s="86"/>
      <c r="TAA210" s="86"/>
      <c r="TAB210" s="86"/>
      <c r="TAC210" s="86"/>
      <c r="TAD210" s="86"/>
      <c r="TAE210" s="86"/>
      <c r="TAF210" s="86"/>
      <c r="TAG210" s="86"/>
      <c r="TAH210" s="86"/>
      <c r="TAI210" s="86"/>
      <c r="TAJ210" s="86"/>
      <c r="TAK210" s="86"/>
      <c r="TAL210" s="86"/>
      <c r="TAM210" s="86"/>
      <c r="TAN210" s="86"/>
      <c r="TAO210" s="86"/>
      <c r="TAP210" s="86"/>
      <c r="TAQ210" s="86"/>
      <c r="TAR210" s="86"/>
      <c r="TAS210" s="86"/>
      <c r="TAT210" s="86"/>
      <c r="TAU210" s="86"/>
      <c r="TAV210" s="86"/>
      <c r="TAW210" s="86"/>
      <c r="TAX210" s="86"/>
      <c r="TAY210" s="86"/>
      <c r="TAZ210" s="86"/>
      <c r="TBA210" s="86"/>
      <c r="TBB210" s="86"/>
      <c r="TBC210" s="86"/>
      <c r="TBD210" s="86"/>
      <c r="TBE210" s="86"/>
      <c r="TBF210" s="86"/>
      <c r="TBG210" s="86"/>
      <c r="TBH210" s="86"/>
      <c r="TBI210" s="86"/>
      <c r="TBJ210" s="86"/>
      <c r="TBK210" s="86"/>
      <c r="TBL210" s="86"/>
      <c r="TBM210" s="86"/>
      <c r="TBN210" s="86"/>
      <c r="TBO210" s="86"/>
      <c r="TBP210" s="86"/>
      <c r="TBQ210" s="86"/>
      <c r="TBR210" s="86"/>
      <c r="TBS210" s="86"/>
      <c r="TBT210" s="86"/>
      <c r="TBU210" s="86"/>
      <c r="TBV210" s="86"/>
      <c r="TBW210" s="86"/>
      <c r="TBX210" s="86"/>
      <c r="TBY210" s="86"/>
      <c r="TBZ210" s="86"/>
      <c r="TCA210" s="86"/>
      <c r="TCB210" s="86"/>
      <c r="TCC210" s="86"/>
      <c r="TCD210" s="86"/>
      <c r="TCE210" s="86"/>
      <c r="TCF210" s="86"/>
      <c r="TCG210" s="86"/>
      <c r="TCH210" s="86"/>
      <c r="TCI210" s="86"/>
      <c r="TCJ210" s="86"/>
      <c r="TCK210" s="86"/>
      <c r="TCL210" s="86"/>
      <c r="TCM210" s="86"/>
      <c r="TCN210" s="86"/>
      <c r="TCO210" s="86"/>
      <c r="TCP210" s="86"/>
      <c r="TCQ210" s="86"/>
      <c r="TCR210" s="86"/>
      <c r="TCS210" s="86"/>
      <c r="TCT210" s="86"/>
      <c r="TCU210" s="86"/>
      <c r="TCV210" s="86"/>
      <c r="TCW210" s="86"/>
      <c r="TCX210" s="86"/>
      <c r="TCY210" s="86"/>
      <c r="TCZ210" s="86"/>
      <c r="TDA210" s="86"/>
      <c r="TDB210" s="86"/>
      <c r="TDC210" s="86"/>
      <c r="TDD210" s="86"/>
      <c r="TDE210" s="86"/>
      <c r="TDF210" s="86"/>
      <c r="TDG210" s="86"/>
      <c r="TDH210" s="86"/>
      <c r="TDI210" s="86"/>
      <c r="TDJ210" s="86"/>
      <c r="TDK210" s="86"/>
      <c r="TDL210" s="86"/>
      <c r="TDM210" s="86"/>
      <c r="TDN210" s="86"/>
      <c r="TDO210" s="86"/>
      <c r="TDP210" s="86"/>
      <c r="TDQ210" s="86"/>
      <c r="TDR210" s="86"/>
      <c r="TDS210" s="86"/>
      <c r="TDT210" s="86"/>
      <c r="TDU210" s="86"/>
      <c r="TDV210" s="86"/>
      <c r="TDW210" s="86"/>
      <c r="TDX210" s="86"/>
      <c r="TDY210" s="86"/>
      <c r="TDZ210" s="86"/>
      <c r="TEA210" s="86"/>
      <c r="TEB210" s="86"/>
      <c r="TEC210" s="86"/>
      <c r="TED210" s="86"/>
      <c r="TEE210" s="86"/>
      <c r="TEF210" s="86"/>
      <c r="TEG210" s="86"/>
      <c r="TEH210" s="86"/>
      <c r="TEI210" s="86"/>
      <c r="TEJ210" s="86"/>
      <c r="TEK210" s="86"/>
      <c r="TEL210" s="86"/>
      <c r="TEM210" s="86"/>
      <c r="TEN210" s="86"/>
      <c r="TEO210" s="86"/>
      <c r="TEP210" s="86"/>
      <c r="TEQ210" s="86"/>
      <c r="TER210" s="86"/>
      <c r="TES210" s="86"/>
      <c r="TET210" s="86"/>
      <c r="TEU210" s="86"/>
      <c r="TEV210" s="86"/>
      <c r="TEW210" s="86"/>
      <c r="TEX210" s="86"/>
      <c r="TEY210" s="86"/>
      <c r="TEZ210" s="86"/>
      <c r="TFA210" s="86"/>
      <c r="TFB210" s="86"/>
      <c r="TFC210" s="86"/>
      <c r="TFD210" s="86"/>
      <c r="TFE210" s="86"/>
      <c r="TFF210" s="86"/>
      <c r="TFG210" s="86"/>
      <c r="TFH210" s="86"/>
      <c r="TFI210" s="86"/>
      <c r="TFJ210" s="86"/>
      <c r="TFK210" s="86"/>
      <c r="TFL210" s="86"/>
      <c r="TFM210" s="86"/>
      <c r="TFN210" s="86"/>
      <c r="TFO210" s="86"/>
      <c r="TFP210" s="86"/>
      <c r="TFQ210" s="86"/>
      <c r="TFR210" s="86"/>
      <c r="TFS210" s="86"/>
      <c r="TFT210" s="86"/>
      <c r="TFU210" s="86"/>
      <c r="TFV210" s="86"/>
      <c r="TFW210" s="86"/>
      <c r="TFX210" s="86"/>
      <c r="TFY210" s="86"/>
      <c r="TFZ210" s="86"/>
      <c r="TGA210" s="86"/>
      <c r="TGB210" s="86"/>
      <c r="TGC210" s="86"/>
      <c r="TGD210" s="86"/>
      <c r="TGE210" s="86"/>
      <c r="TGF210" s="86"/>
      <c r="TGG210" s="86"/>
      <c r="TGH210" s="86"/>
      <c r="TGI210" s="86"/>
      <c r="TGJ210" s="86"/>
      <c r="TGK210" s="86"/>
      <c r="TGL210" s="86"/>
      <c r="TGM210" s="86"/>
      <c r="TGN210" s="86"/>
      <c r="TGO210" s="86"/>
      <c r="TGP210" s="86"/>
      <c r="TGQ210" s="86"/>
      <c r="TGR210" s="86"/>
      <c r="TGS210" s="86"/>
      <c r="TGT210" s="86"/>
      <c r="TGU210" s="86"/>
      <c r="TGV210" s="86"/>
      <c r="TGW210" s="86"/>
      <c r="TGX210" s="86"/>
      <c r="TGY210" s="86"/>
      <c r="TGZ210" s="86"/>
      <c r="THA210" s="86"/>
      <c r="THB210" s="86"/>
      <c r="THC210" s="86"/>
      <c r="THD210" s="86"/>
      <c r="THE210" s="86"/>
      <c r="THF210" s="86"/>
      <c r="THG210" s="86"/>
      <c r="THH210" s="86"/>
      <c r="THI210" s="86"/>
      <c r="THJ210" s="86"/>
      <c r="THK210" s="86"/>
      <c r="THL210" s="86"/>
      <c r="THM210" s="86"/>
      <c r="THN210" s="86"/>
      <c r="THO210" s="86"/>
      <c r="THP210" s="86"/>
      <c r="THQ210" s="86"/>
      <c r="THR210" s="86"/>
      <c r="THS210" s="86"/>
      <c r="THT210" s="86"/>
      <c r="THU210" s="86"/>
      <c r="THV210" s="86"/>
      <c r="THW210" s="86"/>
      <c r="THX210" s="86"/>
      <c r="THY210" s="86"/>
      <c r="THZ210" s="86"/>
      <c r="TIA210" s="86"/>
      <c r="TIB210" s="86"/>
      <c r="TIC210" s="86"/>
      <c r="TID210" s="86"/>
      <c r="TIE210" s="86"/>
      <c r="TIF210" s="86"/>
      <c r="TIG210" s="86"/>
      <c r="TIH210" s="86"/>
      <c r="TII210" s="86"/>
      <c r="TIJ210" s="86"/>
      <c r="TIK210" s="86"/>
      <c r="TIL210" s="86"/>
      <c r="TIM210" s="86"/>
      <c r="TIN210" s="86"/>
      <c r="TIO210" s="86"/>
      <c r="TIP210" s="86"/>
      <c r="TIQ210" s="86"/>
      <c r="TIR210" s="86"/>
      <c r="TIS210" s="86"/>
      <c r="TIT210" s="86"/>
      <c r="TIU210" s="86"/>
      <c r="TIV210" s="86"/>
      <c r="TIW210" s="86"/>
      <c r="TIX210" s="86"/>
      <c r="TIY210" s="86"/>
      <c r="TIZ210" s="86"/>
      <c r="TJA210" s="86"/>
      <c r="TJB210" s="86"/>
      <c r="TJC210" s="86"/>
      <c r="TJD210" s="86"/>
      <c r="TJE210" s="86"/>
      <c r="TJF210" s="86"/>
      <c r="TJG210" s="86"/>
      <c r="TJH210" s="86"/>
      <c r="TJI210" s="86"/>
      <c r="TJJ210" s="86"/>
      <c r="TJK210" s="86"/>
      <c r="TJL210" s="86"/>
      <c r="TJM210" s="86"/>
      <c r="TJN210" s="86"/>
      <c r="TJO210" s="86"/>
      <c r="TJP210" s="86"/>
      <c r="TJQ210" s="86"/>
      <c r="TJR210" s="86"/>
      <c r="TJS210" s="86"/>
      <c r="TJT210" s="86"/>
      <c r="TJU210" s="86"/>
      <c r="TJV210" s="86"/>
      <c r="TJW210" s="86"/>
      <c r="TJX210" s="86"/>
      <c r="TJY210" s="86"/>
      <c r="TJZ210" s="86"/>
      <c r="TKA210" s="86"/>
      <c r="TKB210" s="86"/>
      <c r="TKC210" s="86"/>
      <c r="TKD210" s="86"/>
      <c r="TKE210" s="86"/>
      <c r="TKF210" s="86"/>
      <c r="TKG210" s="86"/>
      <c r="TKH210" s="86"/>
      <c r="TKI210" s="86"/>
      <c r="TKJ210" s="86"/>
      <c r="TKK210" s="86"/>
      <c r="TKL210" s="86"/>
      <c r="TKM210" s="86"/>
      <c r="TKN210" s="86"/>
      <c r="TKO210" s="86"/>
      <c r="TKP210" s="86"/>
      <c r="TKQ210" s="86"/>
      <c r="TKR210" s="86"/>
      <c r="TKS210" s="86"/>
      <c r="TKT210" s="86"/>
      <c r="TKU210" s="86"/>
      <c r="TKV210" s="86"/>
      <c r="TKW210" s="86"/>
      <c r="TKX210" s="86"/>
      <c r="TKY210" s="86"/>
      <c r="TKZ210" s="86"/>
      <c r="TLA210" s="86"/>
      <c r="TLB210" s="86"/>
      <c r="TLC210" s="86"/>
      <c r="TLD210" s="86"/>
      <c r="TLE210" s="86"/>
      <c r="TLF210" s="86"/>
      <c r="TLG210" s="86"/>
      <c r="TLH210" s="86"/>
      <c r="TLI210" s="86"/>
      <c r="TLJ210" s="86"/>
      <c r="TLK210" s="86"/>
      <c r="TLL210" s="86"/>
      <c r="TLM210" s="86"/>
      <c r="TLN210" s="86"/>
      <c r="TLO210" s="86"/>
      <c r="TLP210" s="86"/>
      <c r="TLQ210" s="86"/>
      <c r="TLR210" s="86"/>
      <c r="TLS210" s="86"/>
      <c r="TLT210" s="86"/>
      <c r="TLU210" s="86"/>
      <c r="TLV210" s="86"/>
      <c r="TLW210" s="86"/>
      <c r="TLX210" s="86"/>
      <c r="TLY210" s="86"/>
      <c r="TLZ210" s="86"/>
      <c r="TMA210" s="86"/>
      <c r="TMB210" s="86"/>
      <c r="TMC210" s="86"/>
      <c r="TMD210" s="86"/>
      <c r="TME210" s="86"/>
      <c r="TMF210" s="86"/>
      <c r="TMG210" s="86"/>
      <c r="TMH210" s="86"/>
      <c r="TMI210" s="86"/>
      <c r="TMJ210" s="86"/>
      <c r="TMK210" s="86"/>
      <c r="TML210" s="86"/>
      <c r="TMM210" s="86"/>
      <c r="TMN210" s="86"/>
      <c r="TMO210" s="86"/>
      <c r="TMP210" s="86"/>
      <c r="TMQ210" s="86"/>
      <c r="TMR210" s="86"/>
      <c r="TMS210" s="86"/>
      <c r="TMT210" s="86"/>
      <c r="TMU210" s="86"/>
      <c r="TMV210" s="86"/>
      <c r="TMW210" s="86"/>
      <c r="TMX210" s="86"/>
      <c r="TMY210" s="86"/>
      <c r="TMZ210" s="86"/>
      <c r="TNA210" s="86"/>
      <c r="TNB210" s="86"/>
      <c r="TNC210" s="86"/>
      <c r="TND210" s="86"/>
      <c r="TNE210" s="86"/>
      <c r="TNF210" s="86"/>
      <c r="TNG210" s="86"/>
      <c r="TNH210" s="86"/>
      <c r="TNI210" s="86"/>
      <c r="TNJ210" s="86"/>
      <c r="TNK210" s="86"/>
      <c r="TNL210" s="86"/>
      <c r="TNM210" s="86"/>
      <c r="TNN210" s="86"/>
      <c r="TNO210" s="86"/>
      <c r="TNP210" s="86"/>
      <c r="TNQ210" s="86"/>
      <c r="TNR210" s="86"/>
      <c r="TNS210" s="86"/>
      <c r="TNT210" s="86"/>
      <c r="TNU210" s="86"/>
      <c r="TNV210" s="86"/>
      <c r="TNW210" s="86"/>
      <c r="TNX210" s="86"/>
      <c r="TNY210" s="86"/>
      <c r="TNZ210" s="86"/>
      <c r="TOA210" s="86"/>
      <c r="TOB210" s="86"/>
      <c r="TOC210" s="86"/>
      <c r="TOD210" s="86"/>
      <c r="TOE210" s="86"/>
      <c r="TOF210" s="86"/>
      <c r="TOG210" s="86"/>
      <c r="TOH210" s="86"/>
      <c r="TOI210" s="86"/>
      <c r="TOJ210" s="86"/>
      <c r="TOK210" s="86"/>
      <c r="TOL210" s="86"/>
      <c r="TOM210" s="86"/>
      <c r="TON210" s="86"/>
      <c r="TOO210" s="86"/>
      <c r="TOP210" s="86"/>
      <c r="TOQ210" s="86"/>
      <c r="TOR210" s="86"/>
      <c r="TOS210" s="86"/>
      <c r="TOT210" s="86"/>
      <c r="TOU210" s="86"/>
      <c r="TOV210" s="86"/>
      <c r="TOW210" s="86"/>
      <c r="TOX210" s="86"/>
      <c r="TOY210" s="86"/>
      <c r="TOZ210" s="86"/>
      <c r="TPA210" s="86"/>
      <c r="TPB210" s="86"/>
      <c r="TPC210" s="86"/>
      <c r="TPD210" s="86"/>
      <c r="TPE210" s="86"/>
      <c r="TPF210" s="86"/>
      <c r="TPG210" s="86"/>
      <c r="TPH210" s="86"/>
      <c r="TPI210" s="86"/>
      <c r="TPJ210" s="86"/>
      <c r="TPK210" s="86"/>
      <c r="TPL210" s="86"/>
      <c r="TPM210" s="86"/>
      <c r="TPN210" s="86"/>
      <c r="TPO210" s="86"/>
      <c r="TPP210" s="86"/>
      <c r="TPQ210" s="86"/>
      <c r="TPR210" s="86"/>
      <c r="TPS210" s="86"/>
      <c r="TPT210" s="86"/>
      <c r="TPU210" s="86"/>
      <c r="TPV210" s="86"/>
      <c r="TPW210" s="86"/>
      <c r="TPX210" s="86"/>
      <c r="TPY210" s="86"/>
      <c r="TPZ210" s="86"/>
      <c r="TQA210" s="86"/>
      <c r="TQB210" s="86"/>
      <c r="TQC210" s="86"/>
      <c r="TQD210" s="86"/>
      <c r="TQE210" s="86"/>
      <c r="TQF210" s="86"/>
      <c r="TQG210" s="86"/>
      <c r="TQH210" s="86"/>
      <c r="TQI210" s="86"/>
      <c r="TQJ210" s="86"/>
      <c r="TQK210" s="86"/>
      <c r="TQL210" s="86"/>
      <c r="TQM210" s="86"/>
      <c r="TQN210" s="86"/>
      <c r="TQO210" s="86"/>
      <c r="TQP210" s="86"/>
      <c r="TQQ210" s="86"/>
      <c r="TQR210" s="86"/>
      <c r="TQS210" s="86"/>
      <c r="TQT210" s="86"/>
      <c r="TQU210" s="86"/>
      <c r="TQV210" s="86"/>
      <c r="TQW210" s="86"/>
      <c r="TQX210" s="86"/>
      <c r="TQY210" s="86"/>
      <c r="TQZ210" s="86"/>
      <c r="TRA210" s="86"/>
      <c r="TRB210" s="86"/>
      <c r="TRC210" s="86"/>
      <c r="TRD210" s="86"/>
      <c r="TRE210" s="86"/>
      <c r="TRF210" s="86"/>
      <c r="TRG210" s="86"/>
      <c r="TRH210" s="86"/>
      <c r="TRI210" s="86"/>
      <c r="TRJ210" s="86"/>
      <c r="TRK210" s="86"/>
      <c r="TRL210" s="86"/>
      <c r="TRM210" s="86"/>
      <c r="TRN210" s="86"/>
      <c r="TRO210" s="86"/>
      <c r="TRP210" s="86"/>
      <c r="TRQ210" s="86"/>
      <c r="TRR210" s="86"/>
      <c r="TRS210" s="86"/>
      <c r="TRT210" s="86"/>
      <c r="TRU210" s="86"/>
      <c r="TRV210" s="86"/>
      <c r="TRW210" s="86"/>
      <c r="TRX210" s="86"/>
      <c r="TRY210" s="86"/>
      <c r="TRZ210" s="86"/>
      <c r="TSA210" s="86"/>
      <c r="TSB210" s="86"/>
      <c r="TSC210" s="86"/>
      <c r="TSD210" s="86"/>
      <c r="TSE210" s="86"/>
      <c r="TSF210" s="86"/>
      <c r="TSG210" s="86"/>
      <c r="TSH210" s="86"/>
      <c r="TSI210" s="86"/>
      <c r="TSJ210" s="86"/>
      <c r="TSK210" s="86"/>
      <c r="TSL210" s="86"/>
      <c r="TSM210" s="86"/>
      <c r="TSN210" s="86"/>
      <c r="TSO210" s="86"/>
      <c r="TSP210" s="86"/>
      <c r="TSQ210" s="86"/>
      <c r="TSR210" s="86"/>
      <c r="TSS210" s="86"/>
      <c r="TST210" s="86"/>
      <c r="TSU210" s="86"/>
      <c r="TSV210" s="86"/>
      <c r="TSW210" s="86"/>
      <c r="TSX210" s="86"/>
      <c r="TSY210" s="86"/>
      <c r="TSZ210" s="86"/>
      <c r="TTA210" s="86"/>
      <c r="TTB210" s="86"/>
      <c r="TTC210" s="86"/>
      <c r="TTD210" s="86"/>
      <c r="TTE210" s="86"/>
      <c r="TTF210" s="86"/>
      <c r="TTG210" s="86"/>
      <c r="TTH210" s="86"/>
      <c r="TTI210" s="86"/>
      <c r="TTJ210" s="86"/>
      <c r="TTK210" s="86"/>
      <c r="TTL210" s="86"/>
      <c r="TTM210" s="86"/>
      <c r="TTN210" s="86"/>
      <c r="TTO210" s="86"/>
      <c r="TTP210" s="86"/>
      <c r="TTQ210" s="86"/>
      <c r="TTR210" s="86"/>
      <c r="TTS210" s="86"/>
      <c r="TTT210" s="86"/>
      <c r="TTU210" s="86"/>
      <c r="TTV210" s="86"/>
      <c r="TTW210" s="86"/>
      <c r="TTX210" s="86"/>
      <c r="TTY210" s="86"/>
      <c r="TTZ210" s="86"/>
      <c r="TUA210" s="86"/>
      <c r="TUB210" s="86"/>
      <c r="TUC210" s="86"/>
      <c r="TUD210" s="86"/>
      <c r="TUE210" s="86"/>
      <c r="TUF210" s="86"/>
      <c r="TUG210" s="86"/>
      <c r="TUH210" s="86"/>
      <c r="TUI210" s="86"/>
      <c r="TUJ210" s="86"/>
      <c r="TUK210" s="86"/>
      <c r="TUL210" s="86"/>
      <c r="TUM210" s="86"/>
      <c r="TUN210" s="86"/>
      <c r="TUO210" s="86"/>
      <c r="TUP210" s="86"/>
      <c r="TUQ210" s="86"/>
      <c r="TUR210" s="86"/>
      <c r="TUS210" s="86"/>
      <c r="TUT210" s="86"/>
      <c r="TUU210" s="86"/>
      <c r="TUV210" s="86"/>
      <c r="TUW210" s="86"/>
      <c r="TUX210" s="86"/>
      <c r="TUY210" s="86"/>
      <c r="TUZ210" s="86"/>
      <c r="TVA210" s="86"/>
      <c r="TVB210" s="86"/>
      <c r="TVC210" s="86"/>
      <c r="TVD210" s="86"/>
      <c r="TVE210" s="86"/>
      <c r="TVF210" s="86"/>
      <c r="TVG210" s="86"/>
      <c r="TVH210" s="86"/>
      <c r="TVI210" s="86"/>
      <c r="TVJ210" s="86"/>
      <c r="TVK210" s="86"/>
      <c r="TVL210" s="86"/>
      <c r="TVM210" s="86"/>
      <c r="TVN210" s="86"/>
      <c r="TVO210" s="86"/>
      <c r="TVP210" s="86"/>
      <c r="TVQ210" s="86"/>
      <c r="TVR210" s="86"/>
      <c r="TVS210" s="86"/>
      <c r="TVT210" s="86"/>
      <c r="TVU210" s="86"/>
      <c r="TVV210" s="86"/>
      <c r="TVW210" s="86"/>
      <c r="TVX210" s="86"/>
      <c r="TVY210" s="86"/>
      <c r="TVZ210" s="86"/>
      <c r="TWA210" s="86"/>
      <c r="TWB210" s="86"/>
      <c r="TWC210" s="86"/>
      <c r="TWD210" s="86"/>
      <c r="TWE210" s="86"/>
      <c r="TWF210" s="86"/>
      <c r="TWG210" s="86"/>
      <c r="TWH210" s="86"/>
      <c r="TWI210" s="86"/>
      <c r="TWJ210" s="86"/>
      <c r="TWK210" s="86"/>
      <c r="TWL210" s="86"/>
      <c r="TWM210" s="86"/>
      <c r="TWN210" s="86"/>
      <c r="TWO210" s="86"/>
      <c r="TWP210" s="86"/>
      <c r="TWQ210" s="86"/>
      <c r="TWR210" s="86"/>
      <c r="TWS210" s="86"/>
      <c r="TWT210" s="86"/>
      <c r="TWU210" s="86"/>
      <c r="TWV210" s="86"/>
      <c r="TWW210" s="86"/>
      <c r="TWX210" s="86"/>
      <c r="TWY210" s="86"/>
      <c r="TWZ210" s="86"/>
      <c r="TXA210" s="86"/>
      <c r="TXB210" s="86"/>
      <c r="TXC210" s="86"/>
      <c r="TXD210" s="86"/>
      <c r="TXE210" s="86"/>
      <c r="TXF210" s="86"/>
      <c r="TXG210" s="86"/>
      <c r="TXH210" s="86"/>
      <c r="TXI210" s="86"/>
      <c r="TXJ210" s="86"/>
      <c r="TXK210" s="86"/>
      <c r="TXL210" s="86"/>
      <c r="TXM210" s="86"/>
      <c r="TXN210" s="86"/>
      <c r="TXO210" s="86"/>
      <c r="TXP210" s="86"/>
      <c r="TXQ210" s="86"/>
      <c r="TXR210" s="86"/>
      <c r="TXS210" s="86"/>
      <c r="TXT210" s="86"/>
      <c r="TXU210" s="86"/>
      <c r="TXV210" s="86"/>
      <c r="TXW210" s="86"/>
      <c r="TXX210" s="86"/>
      <c r="TXY210" s="86"/>
      <c r="TXZ210" s="86"/>
      <c r="TYA210" s="86"/>
      <c r="TYB210" s="86"/>
      <c r="TYC210" s="86"/>
      <c r="TYD210" s="86"/>
      <c r="TYE210" s="86"/>
      <c r="TYF210" s="86"/>
      <c r="TYG210" s="86"/>
      <c r="TYH210" s="86"/>
      <c r="TYI210" s="86"/>
      <c r="TYJ210" s="86"/>
      <c r="TYK210" s="86"/>
      <c r="TYL210" s="86"/>
      <c r="TYM210" s="86"/>
      <c r="TYN210" s="86"/>
      <c r="TYO210" s="86"/>
      <c r="TYP210" s="86"/>
      <c r="TYQ210" s="86"/>
      <c r="TYR210" s="86"/>
      <c r="TYS210" s="86"/>
      <c r="TYT210" s="86"/>
      <c r="TYU210" s="86"/>
      <c r="TYV210" s="86"/>
      <c r="TYW210" s="86"/>
      <c r="TYX210" s="86"/>
      <c r="TYY210" s="86"/>
      <c r="TYZ210" s="86"/>
      <c r="TZA210" s="86"/>
      <c r="TZB210" s="86"/>
      <c r="TZC210" s="86"/>
      <c r="TZD210" s="86"/>
      <c r="TZE210" s="86"/>
      <c r="TZF210" s="86"/>
      <c r="TZG210" s="86"/>
      <c r="TZH210" s="86"/>
      <c r="TZI210" s="86"/>
      <c r="TZJ210" s="86"/>
      <c r="TZK210" s="86"/>
      <c r="TZL210" s="86"/>
      <c r="TZM210" s="86"/>
      <c r="TZN210" s="86"/>
      <c r="TZO210" s="86"/>
      <c r="TZP210" s="86"/>
      <c r="TZQ210" s="86"/>
      <c r="TZR210" s="86"/>
      <c r="TZS210" s="86"/>
      <c r="TZT210" s="86"/>
      <c r="TZU210" s="86"/>
      <c r="TZV210" s="86"/>
      <c r="TZW210" s="86"/>
      <c r="TZX210" s="86"/>
      <c r="TZY210" s="86"/>
      <c r="TZZ210" s="86"/>
      <c r="UAA210" s="86"/>
      <c r="UAB210" s="86"/>
      <c r="UAC210" s="86"/>
      <c r="UAD210" s="86"/>
      <c r="UAE210" s="86"/>
      <c r="UAF210" s="86"/>
      <c r="UAG210" s="86"/>
      <c r="UAH210" s="86"/>
      <c r="UAI210" s="86"/>
      <c r="UAJ210" s="86"/>
      <c r="UAK210" s="86"/>
      <c r="UAL210" s="86"/>
      <c r="UAM210" s="86"/>
      <c r="UAN210" s="86"/>
      <c r="UAO210" s="86"/>
      <c r="UAP210" s="86"/>
      <c r="UAQ210" s="86"/>
      <c r="UAR210" s="86"/>
      <c r="UAS210" s="86"/>
      <c r="UAT210" s="86"/>
      <c r="UAU210" s="86"/>
      <c r="UAV210" s="86"/>
      <c r="UAW210" s="86"/>
      <c r="UAX210" s="86"/>
      <c r="UAY210" s="86"/>
      <c r="UAZ210" s="86"/>
      <c r="UBA210" s="86"/>
      <c r="UBB210" s="86"/>
      <c r="UBC210" s="86"/>
      <c r="UBD210" s="86"/>
      <c r="UBE210" s="86"/>
      <c r="UBF210" s="86"/>
      <c r="UBG210" s="86"/>
      <c r="UBH210" s="86"/>
      <c r="UBI210" s="86"/>
      <c r="UBJ210" s="86"/>
      <c r="UBK210" s="86"/>
      <c r="UBL210" s="86"/>
      <c r="UBM210" s="86"/>
      <c r="UBN210" s="86"/>
      <c r="UBO210" s="86"/>
      <c r="UBP210" s="86"/>
      <c r="UBQ210" s="86"/>
      <c r="UBR210" s="86"/>
      <c r="UBS210" s="86"/>
      <c r="UBT210" s="86"/>
      <c r="UBU210" s="86"/>
      <c r="UBV210" s="86"/>
      <c r="UBW210" s="86"/>
      <c r="UBX210" s="86"/>
      <c r="UBY210" s="86"/>
      <c r="UBZ210" s="86"/>
      <c r="UCA210" s="86"/>
      <c r="UCB210" s="86"/>
      <c r="UCC210" s="86"/>
      <c r="UCD210" s="86"/>
      <c r="UCE210" s="86"/>
      <c r="UCF210" s="86"/>
      <c r="UCG210" s="86"/>
      <c r="UCH210" s="86"/>
      <c r="UCI210" s="86"/>
      <c r="UCJ210" s="86"/>
      <c r="UCK210" s="86"/>
      <c r="UCL210" s="86"/>
      <c r="UCM210" s="86"/>
      <c r="UCN210" s="86"/>
      <c r="UCO210" s="86"/>
      <c r="UCP210" s="86"/>
      <c r="UCQ210" s="86"/>
      <c r="UCR210" s="86"/>
      <c r="UCS210" s="86"/>
      <c r="UCT210" s="86"/>
      <c r="UCU210" s="86"/>
      <c r="UCV210" s="86"/>
      <c r="UCW210" s="86"/>
      <c r="UCX210" s="86"/>
      <c r="UCY210" s="86"/>
      <c r="UCZ210" s="86"/>
      <c r="UDA210" s="86"/>
      <c r="UDB210" s="86"/>
      <c r="UDC210" s="86"/>
      <c r="UDD210" s="86"/>
      <c r="UDE210" s="86"/>
      <c r="UDF210" s="86"/>
      <c r="UDG210" s="86"/>
      <c r="UDH210" s="86"/>
      <c r="UDI210" s="86"/>
      <c r="UDJ210" s="86"/>
      <c r="UDK210" s="86"/>
      <c r="UDL210" s="86"/>
      <c r="UDM210" s="86"/>
      <c r="UDN210" s="86"/>
      <c r="UDO210" s="86"/>
      <c r="UDP210" s="86"/>
      <c r="UDQ210" s="86"/>
      <c r="UDR210" s="86"/>
      <c r="UDS210" s="86"/>
      <c r="UDT210" s="86"/>
      <c r="UDU210" s="86"/>
      <c r="UDV210" s="86"/>
      <c r="UDW210" s="86"/>
      <c r="UDX210" s="86"/>
      <c r="UDY210" s="86"/>
      <c r="UDZ210" s="86"/>
      <c r="UEA210" s="86"/>
      <c r="UEB210" s="86"/>
      <c r="UEC210" s="86"/>
      <c r="UED210" s="86"/>
      <c r="UEE210" s="86"/>
      <c r="UEF210" s="86"/>
      <c r="UEG210" s="86"/>
      <c r="UEH210" s="86"/>
      <c r="UEI210" s="86"/>
      <c r="UEJ210" s="86"/>
      <c r="UEK210" s="86"/>
      <c r="UEL210" s="86"/>
      <c r="UEM210" s="86"/>
      <c r="UEN210" s="86"/>
      <c r="UEO210" s="86"/>
      <c r="UEP210" s="86"/>
      <c r="UEQ210" s="86"/>
      <c r="UER210" s="86"/>
      <c r="UES210" s="86"/>
      <c r="UET210" s="86"/>
      <c r="UEU210" s="86"/>
      <c r="UEV210" s="86"/>
      <c r="UEW210" s="86"/>
      <c r="UEX210" s="86"/>
      <c r="UEY210" s="86"/>
      <c r="UEZ210" s="86"/>
      <c r="UFA210" s="86"/>
      <c r="UFB210" s="86"/>
      <c r="UFC210" s="86"/>
      <c r="UFD210" s="86"/>
      <c r="UFE210" s="86"/>
      <c r="UFF210" s="86"/>
      <c r="UFG210" s="86"/>
      <c r="UFH210" s="86"/>
      <c r="UFI210" s="86"/>
      <c r="UFJ210" s="86"/>
      <c r="UFK210" s="86"/>
      <c r="UFL210" s="86"/>
      <c r="UFM210" s="86"/>
      <c r="UFN210" s="86"/>
      <c r="UFO210" s="86"/>
      <c r="UFP210" s="86"/>
      <c r="UFQ210" s="86"/>
      <c r="UFR210" s="86"/>
      <c r="UFS210" s="86"/>
      <c r="UFT210" s="86"/>
      <c r="UFU210" s="86"/>
      <c r="UFV210" s="86"/>
      <c r="UFW210" s="86"/>
      <c r="UFX210" s="86"/>
      <c r="UFY210" s="86"/>
      <c r="UFZ210" s="86"/>
      <c r="UGA210" s="86"/>
      <c r="UGB210" s="86"/>
      <c r="UGC210" s="86"/>
      <c r="UGD210" s="86"/>
      <c r="UGE210" s="86"/>
      <c r="UGF210" s="86"/>
      <c r="UGG210" s="86"/>
      <c r="UGH210" s="86"/>
      <c r="UGI210" s="86"/>
      <c r="UGJ210" s="86"/>
      <c r="UGK210" s="86"/>
      <c r="UGL210" s="86"/>
      <c r="UGM210" s="86"/>
      <c r="UGN210" s="86"/>
      <c r="UGO210" s="86"/>
      <c r="UGP210" s="86"/>
      <c r="UGQ210" s="86"/>
      <c r="UGR210" s="86"/>
      <c r="UGS210" s="86"/>
      <c r="UGT210" s="86"/>
      <c r="UGU210" s="86"/>
      <c r="UGV210" s="86"/>
      <c r="UGW210" s="86"/>
      <c r="UGX210" s="86"/>
      <c r="UGY210" s="86"/>
      <c r="UGZ210" s="86"/>
      <c r="UHA210" s="86"/>
      <c r="UHB210" s="86"/>
      <c r="UHC210" s="86"/>
      <c r="UHD210" s="86"/>
      <c r="UHE210" s="86"/>
      <c r="UHF210" s="86"/>
      <c r="UHG210" s="86"/>
      <c r="UHH210" s="86"/>
      <c r="UHI210" s="86"/>
      <c r="UHJ210" s="86"/>
      <c r="UHK210" s="86"/>
      <c r="UHL210" s="86"/>
      <c r="UHM210" s="86"/>
      <c r="UHN210" s="86"/>
      <c r="UHO210" s="86"/>
      <c r="UHP210" s="86"/>
      <c r="UHQ210" s="86"/>
      <c r="UHR210" s="86"/>
      <c r="UHS210" s="86"/>
      <c r="UHT210" s="86"/>
      <c r="UHU210" s="86"/>
      <c r="UHV210" s="86"/>
      <c r="UHW210" s="86"/>
      <c r="UHX210" s="86"/>
      <c r="UHY210" s="86"/>
      <c r="UHZ210" s="86"/>
      <c r="UIA210" s="86"/>
      <c r="UIB210" s="86"/>
      <c r="UIC210" s="86"/>
      <c r="UID210" s="86"/>
      <c r="UIE210" s="86"/>
      <c r="UIF210" s="86"/>
      <c r="UIG210" s="86"/>
      <c r="UIH210" s="86"/>
      <c r="UII210" s="86"/>
      <c r="UIJ210" s="86"/>
      <c r="UIK210" s="86"/>
      <c r="UIL210" s="86"/>
      <c r="UIM210" s="86"/>
      <c r="UIN210" s="86"/>
      <c r="UIO210" s="86"/>
      <c r="UIP210" s="86"/>
      <c r="UIQ210" s="86"/>
      <c r="UIR210" s="86"/>
      <c r="UIS210" s="86"/>
      <c r="UIT210" s="86"/>
      <c r="UIU210" s="86"/>
      <c r="UIV210" s="86"/>
      <c r="UIW210" s="86"/>
      <c r="UIX210" s="86"/>
      <c r="UIY210" s="86"/>
      <c r="UIZ210" s="86"/>
      <c r="UJA210" s="86"/>
      <c r="UJB210" s="86"/>
      <c r="UJC210" s="86"/>
      <c r="UJD210" s="86"/>
      <c r="UJE210" s="86"/>
      <c r="UJF210" s="86"/>
      <c r="UJG210" s="86"/>
      <c r="UJH210" s="86"/>
      <c r="UJI210" s="86"/>
      <c r="UJJ210" s="86"/>
      <c r="UJK210" s="86"/>
      <c r="UJL210" s="86"/>
      <c r="UJM210" s="86"/>
      <c r="UJN210" s="86"/>
      <c r="UJO210" s="86"/>
      <c r="UJP210" s="86"/>
      <c r="UJQ210" s="86"/>
      <c r="UJR210" s="86"/>
      <c r="UJS210" s="86"/>
      <c r="UJT210" s="86"/>
      <c r="UJU210" s="86"/>
      <c r="UJV210" s="86"/>
      <c r="UJW210" s="86"/>
      <c r="UJX210" s="86"/>
      <c r="UJY210" s="86"/>
      <c r="UJZ210" s="86"/>
      <c r="UKA210" s="86"/>
      <c r="UKB210" s="86"/>
      <c r="UKC210" s="86"/>
      <c r="UKD210" s="86"/>
      <c r="UKE210" s="86"/>
      <c r="UKF210" s="86"/>
      <c r="UKG210" s="86"/>
      <c r="UKH210" s="86"/>
      <c r="UKI210" s="86"/>
      <c r="UKJ210" s="86"/>
      <c r="UKK210" s="86"/>
      <c r="UKL210" s="86"/>
      <c r="UKM210" s="86"/>
      <c r="UKN210" s="86"/>
      <c r="UKO210" s="86"/>
      <c r="UKP210" s="86"/>
      <c r="UKQ210" s="86"/>
      <c r="UKR210" s="86"/>
      <c r="UKS210" s="86"/>
      <c r="UKT210" s="86"/>
      <c r="UKU210" s="86"/>
      <c r="UKV210" s="86"/>
      <c r="UKW210" s="86"/>
      <c r="UKX210" s="86"/>
      <c r="UKY210" s="86"/>
      <c r="UKZ210" s="86"/>
      <c r="ULA210" s="86"/>
      <c r="ULB210" s="86"/>
      <c r="ULC210" s="86"/>
      <c r="ULD210" s="86"/>
      <c r="ULE210" s="86"/>
      <c r="ULF210" s="86"/>
      <c r="ULG210" s="86"/>
      <c r="ULH210" s="86"/>
      <c r="ULI210" s="86"/>
      <c r="ULJ210" s="86"/>
      <c r="ULK210" s="86"/>
      <c r="ULL210" s="86"/>
      <c r="ULM210" s="86"/>
      <c r="ULN210" s="86"/>
      <c r="ULO210" s="86"/>
      <c r="ULP210" s="86"/>
      <c r="ULQ210" s="86"/>
      <c r="ULR210" s="86"/>
      <c r="ULS210" s="86"/>
      <c r="ULT210" s="86"/>
      <c r="ULU210" s="86"/>
      <c r="ULV210" s="86"/>
      <c r="ULW210" s="86"/>
      <c r="ULX210" s="86"/>
      <c r="ULY210" s="86"/>
      <c r="ULZ210" s="86"/>
      <c r="UMA210" s="86"/>
      <c r="UMB210" s="86"/>
      <c r="UMC210" s="86"/>
      <c r="UMD210" s="86"/>
      <c r="UME210" s="86"/>
      <c r="UMF210" s="86"/>
      <c r="UMG210" s="86"/>
      <c r="UMH210" s="86"/>
      <c r="UMI210" s="86"/>
      <c r="UMJ210" s="86"/>
      <c r="UMK210" s="86"/>
      <c r="UML210" s="86"/>
      <c r="UMM210" s="86"/>
      <c r="UMN210" s="86"/>
      <c r="UMO210" s="86"/>
      <c r="UMP210" s="86"/>
      <c r="UMQ210" s="86"/>
      <c r="UMR210" s="86"/>
      <c r="UMS210" s="86"/>
      <c r="UMT210" s="86"/>
      <c r="UMU210" s="86"/>
      <c r="UMV210" s="86"/>
      <c r="UMW210" s="86"/>
      <c r="UMX210" s="86"/>
      <c r="UMY210" s="86"/>
      <c r="UMZ210" s="86"/>
      <c r="UNA210" s="86"/>
      <c r="UNB210" s="86"/>
      <c r="UNC210" s="86"/>
      <c r="UND210" s="86"/>
      <c r="UNE210" s="86"/>
      <c r="UNF210" s="86"/>
      <c r="UNG210" s="86"/>
      <c r="UNH210" s="86"/>
      <c r="UNI210" s="86"/>
      <c r="UNJ210" s="86"/>
      <c r="UNK210" s="86"/>
      <c r="UNL210" s="86"/>
      <c r="UNM210" s="86"/>
      <c r="UNN210" s="86"/>
      <c r="UNO210" s="86"/>
      <c r="UNP210" s="86"/>
      <c r="UNQ210" s="86"/>
      <c r="UNR210" s="86"/>
      <c r="UNS210" s="86"/>
      <c r="UNT210" s="86"/>
      <c r="UNU210" s="86"/>
      <c r="UNV210" s="86"/>
      <c r="UNW210" s="86"/>
      <c r="UNX210" s="86"/>
      <c r="UNY210" s="86"/>
      <c r="UNZ210" s="86"/>
      <c r="UOA210" s="86"/>
      <c r="UOB210" s="86"/>
      <c r="UOC210" s="86"/>
      <c r="UOD210" s="86"/>
      <c r="UOE210" s="86"/>
      <c r="UOF210" s="86"/>
      <c r="UOG210" s="86"/>
      <c r="UOH210" s="86"/>
      <c r="UOI210" s="86"/>
      <c r="UOJ210" s="86"/>
      <c r="UOK210" s="86"/>
      <c r="UOL210" s="86"/>
      <c r="UOM210" s="86"/>
      <c r="UON210" s="86"/>
      <c r="UOO210" s="86"/>
      <c r="UOP210" s="86"/>
      <c r="UOQ210" s="86"/>
      <c r="UOR210" s="86"/>
      <c r="UOS210" s="86"/>
      <c r="UOT210" s="86"/>
      <c r="UOU210" s="86"/>
      <c r="UOV210" s="86"/>
      <c r="UOW210" s="86"/>
      <c r="UOX210" s="86"/>
      <c r="UOY210" s="86"/>
      <c r="UOZ210" s="86"/>
      <c r="UPA210" s="86"/>
      <c r="UPB210" s="86"/>
      <c r="UPC210" s="86"/>
      <c r="UPD210" s="86"/>
      <c r="UPE210" s="86"/>
      <c r="UPF210" s="86"/>
      <c r="UPG210" s="86"/>
      <c r="UPH210" s="86"/>
      <c r="UPI210" s="86"/>
      <c r="UPJ210" s="86"/>
      <c r="UPK210" s="86"/>
      <c r="UPL210" s="86"/>
      <c r="UPM210" s="86"/>
      <c r="UPN210" s="86"/>
      <c r="UPO210" s="86"/>
      <c r="UPP210" s="86"/>
      <c r="UPQ210" s="86"/>
      <c r="UPR210" s="86"/>
      <c r="UPS210" s="86"/>
      <c r="UPT210" s="86"/>
      <c r="UPU210" s="86"/>
      <c r="UPV210" s="86"/>
      <c r="UPW210" s="86"/>
      <c r="UPX210" s="86"/>
      <c r="UPY210" s="86"/>
      <c r="UPZ210" s="86"/>
      <c r="UQA210" s="86"/>
      <c r="UQB210" s="86"/>
      <c r="UQC210" s="86"/>
      <c r="UQD210" s="86"/>
      <c r="UQE210" s="86"/>
      <c r="UQF210" s="86"/>
      <c r="UQG210" s="86"/>
      <c r="UQH210" s="86"/>
      <c r="UQI210" s="86"/>
      <c r="UQJ210" s="86"/>
      <c r="UQK210" s="86"/>
      <c r="UQL210" s="86"/>
      <c r="UQM210" s="86"/>
      <c r="UQN210" s="86"/>
      <c r="UQO210" s="86"/>
      <c r="UQP210" s="86"/>
      <c r="UQQ210" s="86"/>
      <c r="UQR210" s="86"/>
      <c r="UQS210" s="86"/>
      <c r="UQT210" s="86"/>
      <c r="UQU210" s="86"/>
      <c r="UQV210" s="86"/>
      <c r="UQW210" s="86"/>
      <c r="UQX210" s="86"/>
      <c r="UQY210" s="86"/>
      <c r="UQZ210" s="86"/>
      <c r="URA210" s="86"/>
      <c r="URB210" s="86"/>
      <c r="URC210" s="86"/>
      <c r="URD210" s="86"/>
      <c r="URE210" s="86"/>
      <c r="URF210" s="86"/>
      <c r="URG210" s="86"/>
      <c r="URH210" s="86"/>
      <c r="URI210" s="86"/>
      <c r="URJ210" s="86"/>
      <c r="URK210" s="86"/>
      <c r="URL210" s="86"/>
      <c r="URM210" s="86"/>
      <c r="URN210" s="86"/>
      <c r="URO210" s="86"/>
      <c r="URP210" s="86"/>
      <c r="URQ210" s="86"/>
      <c r="URR210" s="86"/>
      <c r="URS210" s="86"/>
      <c r="URT210" s="86"/>
      <c r="URU210" s="86"/>
      <c r="URV210" s="86"/>
      <c r="URW210" s="86"/>
      <c r="URX210" s="86"/>
      <c r="URY210" s="86"/>
      <c r="URZ210" s="86"/>
      <c r="USA210" s="86"/>
      <c r="USB210" s="86"/>
      <c r="USC210" s="86"/>
      <c r="USD210" s="86"/>
      <c r="USE210" s="86"/>
      <c r="USF210" s="86"/>
      <c r="USG210" s="86"/>
      <c r="USH210" s="86"/>
      <c r="USI210" s="86"/>
      <c r="USJ210" s="86"/>
      <c r="USK210" s="86"/>
      <c r="USL210" s="86"/>
      <c r="USM210" s="86"/>
      <c r="USN210" s="86"/>
      <c r="USO210" s="86"/>
      <c r="USP210" s="86"/>
      <c r="USQ210" s="86"/>
      <c r="USR210" s="86"/>
      <c r="USS210" s="86"/>
      <c r="UST210" s="86"/>
      <c r="USU210" s="86"/>
      <c r="USV210" s="86"/>
      <c r="USW210" s="86"/>
      <c r="USX210" s="86"/>
      <c r="USY210" s="86"/>
      <c r="USZ210" s="86"/>
      <c r="UTA210" s="86"/>
      <c r="UTB210" s="86"/>
      <c r="UTC210" s="86"/>
      <c r="UTD210" s="86"/>
      <c r="UTE210" s="86"/>
      <c r="UTF210" s="86"/>
      <c r="UTG210" s="86"/>
      <c r="UTH210" s="86"/>
      <c r="UTI210" s="86"/>
      <c r="UTJ210" s="86"/>
      <c r="UTK210" s="86"/>
      <c r="UTL210" s="86"/>
      <c r="UTM210" s="86"/>
      <c r="UTN210" s="86"/>
      <c r="UTO210" s="86"/>
      <c r="UTP210" s="86"/>
      <c r="UTQ210" s="86"/>
      <c r="UTR210" s="86"/>
      <c r="UTS210" s="86"/>
      <c r="UTT210" s="86"/>
      <c r="UTU210" s="86"/>
      <c r="UTV210" s="86"/>
      <c r="UTW210" s="86"/>
      <c r="UTX210" s="86"/>
      <c r="UTY210" s="86"/>
      <c r="UTZ210" s="86"/>
      <c r="UUA210" s="86"/>
      <c r="UUB210" s="86"/>
      <c r="UUC210" s="86"/>
      <c r="UUD210" s="86"/>
      <c r="UUE210" s="86"/>
      <c r="UUF210" s="86"/>
      <c r="UUG210" s="86"/>
      <c r="UUH210" s="86"/>
      <c r="UUI210" s="86"/>
      <c r="UUJ210" s="86"/>
      <c r="UUK210" s="86"/>
      <c r="UUL210" s="86"/>
      <c r="UUM210" s="86"/>
      <c r="UUN210" s="86"/>
      <c r="UUO210" s="86"/>
      <c r="UUP210" s="86"/>
      <c r="UUQ210" s="86"/>
      <c r="UUR210" s="86"/>
      <c r="UUS210" s="86"/>
      <c r="UUT210" s="86"/>
      <c r="UUU210" s="86"/>
      <c r="UUV210" s="86"/>
      <c r="UUW210" s="86"/>
      <c r="UUX210" s="86"/>
      <c r="UUY210" s="86"/>
      <c r="UUZ210" s="86"/>
      <c r="UVA210" s="86"/>
      <c r="UVB210" s="86"/>
      <c r="UVC210" s="86"/>
      <c r="UVD210" s="86"/>
      <c r="UVE210" s="86"/>
      <c r="UVF210" s="86"/>
      <c r="UVG210" s="86"/>
      <c r="UVH210" s="86"/>
      <c r="UVI210" s="86"/>
      <c r="UVJ210" s="86"/>
      <c r="UVK210" s="86"/>
      <c r="UVL210" s="86"/>
      <c r="UVM210" s="86"/>
      <c r="UVN210" s="86"/>
      <c r="UVO210" s="86"/>
      <c r="UVP210" s="86"/>
      <c r="UVQ210" s="86"/>
      <c r="UVR210" s="86"/>
      <c r="UVS210" s="86"/>
      <c r="UVT210" s="86"/>
      <c r="UVU210" s="86"/>
      <c r="UVV210" s="86"/>
      <c r="UVW210" s="86"/>
      <c r="UVX210" s="86"/>
      <c r="UVY210" s="86"/>
      <c r="UVZ210" s="86"/>
      <c r="UWA210" s="86"/>
      <c r="UWB210" s="86"/>
      <c r="UWC210" s="86"/>
      <c r="UWD210" s="86"/>
      <c r="UWE210" s="86"/>
      <c r="UWF210" s="86"/>
      <c r="UWG210" s="86"/>
      <c r="UWH210" s="86"/>
      <c r="UWI210" s="86"/>
      <c r="UWJ210" s="86"/>
      <c r="UWK210" s="86"/>
      <c r="UWL210" s="86"/>
      <c r="UWM210" s="86"/>
      <c r="UWN210" s="86"/>
      <c r="UWO210" s="86"/>
      <c r="UWP210" s="86"/>
      <c r="UWQ210" s="86"/>
      <c r="UWR210" s="86"/>
      <c r="UWS210" s="86"/>
      <c r="UWT210" s="86"/>
      <c r="UWU210" s="86"/>
      <c r="UWV210" s="86"/>
      <c r="UWW210" s="86"/>
      <c r="UWX210" s="86"/>
      <c r="UWY210" s="86"/>
      <c r="UWZ210" s="86"/>
      <c r="UXA210" s="86"/>
      <c r="UXB210" s="86"/>
      <c r="UXC210" s="86"/>
      <c r="UXD210" s="86"/>
      <c r="UXE210" s="86"/>
      <c r="UXF210" s="86"/>
      <c r="UXG210" s="86"/>
      <c r="UXH210" s="86"/>
      <c r="UXI210" s="86"/>
      <c r="UXJ210" s="86"/>
      <c r="UXK210" s="86"/>
      <c r="UXL210" s="86"/>
      <c r="UXM210" s="86"/>
      <c r="UXN210" s="86"/>
      <c r="UXO210" s="86"/>
      <c r="UXP210" s="86"/>
      <c r="UXQ210" s="86"/>
      <c r="UXR210" s="86"/>
      <c r="UXS210" s="86"/>
      <c r="UXT210" s="86"/>
      <c r="UXU210" s="86"/>
      <c r="UXV210" s="86"/>
      <c r="UXW210" s="86"/>
      <c r="UXX210" s="86"/>
      <c r="UXY210" s="86"/>
      <c r="UXZ210" s="86"/>
      <c r="UYA210" s="86"/>
      <c r="UYB210" s="86"/>
      <c r="UYC210" s="86"/>
      <c r="UYD210" s="86"/>
      <c r="UYE210" s="86"/>
      <c r="UYF210" s="86"/>
      <c r="UYG210" s="86"/>
      <c r="UYH210" s="86"/>
      <c r="UYI210" s="86"/>
      <c r="UYJ210" s="86"/>
      <c r="UYK210" s="86"/>
      <c r="UYL210" s="86"/>
      <c r="UYM210" s="86"/>
      <c r="UYN210" s="86"/>
      <c r="UYO210" s="86"/>
      <c r="UYP210" s="86"/>
      <c r="UYQ210" s="86"/>
      <c r="UYR210" s="86"/>
      <c r="UYS210" s="86"/>
      <c r="UYT210" s="86"/>
      <c r="UYU210" s="86"/>
      <c r="UYV210" s="86"/>
      <c r="UYW210" s="86"/>
      <c r="UYX210" s="86"/>
      <c r="UYY210" s="86"/>
      <c r="UYZ210" s="86"/>
      <c r="UZA210" s="86"/>
      <c r="UZB210" s="86"/>
      <c r="UZC210" s="86"/>
      <c r="UZD210" s="86"/>
      <c r="UZE210" s="86"/>
      <c r="UZF210" s="86"/>
      <c r="UZG210" s="86"/>
      <c r="UZH210" s="86"/>
      <c r="UZI210" s="86"/>
      <c r="UZJ210" s="86"/>
      <c r="UZK210" s="86"/>
      <c r="UZL210" s="86"/>
      <c r="UZM210" s="86"/>
      <c r="UZN210" s="86"/>
      <c r="UZO210" s="86"/>
      <c r="UZP210" s="86"/>
      <c r="UZQ210" s="86"/>
      <c r="UZR210" s="86"/>
      <c r="UZS210" s="86"/>
      <c r="UZT210" s="86"/>
      <c r="UZU210" s="86"/>
      <c r="UZV210" s="86"/>
      <c r="UZW210" s="86"/>
      <c r="UZX210" s="86"/>
      <c r="UZY210" s="86"/>
      <c r="UZZ210" s="86"/>
      <c r="VAA210" s="86"/>
      <c r="VAB210" s="86"/>
      <c r="VAC210" s="86"/>
      <c r="VAD210" s="86"/>
      <c r="VAE210" s="86"/>
      <c r="VAF210" s="86"/>
      <c r="VAG210" s="86"/>
      <c r="VAH210" s="86"/>
      <c r="VAI210" s="86"/>
      <c r="VAJ210" s="86"/>
      <c r="VAK210" s="86"/>
      <c r="VAL210" s="86"/>
      <c r="VAM210" s="86"/>
      <c r="VAN210" s="86"/>
      <c r="VAO210" s="86"/>
      <c r="VAP210" s="86"/>
      <c r="VAQ210" s="86"/>
      <c r="VAR210" s="86"/>
      <c r="VAS210" s="86"/>
      <c r="VAT210" s="86"/>
      <c r="VAU210" s="86"/>
      <c r="VAV210" s="86"/>
      <c r="VAW210" s="86"/>
      <c r="VAX210" s="86"/>
      <c r="VAY210" s="86"/>
      <c r="VAZ210" s="86"/>
      <c r="VBA210" s="86"/>
      <c r="VBB210" s="86"/>
      <c r="VBC210" s="86"/>
      <c r="VBD210" s="86"/>
      <c r="VBE210" s="86"/>
      <c r="VBF210" s="86"/>
      <c r="VBG210" s="86"/>
      <c r="VBH210" s="86"/>
      <c r="VBI210" s="86"/>
      <c r="VBJ210" s="86"/>
      <c r="VBK210" s="86"/>
      <c r="VBL210" s="86"/>
      <c r="VBM210" s="86"/>
      <c r="VBN210" s="86"/>
      <c r="VBO210" s="86"/>
      <c r="VBP210" s="86"/>
      <c r="VBQ210" s="86"/>
      <c r="VBR210" s="86"/>
      <c r="VBS210" s="86"/>
      <c r="VBT210" s="86"/>
      <c r="VBU210" s="86"/>
      <c r="VBV210" s="86"/>
      <c r="VBW210" s="86"/>
      <c r="VBX210" s="86"/>
      <c r="VBY210" s="86"/>
      <c r="VBZ210" s="86"/>
      <c r="VCA210" s="86"/>
      <c r="VCB210" s="86"/>
      <c r="VCC210" s="86"/>
      <c r="VCD210" s="86"/>
      <c r="VCE210" s="86"/>
      <c r="VCF210" s="86"/>
      <c r="VCG210" s="86"/>
      <c r="VCH210" s="86"/>
      <c r="VCI210" s="86"/>
      <c r="VCJ210" s="86"/>
      <c r="VCK210" s="86"/>
      <c r="VCL210" s="86"/>
      <c r="VCM210" s="86"/>
      <c r="VCN210" s="86"/>
      <c r="VCO210" s="86"/>
      <c r="VCP210" s="86"/>
      <c r="VCQ210" s="86"/>
      <c r="VCR210" s="86"/>
      <c r="VCS210" s="86"/>
      <c r="VCT210" s="86"/>
      <c r="VCU210" s="86"/>
      <c r="VCV210" s="86"/>
      <c r="VCW210" s="86"/>
      <c r="VCX210" s="86"/>
      <c r="VCY210" s="86"/>
      <c r="VCZ210" s="86"/>
      <c r="VDA210" s="86"/>
      <c r="VDB210" s="86"/>
      <c r="VDC210" s="86"/>
      <c r="VDD210" s="86"/>
      <c r="VDE210" s="86"/>
      <c r="VDF210" s="86"/>
      <c r="VDG210" s="86"/>
      <c r="VDH210" s="86"/>
      <c r="VDI210" s="86"/>
      <c r="VDJ210" s="86"/>
      <c r="VDK210" s="86"/>
      <c r="VDL210" s="86"/>
      <c r="VDM210" s="86"/>
      <c r="VDN210" s="86"/>
      <c r="VDO210" s="86"/>
      <c r="VDP210" s="86"/>
      <c r="VDQ210" s="86"/>
      <c r="VDR210" s="86"/>
      <c r="VDS210" s="86"/>
      <c r="VDT210" s="86"/>
      <c r="VDU210" s="86"/>
      <c r="VDV210" s="86"/>
      <c r="VDW210" s="86"/>
      <c r="VDX210" s="86"/>
      <c r="VDY210" s="86"/>
      <c r="VDZ210" s="86"/>
      <c r="VEA210" s="86"/>
      <c r="VEB210" s="86"/>
      <c r="VEC210" s="86"/>
      <c r="VED210" s="86"/>
      <c r="VEE210" s="86"/>
      <c r="VEF210" s="86"/>
      <c r="VEG210" s="86"/>
      <c r="VEH210" s="86"/>
      <c r="VEI210" s="86"/>
      <c r="VEJ210" s="86"/>
      <c r="VEK210" s="86"/>
      <c r="VEL210" s="86"/>
      <c r="VEM210" s="86"/>
      <c r="VEN210" s="86"/>
      <c r="VEO210" s="86"/>
      <c r="VEP210" s="86"/>
      <c r="VEQ210" s="86"/>
      <c r="VER210" s="86"/>
      <c r="VES210" s="86"/>
      <c r="VET210" s="86"/>
      <c r="VEU210" s="86"/>
      <c r="VEV210" s="86"/>
      <c r="VEW210" s="86"/>
      <c r="VEX210" s="86"/>
      <c r="VEY210" s="86"/>
      <c r="VEZ210" s="86"/>
      <c r="VFA210" s="86"/>
      <c r="VFB210" s="86"/>
      <c r="VFC210" s="86"/>
      <c r="VFD210" s="86"/>
      <c r="VFE210" s="86"/>
      <c r="VFF210" s="86"/>
      <c r="VFG210" s="86"/>
      <c r="VFH210" s="86"/>
      <c r="VFI210" s="86"/>
      <c r="VFJ210" s="86"/>
      <c r="VFK210" s="86"/>
      <c r="VFL210" s="86"/>
      <c r="VFM210" s="86"/>
      <c r="VFN210" s="86"/>
      <c r="VFO210" s="86"/>
      <c r="VFP210" s="86"/>
      <c r="VFQ210" s="86"/>
      <c r="VFR210" s="86"/>
      <c r="VFS210" s="86"/>
      <c r="VFT210" s="86"/>
      <c r="VFU210" s="86"/>
      <c r="VFV210" s="86"/>
      <c r="VFW210" s="86"/>
      <c r="VFX210" s="86"/>
      <c r="VFY210" s="86"/>
      <c r="VFZ210" s="86"/>
      <c r="VGA210" s="86"/>
      <c r="VGB210" s="86"/>
      <c r="VGC210" s="86"/>
      <c r="VGD210" s="86"/>
      <c r="VGE210" s="86"/>
      <c r="VGF210" s="86"/>
      <c r="VGG210" s="86"/>
      <c r="VGH210" s="86"/>
      <c r="VGI210" s="86"/>
      <c r="VGJ210" s="86"/>
      <c r="VGK210" s="86"/>
      <c r="VGL210" s="86"/>
      <c r="VGM210" s="86"/>
      <c r="VGN210" s="86"/>
      <c r="VGO210" s="86"/>
      <c r="VGP210" s="86"/>
      <c r="VGQ210" s="86"/>
      <c r="VGR210" s="86"/>
      <c r="VGS210" s="86"/>
      <c r="VGT210" s="86"/>
      <c r="VGU210" s="86"/>
      <c r="VGV210" s="86"/>
      <c r="VGW210" s="86"/>
      <c r="VGX210" s="86"/>
      <c r="VGY210" s="86"/>
      <c r="VGZ210" s="86"/>
      <c r="VHA210" s="86"/>
      <c r="VHB210" s="86"/>
      <c r="VHC210" s="86"/>
      <c r="VHD210" s="86"/>
      <c r="VHE210" s="86"/>
      <c r="VHF210" s="86"/>
      <c r="VHG210" s="86"/>
      <c r="VHH210" s="86"/>
      <c r="VHI210" s="86"/>
      <c r="VHJ210" s="86"/>
      <c r="VHK210" s="86"/>
      <c r="VHL210" s="86"/>
      <c r="VHM210" s="86"/>
      <c r="VHN210" s="86"/>
      <c r="VHO210" s="86"/>
      <c r="VHP210" s="86"/>
      <c r="VHQ210" s="86"/>
      <c r="VHR210" s="86"/>
      <c r="VHS210" s="86"/>
      <c r="VHT210" s="86"/>
      <c r="VHU210" s="86"/>
      <c r="VHV210" s="86"/>
      <c r="VHW210" s="86"/>
      <c r="VHX210" s="86"/>
      <c r="VHY210" s="86"/>
      <c r="VHZ210" s="86"/>
      <c r="VIA210" s="86"/>
      <c r="VIB210" s="86"/>
      <c r="VIC210" s="86"/>
      <c r="VID210" s="86"/>
      <c r="VIE210" s="86"/>
      <c r="VIF210" s="86"/>
      <c r="VIG210" s="86"/>
      <c r="VIH210" s="86"/>
      <c r="VII210" s="86"/>
      <c r="VIJ210" s="86"/>
      <c r="VIK210" s="86"/>
      <c r="VIL210" s="86"/>
      <c r="VIM210" s="86"/>
      <c r="VIN210" s="86"/>
      <c r="VIO210" s="86"/>
      <c r="VIP210" s="86"/>
      <c r="VIQ210" s="86"/>
      <c r="VIR210" s="86"/>
      <c r="VIS210" s="86"/>
      <c r="VIT210" s="86"/>
      <c r="VIU210" s="86"/>
      <c r="VIV210" s="86"/>
      <c r="VIW210" s="86"/>
      <c r="VIX210" s="86"/>
      <c r="VIY210" s="86"/>
      <c r="VIZ210" s="86"/>
      <c r="VJA210" s="86"/>
      <c r="VJB210" s="86"/>
      <c r="VJC210" s="86"/>
      <c r="VJD210" s="86"/>
      <c r="VJE210" s="86"/>
      <c r="VJF210" s="86"/>
      <c r="VJG210" s="86"/>
      <c r="VJH210" s="86"/>
      <c r="VJI210" s="86"/>
      <c r="VJJ210" s="86"/>
      <c r="VJK210" s="86"/>
      <c r="VJL210" s="86"/>
      <c r="VJM210" s="86"/>
      <c r="VJN210" s="86"/>
      <c r="VJO210" s="86"/>
      <c r="VJP210" s="86"/>
      <c r="VJQ210" s="86"/>
      <c r="VJR210" s="86"/>
      <c r="VJS210" s="86"/>
      <c r="VJT210" s="86"/>
      <c r="VJU210" s="86"/>
      <c r="VJV210" s="86"/>
      <c r="VJW210" s="86"/>
      <c r="VJX210" s="86"/>
      <c r="VJY210" s="86"/>
      <c r="VJZ210" s="86"/>
      <c r="VKA210" s="86"/>
      <c r="VKB210" s="86"/>
      <c r="VKC210" s="86"/>
      <c r="VKD210" s="86"/>
      <c r="VKE210" s="86"/>
      <c r="VKF210" s="86"/>
      <c r="VKG210" s="86"/>
      <c r="VKH210" s="86"/>
      <c r="VKI210" s="86"/>
      <c r="VKJ210" s="86"/>
      <c r="VKK210" s="86"/>
      <c r="VKL210" s="86"/>
      <c r="VKM210" s="86"/>
      <c r="VKN210" s="86"/>
      <c r="VKO210" s="86"/>
      <c r="VKP210" s="86"/>
      <c r="VKQ210" s="86"/>
      <c r="VKR210" s="86"/>
      <c r="VKS210" s="86"/>
      <c r="VKT210" s="86"/>
      <c r="VKU210" s="86"/>
      <c r="VKV210" s="86"/>
      <c r="VKW210" s="86"/>
      <c r="VKX210" s="86"/>
      <c r="VKY210" s="86"/>
      <c r="VKZ210" s="86"/>
      <c r="VLA210" s="86"/>
      <c r="VLB210" s="86"/>
      <c r="VLC210" s="86"/>
      <c r="VLD210" s="86"/>
      <c r="VLE210" s="86"/>
      <c r="VLF210" s="86"/>
      <c r="VLG210" s="86"/>
      <c r="VLH210" s="86"/>
      <c r="VLI210" s="86"/>
      <c r="VLJ210" s="86"/>
      <c r="VLK210" s="86"/>
      <c r="VLL210" s="86"/>
      <c r="VLM210" s="86"/>
      <c r="VLN210" s="86"/>
      <c r="VLO210" s="86"/>
      <c r="VLP210" s="86"/>
      <c r="VLQ210" s="86"/>
      <c r="VLR210" s="86"/>
      <c r="VLS210" s="86"/>
      <c r="VLT210" s="86"/>
      <c r="VLU210" s="86"/>
      <c r="VLV210" s="86"/>
      <c r="VLW210" s="86"/>
      <c r="VLX210" s="86"/>
      <c r="VLY210" s="86"/>
      <c r="VLZ210" s="86"/>
      <c r="VMA210" s="86"/>
      <c r="VMB210" s="86"/>
      <c r="VMC210" s="86"/>
      <c r="VMD210" s="86"/>
      <c r="VME210" s="86"/>
      <c r="VMF210" s="86"/>
      <c r="VMG210" s="86"/>
      <c r="VMH210" s="86"/>
      <c r="VMI210" s="86"/>
      <c r="VMJ210" s="86"/>
      <c r="VMK210" s="86"/>
      <c r="VML210" s="86"/>
      <c r="VMM210" s="86"/>
      <c r="VMN210" s="86"/>
      <c r="VMO210" s="86"/>
      <c r="VMP210" s="86"/>
      <c r="VMQ210" s="86"/>
      <c r="VMR210" s="86"/>
      <c r="VMS210" s="86"/>
      <c r="VMT210" s="86"/>
      <c r="VMU210" s="86"/>
      <c r="VMV210" s="86"/>
      <c r="VMW210" s="86"/>
      <c r="VMX210" s="86"/>
      <c r="VMY210" s="86"/>
      <c r="VMZ210" s="86"/>
      <c r="VNA210" s="86"/>
      <c r="VNB210" s="86"/>
      <c r="VNC210" s="86"/>
      <c r="VND210" s="86"/>
      <c r="VNE210" s="86"/>
      <c r="VNF210" s="86"/>
      <c r="VNG210" s="86"/>
      <c r="VNH210" s="86"/>
      <c r="VNI210" s="86"/>
      <c r="VNJ210" s="86"/>
      <c r="VNK210" s="86"/>
      <c r="VNL210" s="86"/>
      <c r="VNM210" s="86"/>
      <c r="VNN210" s="86"/>
      <c r="VNO210" s="86"/>
      <c r="VNP210" s="86"/>
      <c r="VNQ210" s="86"/>
      <c r="VNR210" s="86"/>
      <c r="VNS210" s="86"/>
      <c r="VNT210" s="86"/>
      <c r="VNU210" s="86"/>
      <c r="VNV210" s="86"/>
      <c r="VNW210" s="86"/>
      <c r="VNX210" s="86"/>
      <c r="VNY210" s="86"/>
      <c r="VNZ210" s="86"/>
      <c r="VOA210" s="86"/>
      <c r="VOB210" s="86"/>
      <c r="VOC210" s="86"/>
      <c r="VOD210" s="86"/>
      <c r="VOE210" s="86"/>
      <c r="VOF210" s="86"/>
      <c r="VOG210" s="86"/>
      <c r="VOH210" s="86"/>
      <c r="VOI210" s="86"/>
      <c r="VOJ210" s="86"/>
      <c r="VOK210" s="86"/>
      <c r="VOL210" s="86"/>
      <c r="VOM210" s="86"/>
      <c r="VON210" s="86"/>
      <c r="VOO210" s="86"/>
      <c r="VOP210" s="86"/>
      <c r="VOQ210" s="86"/>
      <c r="VOR210" s="86"/>
      <c r="VOS210" s="86"/>
      <c r="VOT210" s="86"/>
      <c r="VOU210" s="86"/>
      <c r="VOV210" s="86"/>
      <c r="VOW210" s="86"/>
      <c r="VOX210" s="86"/>
      <c r="VOY210" s="86"/>
      <c r="VOZ210" s="86"/>
      <c r="VPA210" s="86"/>
      <c r="VPB210" s="86"/>
      <c r="VPC210" s="86"/>
      <c r="VPD210" s="86"/>
      <c r="VPE210" s="86"/>
      <c r="VPF210" s="86"/>
      <c r="VPG210" s="86"/>
      <c r="VPH210" s="86"/>
      <c r="VPI210" s="86"/>
      <c r="VPJ210" s="86"/>
      <c r="VPK210" s="86"/>
      <c r="VPL210" s="86"/>
      <c r="VPM210" s="86"/>
      <c r="VPN210" s="86"/>
      <c r="VPO210" s="86"/>
      <c r="VPP210" s="86"/>
      <c r="VPQ210" s="86"/>
      <c r="VPR210" s="86"/>
      <c r="VPS210" s="86"/>
      <c r="VPT210" s="86"/>
      <c r="VPU210" s="86"/>
      <c r="VPV210" s="86"/>
      <c r="VPW210" s="86"/>
      <c r="VPX210" s="86"/>
      <c r="VPY210" s="86"/>
      <c r="VPZ210" s="86"/>
      <c r="VQA210" s="86"/>
      <c r="VQB210" s="86"/>
      <c r="VQC210" s="86"/>
      <c r="VQD210" s="86"/>
      <c r="VQE210" s="86"/>
      <c r="VQF210" s="86"/>
      <c r="VQG210" s="86"/>
      <c r="VQH210" s="86"/>
      <c r="VQI210" s="86"/>
      <c r="VQJ210" s="86"/>
      <c r="VQK210" s="86"/>
      <c r="VQL210" s="86"/>
      <c r="VQM210" s="86"/>
      <c r="VQN210" s="86"/>
      <c r="VQO210" s="86"/>
      <c r="VQP210" s="86"/>
      <c r="VQQ210" s="86"/>
      <c r="VQR210" s="86"/>
      <c r="VQS210" s="86"/>
      <c r="VQT210" s="86"/>
      <c r="VQU210" s="86"/>
      <c r="VQV210" s="86"/>
      <c r="VQW210" s="86"/>
      <c r="VQX210" s="86"/>
      <c r="VQY210" s="86"/>
      <c r="VQZ210" s="86"/>
      <c r="VRA210" s="86"/>
      <c r="VRB210" s="86"/>
      <c r="VRC210" s="86"/>
      <c r="VRD210" s="86"/>
      <c r="VRE210" s="86"/>
      <c r="VRF210" s="86"/>
      <c r="VRG210" s="86"/>
      <c r="VRH210" s="86"/>
      <c r="VRI210" s="86"/>
      <c r="VRJ210" s="86"/>
      <c r="VRK210" s="86"/>
      <c r="VRL210" s="86"/>
      <c r="VRM210" s="86"/>
      <c r="VRN210" s="86"/>
      <c r="VRO210" s="86"/>
      <c r="VRP210" s="86"/>
      <c r="VRQ210" s="86"/>
      <c r="VRR210" s="86"/>
      <c r="VRS210" s="86"/>
      <c r="VRT210" s="86"/>
      <c r="VRU210" s="86"/>
      <c r="VRV210" s="86"/>
      <c r="VRW210" s="86"/>
      <c r="VRX210" s="86"/>
      <c r="VRY210" s="86"/>
      <c r="VRZ210" s="86"/>
      <c r="VSA210" s="86"/>
      <c r="VSB210" s="86"/>
      <c r="VSC210" s="86"/>
      <c r="VSD210" s="86"/>
      <c r="VSE210" s="86"/>
      <c r="VSF210" s="86"/>
      <c r="VSG210" s="86"/>
      <c r="VSH210" s="86"/>
      <c r="VSI210" s="86"/>
      <c r="VSJ210" s="86"/>
      <c r="VSK210" s="86"/>
      <c r="VSL210" s="86"/>
      <c r="VSM210" s="86"/>
      <c r="VSN210" s="86"/>
      <c r="VSO210" s="86"/>
      <c r="VSP210" s="86"/>
      <c r="VSQ210" s="86"/>
      <c r="VSR210" s="86"/>
      <c r="VSS210" s="86"/>
      <c r="VST210" s="86"/>
      <c r="VSU210" s="86"/>
      <c r="VSV210" s="86"/>
      <c r="VSW210" s="86"/>
      <c r="VSX210" s="86"/>
      <c r="VSY210" s="86"/>
      <c r="VSZ210" s="86"/>
      <c r="VTA210" s="86"/>
      <c r="VTB210" s="86"/>
      <c r="VTC210" s="86"/>
      <c r="VTD210" s="86"/>
      <c r="VTE210" s="86"/>
      <c r="VTF210" s="86"/>
      <c r="VTG210" s="86"/>
      <c r="VTH210" s="86"/>
      <c r="VTI210" s="86"/>
      <c r="VTJ210" s="86"/>
      <c r="VTK210" s="86"/>
      <c r="VTL210" s="86"/>
      <c r="VTM210" s="86"/>
      <c r="VTN210" s="86"/>
      <c r="VTO210" s="86"/>
      <c r="VTP210" s="86"/>
      <c r="VTQ210" s="86"/>
      <c r="VTR210" s="86"/>
      <c r="VTS210" s="86"/>
      <c r="VTT210" s="86"/>
      <c r="VTU210" s="86"/>
      <c r="VTV210" s="86"/>
      <c r="VTW210" s="86"/>
      <c r="VTX210" s="86"/>
      <c r="VTY210" s="86"/>
      <c r="VTZ210" s="86"/>
      <c r="VUA210" s="86"/>
      <c r="VUB210" s="86"/>
      <c r="VUC210" s="86"/>
      <c r="VUD210" s="86"/>
      <c r="VUE210" s="86"/>
      <c r="VUF210" s="86"/>
      <c r="VUG210" s="86"/>
      <c r="VUH210" s="86"/>
      <c r="VUI210" s="86"/>
      <c r="VUJ210" s="86"/>
      <c r="VUK210" s="86"/>
      <c r="VUL210" s="86"/>
      <c r="VUM210" s="86"/>
      <c r="VUN210" s="86"/>
      <c r="VUO210" s="86"/>
      <c r="VUP210" s="86"/>
      <c r="VUQ210" s="86"/>
      <c r="VUR210" s="86"/>
      <c r="VUS210" s="86"/>
      <c r="VUT210" s="86"/>
      <c r="VUU210" s="86"/>
      <c r="VUV210" s="86"/>
      <c r="VUW210" s="86"/>
      <c r="VUX210" s="86"/>
      <c r="VUY210" s="86"/>
      <c r="VUZ210" s="86"/>
      <c r="VVA210" s="86"/>
      <c r="VVB210" s="86"/>
      <c r="VVC210" s="86"/>
      <c r="VVD210" s="86"/>
      <c r="VVE210" s="86"/>
      <c r="VVF210" s="86"/>
      <c r="VVG210" s="86"/>
      <c r="VVH210" s="86"/>
      <c r="VVI210" s="86"/>
      <c r="VVJ210" s="86"/>
      <c r="VVK210" s="86"/>
      <c r="VVL210" s="86"/>
      <c r="VVM210" s="86"/>
      <c r="VVN210" s="86"/>
      <c r="VVO210" s="86"/>
      <c r="VVP210" s="86"/>
      <c r="VVQ210" s="86"/>
      <c r="VVR210" s="86"/>
      <c r="VVS210" s="86"/>
      <c r="VVT210" s="86"/>
      <c r="VVU210" s="86"/>
      <c r="VVV210" s="86"/>
      <c r="VVW210" s="86"/>
      <c r="VVX210" s="86"/>
      <c r="VVY210" s="86"/>
      <c r="VVZ210" s="86"/>
      <c r="VWA210" s="86"/>
      <c r="VWB210" s="86"/>
      <c r="VWC210" s="86"/>
      <c r="VWD210" s="86"/>
      <c r="VWE210" s="86"/>
      <c r="VWF210" s="86"/>
      <c r="VWG210" s="86"/>
      <c r="VWH210" s="86"/>
      <c r="VWI210" s="86"/>
      <c r="VWJ210" s="86"/>
      <c r="VWK210" s="86"/>
      <c r="VWL210" s="86"/>
      <c r="VWM210" s="86"/>
      <c r="VWN210" s="86"/>
      <c r="VWO210" s="86"/>
      <c r="VWP210" s="86"/>
      <c r="VWQ210" s="86"/>
      <c r="VWR210" s="86"/>
      <c r="VWS210" s="86"/>
      <c r="VWT210" s="86"/>
      <c r="VWU210" s="86"/>
      <c r="VWV210" s="86"/>
      <c r="VWW210" s="86"/>
      <c r="VWX210" s="86"/>
      <c r="VWY210" s="86"/>
      <c r="VWZ210" s="86"/>
      <c r="VXA210" s="86"/>
      <c r="VXB210" s="86"/>
      <c r="VXC210" s="86"/>
      <c r="VXD210" s="86"/>
      <c r="VXE210" s="86"/>
      <c r="VXF210" s="86"/>
      <c r="VXG210" s="86"/>
      <c r="VXH210" s="86"/>
      <c r="VXI210" s="86"/>
      <c r="VXJ210" s="86"/>
      <c r="VXK210" s="86"/>
      <c r="VXL210" s="86"/>
      <c r="VXM210" s="86"/>
      <c r="VXN210" s="86"/>
      <c r="VXO210" s="86"/>
      <c r="VXP210" s="86"/>
      <c r="VXQ210" s="86"/>
      <c r="VXR210" s="86"/>
      <c r="VXS210" s="86"/>
      <c r="VXT210" s="86"/>
      <c r="VXU210" s="86"/>
      <c r="VXV210" s="86"/>
      <c r="VXW210" s="86"/>
      <c r="VXX210" s="86"/>
      <c r="VXY210" s="86"/>
      <c r="VXZ210" s="86"/>
      <c r="VYA210" s="86"/>
      <c r="VYB210" s="86"/>
      <c r="VYC210" s="86"/>
      <c r="VYD210" s="86"/>
      <c r="VYE210" s="86"/>
      <c r="VYF210" s="86"/>
      <c r="VYG210" s="86"/>
      <c r="VYH210" s="86"/>
      <c r="VYI210" s="86"/>
      <c r="VYJ210" s="86"/>
      <c r="VYK210" s="86"/>
      <c r="VYL210" s="86"/>
      <c r="VYM210" s="86"/>
      <c r="VYN210" s="86"/>
      <c r="VYO210" s="86"/>
      <c r="VYP210" s="86"/>
      <c r="VYQ210" s="86"/>
      <c r="VYR210" s="86"/>
      <c r="VYS210" s="86"/>
      <c r="VYT210" s="86"/>
      <c r="VYU210" s="86"/>
      <c r="VYV210" s="86"/>
      <c r="VYW210" s="86"/>
      <c r="VYX210" s="86"/>
      <c r="VYY210" s="86"/>
      <c r="VYZ210" s="86"/>
      <c r="VZA210" s="86"/>
      <c r="VZB210" s="86"/>
      <c r="VZC210" s="86"/>
      <c r="VZD210" s="86"/>
      <c r="VZE210" s="86"/>
      <c r="VZF210" s="86"/>
      <c r="VZG210" s="86"/>
      <c r="VZH210" s="86"/>
      <c r="VZI210" s="86"/>
      <c r="VZJ210" s="86"/>
      <c r="VZK210" s="86"/>
      <c r="VZL210" s="86"/>
      <c r="VZM210" s="86"/>
      <c r="VZN210" s="86"/>
      <c r="VZO210" s="86"/>
      <c r="VZP210" s="86"/>
      <c r="VZQ210" s="86"/>
      <c r="VZR210" s="86"/>
      <c r="VZS210" s="86"/>
      <c r="VZT210" s="86"/>
      <c r="VZU210" s="86"/>
      <c r="VZV210" s="86"/>
      <c r="VZW210" s="86"/>
      <c r="VZX210" s="86"/>
      <c r="VZY210" s="86"/>
      <c r="VZZ210" s="86"/>
      <c r="WAA210" s="86"/>
      <c r="WAB210" s="86"/>
      <c r="WAC210" s="86"/>
      <c r="WAD210" s="86"/>
      <c r="WAE210" s="86"/>
      <c r="WAF210" s="86"/>
      <c r="WAG210" s="86"/>
      <c r="WAH210" s="86"/>
      <c r="WAI210" s="86"/>
      <c r="WAJ210" s="86"/>
      <c r="WAK210" s="86"/>
      <c r="WAL210" s="86"/>
      <c r="WAM210" s="86"/>
      <c r="WAN210" s="86"/>
      <c r="WAO210" s="86"/>
      <c r="WAP210" s="86"/>
      <c r="WAQ210" s="86"/>
      <c r="WAR210" s="86"/>
      <c r="WAS210" s="86"/>
      <c r="WAT210" s="86"/>
      <c r="WAU210" s="86"/>
      <c r="WAV210" s="86"/>
      <c r="WAW210" s="86"/>
      <c r="WAX210" s="86"/>
      <c r="WAY210" s="86"/>
      <c r="WAZ210" s="86"/>
      <c r="WBA210" s="86"/>
      <c r="WBB210" s="86"/>
      <c r="WBC210" s="86"/>
      <c r="WBD210" s="86"/>
      <c r="WBE210" s="86"/>
      <c r="WBF210" s="86"/>
      <c r="WBG210" s="86"/>
      <c r="WBH210" s="86"/>
      <c r="WBI210" s="86"/>
      <c r="WBJ210" s="86"/>
      <c r="WBK210" s="86"/>
      <c r="WBL210" s="86"/>
      <c r="WBM210" s="86"/>
      <c r="WBN210" s="86"/>
      <c r="WBO210" s="86"/>
      <c r="WBP210" s="86"/>
      <c r="WBQ210" s="86"/>
      <c r="WBR210" s="86"/>
      <c r="WBS210" s="86"/>
      <c r="WBT210" s="86"/>
      <c r="WBU210" s="86"/>
      <c r="WBV210" s="86"/>
      <c r="WBW210" s="86"/>
      <c r="WBX210" s="86"/>
      <c r="WBY210" s="86"/>
      <c r="WBZ210" s="86"/>
      <c r="WCA210" s="86"/>
      <c r="WCB210" s="86"/>
      <c r="WCC210" s="86"/>
      <c r="WCD210" s="86"/>
      <c r="WCE210" s="86"/>
      <c r="WCF210" s="86"/>
      <c r="WCG210" s="86"/>
      <c r="WCH210" s="86"/>
      <c r="WCI210" s="86"/>
      <c r="WCJ210" s="86"/>
      <c r="WCK210" s="86"/>
      <c r="WCL210" s="86"/>
      <c r="WCM210" s="86"/>
      <c r="WCN210" s="86"/>
      <c r="WCO210" s="86"/>
      <c r="WCP210" s="86"/>
      <c r="WCQ210" s="86"/>
      <c r="WCR210" s="86"/>
      <c r="WCS210" s="86"/>
      <c r="WCT210" s="86"/>
      <c r="WCU210" s="86"/>
      <c r="WCV210" s="86"/>
      <c r="WCW210" s="86"/>
      <c r="WCX210" s="86"/>
      <c r="WCY210" s="86"/>
      <c r="WCZ210" s="86"/>
      <c r="WDA210" s="86"/>
      <c r="WDB210" s="86"/>
      <c r="WDC210" s="86"/>
      <c r="WDD210" s="86"/>
      <c r="WDE210" s="86"/>
      <c r="WDF210" s="86"/>
      <c r="WDG210" s="86"/>
      <c r="WDH210" s="86"/>
      <c r="WDI210" s="86"/>
      <c r="WDJ210" s="86"/>
      <c r="WDK210" s="86"/>
      <c r="WDL210" s="86"/>
      <c r="WDM210" s="86"/>
      <c r="WDN210" s="86"/>
      <c r="WDO210" s="86"/>
      <c r="WDP210" s="86"/>
      <c r="WDQ210" s="86"/>
      <c r="WDR210" s="86"/>
      <c r="WDS210" s="86"/>
      <c r="WDT210" s="86"/>
      <c r="WDU210" s="86"/>
      <c r="WDV210" s="86"/>
      <c r="WDW210" s="86"/>
      <c r="WDX210" s="86"/>
      <c r="WDY210" s="86"/>
      <c r="WDZ210" s="86"/>
      <c r="WEA210" s="86"/>
      <c r="WEB210" s="86"/>
      <c r="WEC210" s="86"/>
      <c r="WED210" s="86"/>
      <c r="WEE210" s="86"/>
      <c r="WEF210" s="86"/>
      <c r="WEG210" s="86"/>
      <c r="WEH210" s="86"/>
      <c r="WEI210" s="86"/>
      <c r="WEJ210" s="86"/>
      <c r="WEK210" s="86"/>
      <c r="WEL210" s="86"/>
      <c r="WEM210" s="86"/>
      <c r="WEN210" s="86"/>
      <c r="WEO210" s="86"/>
      <c r="WEP210" s="86"/>
      <c r="WEQ210" s="86"/>
      <c r="WER210" s="86"/>
      <c r="WES210" s="86"/>
      <c r="WET210" s="86"/>
      <c r="WEU210" s="86"/>
      <c r="WEV210" s="86"/>
      <c r="WEW210" s="86"/>
      <c r="WEX210" s="86"/>
      <c r="WEY210" s="86"/>
      <c r="WEZ210" s="86"/>
      <c r="WFA210" s="86"/>
      <c r="WFB210" s="86"/>
      <c r="WFC210" s="86"/>
      <c r="WFD210" s="86"/>
      <c r="WFE210" s="86"/>
      <c r="WFF210" s="86"/>
      <c r="WFG210" s="86"/>
      <c r="WFH210" s="86"/>
      <c r="WFI210" s="86"/>
      <c r="WFJ210" s="86"/>
      <c r="WFK210" s="86"/>
      <c r="WFL210" s="86"/>
      <c r="WFM210" s="86"/>
      <c r="WFN210" s="86"/>
      <c r="WFO210" s="86"/>
      <c r="WFP210" s="86"/>
      <c r="WFQ210" s="86"/>
      <c r="WFR210" s="86"/>
      <c r="WFS210" s="86"/>
      <c r="WFT210" s="86"/>
      <c r="WFU210" s="86"/>
      <c r="WFV210" s="86"/>
      <c r="WFW210" s="86"/>
      <c r="WFX210" s="86"/>
      <c r="WFY210" s="86"/>
      <c r="WFZ210" s="86"/>
      <c r="WGA210" s="86"/>
      <c r="WGB210" s="86"/>
      <c r="WGC210" s="86"/>
      <c r="WGD210" s="86"/>
      <c r="WGE210" s="86"/>
      <c r="WGF210" s="86"/>
      <c r="WGG210" s="86"/>
      <c r="WGH210" s="86"/>
      <c r="WGI210" s="86"/>
      <c r="WGJ210" s="86"/>
      <c r="WGK210" s="86"/>
      <c r="WGL210" s="86"/>
      <c r="WGM210" s="86"/>
      <c r="WGN210" s="86"/>
      <c r="WGO210" s="86"/>
      <c r="WGP210" s="86"/>
      <c r="WGQ210" s="86"/>
      <c r="WGR210" s="86"/>
      <c r="WGS210" s="86"/>
      <c r="WGT210" s="86"/>
      <c r="WGU210" s="86"/>
      <c r="WGV210" s="86"/>
      <c r="WGW210" s="86"/>
      <c r="WGX210" s="86"/>
      <c r="WGY210" s="86"/>
      <c r="WGZ210" s="86"/>
      <c r="WHA210" s="86"/>
      <c r="WHB210" s="86"/>
      <c r="WHC210" s="86"/>
      <c r="WHD210" s="86"/>
      <c r="WHE210" s="86"/>
      <c r="WHF210" s="86"/>
      <c r="WHG210" s="86"/>
      <c r="WHH210" s="86"/>
      <c r="WHI210" s="86"/>
      <c r="WHJ210" s="86"/>
      <c r="WHK210" s="86"/>
      <c r="WHL210" s="86"/>
      <c r="WHM210" s="86"/>
      <c r="WHN210" s="86"/>
      <c r="WHO210" s="86"/>
      <c r="WHP210" s="86"/>
      <c r="WHQ210" s="86"/>
      <c r="WHR210" s="86"/>
      <c r="WHS210" s="86"/>
      <c r="WHT210" s="86"/>
      <c r="WHU210" s="86"/>
      <c r="WHV210" s="86"/>
      <c r="WHW210" s="86"/>
      <c r="WHX210" s="86"/>
      <c r="WHY210" s="86"/>
      <c r="WHZ210" s="86"/>
      <c r="WIA210" s="86"/>
      <c r="WIB210" s="86"/>
      <c r="WIC210" s="86"/>
      <c r="WID210" s="86"/>
      <c r="WIE210" s="86"/>
      <c r="WIF210" s="86"/>
      <c r="WIG210" s="86"/>
      <c r="WIH210" s="86"/>
      <c r="WII210" s="86"/>
      <c r="WIJ210" s="86"/>
      <c r="WIK210" s="86"/>
      <c r="WIL210" s="86"/>
      <c r="WIM210" s="86"/>
      <c r="WIN210" s="86"/>
      <c r="WIO210" s="86"/>
      <c r="WIP210" s="86"/>
      <c r="WIQ210" s="86"/>
      <c r="WIR210" s="86"/>
      <c r="WIS210" s="86"/>
      <c r="WIT210" s="86"/>
      <c r="WIU210" s="86"/>
      <c r="WIV210" s="86"/>
      <c r="WIW210" s="86"/>
      <c r="WIX210" s="86"/>
      <c r="WIY210" s="86"/>
      <c r="WIZ210" s="86"/>
      <c r="WJA210" s="86"/>
      <c r="WJB210" s="86"/>
      <c r="WJC210" s="86"/>
      <c r="WJD210" s="86"/>
      <c r="WJE210" s="86"/>
      <c r="WJF210" s="86"/>
      <c r="WJG210" s="86"/>
      <c r="WJH210" s="86"/>
      <c r="WJI210" s="86"/>
      <c r="WJJ210" s="86"/>
      <c r="WJK210" s="86"/>
      <c r="WJL210" s="86"/>
      <c r="WJM210" s="86"/>
      <c r="WJN210" s="86"/>
      <c r="WJO210" s="86"/>
      <c r="WJP210" s="86"/>
      <c r="WJQ210" s="86"/>
      <c r="WJR210" s="86"/>
      <c r="WJS210" s="86"/>
      <c r="WJT210" s="86"/>
      <c r="WJU210" s="86"/>
      <c r="WJV210" s="86"/>
      <c r="WJW210" s="86"/>
      <c r="WJX210" s="86"/>
      <c r="WJY210" s="86"/>
      <c r="WJZ210" s="86"/>
      <c r="WKA210" s="86"/>
      <c r="WKB210" s="86"/>
      <c r="WKC210" s="86"/>
      <c r="WKD210" s="86"/>
      <c r="WKE210" s="86"/>
      <c r="WKF210" s="86"/>
      <c r="WKG210" s="86"/>
      <c r="WKH210" s="86"/>
      <c r="WKI210" s="86"/>
      <c r="WKJ210" s="86"/>
      <c r="WKK210" s="86"/>
      <c r="WKL210" s="86"/>
      <c r="WKM210" s="86"/>
      <c r="WKN210" s="86"/>
      <c r="WKO210" s="86"/>
      <c r="WKP210" s="86"/>
      <c r="WKQ210" s="86"/>
      <c r="WKR210" s="86"/>
      <c r="WKS210" s="86"/>
      <c r="WKT210" s="86"/>
      <c r="WKU210" s="86"/>
      <c r="WKV210" s="86"/>
      <c r="WKW210" s="86"/>
      <c r="WKX210" s="86"/>
      <c r="WKY210" s="86"/>
      <c r="WKZ210" s="86"/>
      <c r="WLA210" s="86"/>
      <c r="WLB210" s="86"/>
      <c r="WLC210" s="86"/>
      <c r="WLD210" s="86"/>
      <c r="WLE210" s="86"/>
      <c r="WLF210" s="86"/>
      <c r="WLG210" s="86"/>
      <c r="WLH210" s="86"/>
      <c r="WLI210" s="86"/>
      <c r="WLJ210" s="86"/>
      <c r="WLK210" s="86"/>
      <c r="WLL210" s="86"/>
      <c r="WLM210" s="86"/>
      <c r="WLN210" s="86"/>
      <c r="WLO210" s="86"/>
      <c r="WLP210" s="86"/>
      <c r="WLQ210" s="86"/>
      <c r="WLR210" s="86"/>
      <c r="WLS210" s="86"/>
      <c r="WLT210" s="86"/>
      <c r="WLU210" s="86"/>
      <c r="WLV210" s="86"/>
      <c r="WLW210" s="86"/>
      <c r="WLX210" s="86"/>
      <c r="WLY210" s="86"/>
      <c r="WLZ210" s="86"/>
      <c r="WMA210" s="86"/>
      <c r="WMB210" s="86"/>
      <c r="WMC210" s="86"/>
      <c r="WMD210" s="86"/>
      <c r="WME210" s="86"/>
      <c r="WMF210" s="86"/>
      <c r="WMG210" s="86"/>
      <c r="WMH210" s="86"/>
      <c r="WMI210" s="86"/>
      <c r="WMJ210" s="86"/>
      <c r="WMK210" s="86"/>
      <c r="WML210" s="86"/>
      <c r="WMM210" s="86"/>
      <c r="WMN210" s="86"/>
      <c r="WMO210" s="86"/>
      <c r="WMP210" s="86"/>
      <c r="WMQ210" s="86"/>
      <c r="WMR210" s="86"/>
      <c r="WMS210" s="86"/>
      <c r="WMT210" s="86"/>
      <c r="WMU210" s="86"/>
      <c r="WMV210" s="86"/>
      <c r="WMW210" s="86"/>
      <c r="WMX210" s="86"/>
      <c r="WMY210" s="86"/>
      <c r="WMZ210" s="86"/>
      <c r="WNA210" s="86"/>
      <c r="WNB210" s="86"/>
      <c r="WNC210" s="86"/>
      <c r="WND210" s="86"/>
      <c r="WNE210" s="86"/>
      <c r="WNF210" s="86"/>
      <c r="WNG210" s="86"/>
      <c r="WNH210" s="86"/>
      <c r="WNI210" s="86"/>
      <c r="WNJ210" s="86"/>
      <c r="WNK210" s="86"/>
      <c r="WNL210" s="86"/>
      <c r="WNM210" s="86"/>
      <c r="WNN210" s="86"/>
      <c r="WNO210" s="86"/>
      <c r="WNP210" s="86"/>
      <c r="WNQ210" s="86"/>
      <c r="WNR210" s="86"/>
      <c r="WNS210" s="86"/>
      <c r="WNT210" s="86"/>
      <c r="WNU210" s="86"/>
      <c r="WNV210" s="86"/>
      <c r="WNW210" s="86"/>
      <c r="WNX210" s="86"/>
      <c r="WNY210" s="86"/>
      <c r="WNZ210" s="86"/>
      <c r="WOA210" s="86"/>
      <c r="WOB210" s="86"/>
      <c r="WOC210" s="86"/>
      <c r="WOD210" s="86"/>
      <c r="WOE210" s="86"/>
      <c r="WOF210" s="86"/>
      <c r="WOG210" s="86"/>
      <c r="WOH210" s="86"/>
      <c r="WOI210" s="86"/>
      <c r="WOJ210" s="86"/>
      <c r="WOK210" s="86"/>
      <c r="WOL210" s="86"/>
      <c r="WOM210" s="86"/>
      <c r="WON210" s="86"/>
      <c r="WOO210" s="86"/>
      <c r="WOP210" s="86"/>
      <c r="WOQ210" s="86"/>
      <c r="WOR210" s="86"/>
      <c r="WOS210" s="86"/>
      <c r="WOT210" s="86"/>
      <c r="WOU210" s="86"/>
      <c r="WOV210" s="86"/>
      <c r="WOW210" s="86"/>
      <c r="WOX210" s="86"/>
      <c r="WOY210" s="86"/>
      <c r="WOZ210" s="86"/>
      <c r="WPA210" s="86"/>
      <c r="WPB210" s="86"/>
      <c r="WPC210" s="86"/>
      <c r="WPD210" s="86"/>
      <c r="WPE210" s="86"/>
      <c r="WPF210" s="86"/>
      <c r="WPG210" s="86"/>
      <c r="WPH210" s="86"/>
      <c r="WPI210" s="86"/>
      <c r="WPJ210" s="86"/>
      <c r="WPK210" s="86"/>
      <c r="WPL210" s="86"/>
      <c r="WPM210" s="86"/>
      <c r="WPN210" s="86"/>
      <c r="WPO210" s="86"/>
      <c r="WPP210" s="86"/>
      <c r="WPQ210" s="86"/>
      <c r="WPR210" s="86"/>
      <c r="WPS210" s="86"/>
      <c r="WPT210" s="86"/>
      <c r="WPU210" s="86"/>
      <c r="WPV210" s="86"/>
      <c r="WPW210" s="86"/>
      <c r="WPX210" s="86"/>
      <c r="WPY210" s="86"/>
      <c r="WPZ210" s="86"/>
      <c r="WQA210" s="86"/>
      <c r="WQB210" s="86"/>
      <c r="WQC210" s="86"/>
      <c r="WQD210" s="86"/>
      <c r="WQE210" s="86"/>
      <c r="WQF210" s="86"/>
      <c r="WQG210" s="86"/>
      <c r="WQH210" s="86"/>
      <c r="WQI210" s="86"/>
      <c r="WQJ210" s="86"/>
      <c r="WQK210" s="86"/>
      <c r="WQL210" s="86"/>
      <c r="WQM210" s="86"/>
      <c r="WQN210" s="86"/>
      <c r="WQO210" s="86"/>
      <c r="WQP210" s="86"/>
      <c r="WQQ210" s="86"/>
      <c r="WQR210" s="86"/>
      <c r="WQS210" s="86"/>
      <c r="WQT210" s="86"/>
      <c r="WQU210" s="86"/>
      <c r="WQV210" s="86"/>
      <c r="WQW210" s="86"/>
      <c r="WQX210" s="86"/>
      <c r="WQY210" s="86"/>
      <c r="WQZ210" s="86"/>
      <c r="WRA210" s="86"/>
      <c r="WRB210" s="86"/>
      <c r="WRC210" s="86"/>
      <c r="WRD210" s="86"/>
      <c r="WRE210" s="86"/>
      <c r="WRF210" s="86"/>
      <c r="WRG210" s="86"/>
      <c r="WRH210" s="86"/>
      <c r="WRI210" s="86"/>
      <c r="WRJ210" s="86"/>
      <c r="WRK210" s="86"/>
      <c r="WRL210" s="86"/>
      <c r="WRM210" s="86"/>
      <c r="WRN210" s="86"/>
      <c r="WRO210" s="86"/>
      <c r="WRP210" s="86"/>
      <c r="WRQ210" s="86"/>
      <c r="WRR210" s="86"/>
      <c r="WRS210" s="86"/>
      <c r="WRT210" s="86"/>
      <c r="WRU210" s="86"/>
      <c r="WRV210" s="86"/>
      <c r="WRW210" s="86"/>
      <c r="WRX210" s="86"/>
      <c r="WRY210" s="86"/>
      <c r="WRZ210" s="86"/>
      <c r="WSA210" s="86"/>
      <c r="WSB210" s="86"/>
      <c r="WSC210" s="86"/>
      <c r="WSD210" s="86"/>
      <c r="WSE210" s="86"/>
      <c r="WSF210" s="86"/>
      <c r="WSG210" s="86"/>
      <c r="WSH210" s="86"/>
      <c r="WSI210" s="86"/>
      <c r="WSJ210" s="86"/>
      <c r="WSK210" s="86"/>
      <c r="WSL210" s="86"/>
      <c r="WSM210" s="86"/>
      <c r="WSN210" s="86"/>
      <c r="WSO210" s="86"/>
      <c r="WSP210" s="86"/>
      <c r="WSQ210" s="86"/>
      <c r="WSR210" s="86"/>
      <c r="WSS210" s="86"/>
      <c r="WST210" s="86"/>
      <c r="WSU210" s="86"/>
      <c r="WSV210" s="86"/>
      <c r="WSW210" s="86"/>
      <c r="WSX210" s="86"/>
      <c r="WSY210" s="86"/>
      <c r="WSZ210" s="86"/>
      <c r="WTA210" s="86"/>
      <c r="WTB210" s="86"/>
      <c r="WTC210" s="86"/>
      <c r="WTD210" s="86"/>
      <c r="WTE210" s="86"/>
      <c r="WTF210" s="86"/>
      <c r="WTG210" s="86"/>
      <c r="WTH210" s="86"/>
      <c r="WTI210" s="86"/>
      <c r="WTJ210" s="86"/>
      <c r="WTK210" s="86"/>
      <c r="WTL210" s="86"/>
      <c r="WTM210" s="86"/>
      <c r="WTN210" s="86"/>
      <c r="WTO210" s="86"/>
      <c r="WTP210" s="86"/>
      <c r="WTQ210" s="86"/>
      <c r="WTR210" s="86"/>
      <c r="WTS210" s="86"/>
      <c r="WTT210" s="86"/>
      <c r="WTU210" s="86"/>
      <c r="WTV210" s="86"/>
      <c r="WTW210" s="86"/>
      <c r="WTX210" s="86"/>
      <c r="WTY210" s="86"/>
      <c r="WTZ210" s="86"/>
      <c r="WUA210" s="86"/>
      <c r="WUB210" s="86"/>
      <c r="WUC210" s="86"/>
      <c r="WUD210" s="86"/>
      <c r="WUE210" s="86"/>
      <c r="WUF210" s="86"/>
      <c r="WUG210" s="86"/>
      <c r="WUH210" s="86"/>
      <c r="WUI210" s="86"/>
      <c r="WUJ210" s="86"/>
      <c r="WUK210" s="86"/>
      <c r="WUL210" s="86"/>
      <c r="WUM210" s="86"/>
      <c r="WUN210" s="86"/>
      <c r="WUO210" s="86"/>
      <c r="WUP210" s="86"/>
      <c r="WUQ210" s="86"/>
      <c r="WUR210" s="86"/>
      <c r="WUS210" s="86"/>
      <c r="WUT210" s="86"/>
      <c r="WUU210" s="86"/>
      <c r="WUV210" s="86"/>
      <c r="WUW210" s="86"/>
      <c r="WUX210" s="86"/>
      <c r="WUY210" s="86"/>
      <c r="WUZ210" s="86"/>
      <c r="WVA210" s="86"/>
      <c r="WVB210" s="86"/>
      <c r="WVC210" s="86"/>
      <c r="WVD210" s="86"/>
      <c r="WVE210" s="86"/>
      <c r="WVF210" s="86"/>
      <c r="WVG210" s="86"/>
      <c r="WVH210" s="86"/>
      <c r="WVI210" s="86"/>
      <c r="WVJ210" s="86"/>
      <c r="WVK210" s="86"/>
      <c r="WVL210" s="86"/>
      <c r="WVM210" s="86"/>
      <c r="WVN210" s="86"/>
      <c r="WVO210" s="86"/>
      <c r="WVP210" s="86"/>
      <c r="WVQ210" s="86"/>
      <c r="WVR210" s="86"/>
      <c r="WVS210" s="86"/>
      <c r="WVT210" s="86"/>
      <c r="WVU210" s="86"/>
      <c r="WVV210" s="86"/>
      <c r="WVW210" s="86"/>
      <c r="WVX210" s="86"/>
      <c r="WVY210" s="86"/>
      <c r="WVZ210" s="86"/>
      <c r="WWA210" s="86"/>
      <c r="WWB210" s="86"/>
      <c r="WWC210" s="86"/>
      <c r="WWD210" s="86"/>
      <c r="WWE210" s="86"/>
      <c r="WWF210" s="86"/>
      <c r="WWG210" s="86"/>
      <c r="WWH210" s="86"/>
      <c r="WWI210" s="86"/>
      <c r="WWJ210" s="86"/>
      <c r="WWK210" s="86"/>
      <c r="WWL210" s="86"/>
      <c r="WWM210" s="86"/>
      <c r="WWN210" s="86"/>
      <c r="WWO210" s="86"/>
      <c r="WWP210" s="86"/>
      <c r="WWQ210" s="86"/>
      <c r="WWR210" s="86"/>
      <c r="WWS210" s="86"/>
      <c r="WWT210" s="86"/>
      <c r="WWU210" s="86"/>
      <c r="WWV210" s="86"/>
      <c r="WWW210" s="86"/>
      <c r="WWX210" s="86"/>
      <c r="WWY210" s="86"/>
      <c r="WWZ210" s="86"/>
      <c r="WXA210" s="86"/>
      <c r="WXB210" s="86"/>
      <c r="WXC210" s="86"/>
      <c r="WXD210" s="86"/>
      <c r="WXE210" s="86"/>
      <c r="WXF210" s="86"/>
      <c r="WXG210" s="86"/>
      <c r="WXH210" s="86"/>
      <c r="WXI210" s="86"/>
      <c r="WXJ210" s="86"/>
      <c r="WXK210" s="86"/>
      <c r="WXL210" s="86"/>
      <c r="WXM210" s="86"/>
      <c r="WXN210" s="86"/>
      <c r="WXO210" s="86"/>
      <c r="WXP210" s="86"/>
      <c r="WXQ210" s="86"/>
      <c r="WXR210" s="86"/>
      <c r="WXS210" s="86"/>
      <c r="WXT210" s="86"/>
      <c r="WXU210" s="86"/>
      <c r="WXV210" s="86"/>
      <c r="WXW210" s="86"/>
      <c r="WXX210" s="86"/>
      <c r="WXY210" s="86"/>
      <c r="WXZ210" s="86"/>
      <c r="WYA210" s="86"/>
      <c r="WYB210" s="86"/>
      <c r="WYC210" s="86"/>
      <c r="WYD210" s="86"/>
      <c r="WYE210" s="86"/>
      <c r="WYF210" s="86"/>
      <c r="WYG210" s="86"/>
      <c r="WYH210" s="86"/>
      <c r="WYI210" s="86"/>
      <c r="WYJ210" s="86"/>
      <c r="WYK210" s="86"/>
      <c r="WYL210" s="86"/>
      <c r="WYM210" s="86"/>
      <c r="WYN210" s="86"/>
      <c r="WYO210" s="86"/>
      <c r="WYP210" s="86"/>
      <c r="WYQ210" s="86"/>
      <c r="WYR210" s="86"/>
      <c r="WYS210" s="86"/>
      <c r="WYT210" s="86"/>
      <c r="WYU210" s="86"/>
      <c r="WYV210" s="86"/>
      <c r="WYW210" s="86"/>
      <c r="WYX210" s="86"/>
      <c r="WYY210" s="86"/>
      <c r="WYZ210" s="86"/>
      <c r="WZA210" s="86"/>
      <c r="WZB210" s="86"/>
      <c r="WZC210" s="86"/>
      <c r="WZD210" s="86"/>
      <c r="WZE210" s="86"/>
      <c r="WZF210" s="86"/>
      <c r="WZG210" s="86"/>
      <c r="WZH210" s="86"/>
      <c r="WZI210" s="86"/>
      <c r="WZJ210" s="86"/>
      <c r="WZK210" s="86"/>
      <c r="WZL210" s="86"/>
      <c r="WZM210" s="86"/>
      <c r="WZN210" s="86"/>
      <c r="WZO210" s="86"/>
      <c r="WZP210" s="86"/>
      <c r="WZQ210" s="86"/>
      <c r="WZR210" s="86"/>
      <c r="WZS210" s="86"/>
      <c r="WZT210" s="86"/>
      <c r="WZU210" s="86"/>
      <c r="WZV210" s="86"/>
      <c r="WZW210" s="86"/>
      <c r="WZX210" s="86"/>
      <c r="WZY210" s="86"/>
      <c r="WZZ210" s="86"/>
      <c r="XAA210" s="86"/>
      <c r="XAB210" s="86"/>
      <c r="XAC210" s="86"/>
      <c r="XAD210" s="86"/>
      <c r="XAE210" s="86"/>
      <c r="XAF210" s="86"/>
      <c r="XAG210" s="86"/>
      <c r="XAH210" s="86"/>
      <c r="XAI210" s="86"/>
      <c r="XAJ210" s="86"/>
      <c r="XAK210" s="86"/>
      <c r="XAL210" s="86"/>
      <c r="XAM210" s="86"/>
      <c r="XAN210" s="86"/>
      <c r="XAO210" s="86"/>
      <c r="XAP210" s="86"/>
      <c r="XAQ210" s="86"/>
      <c r="XAR210" s="86"/>
      <c r="XAS210" s="86"/>
      <c r="XAT210" s="86"/>
      <c r="XAU210" s="86"/>
      <c r="XAV210" s="86"/>
      <c r="XAW210" s="86"/>
      <c r="XAX210" s="86"/>
      <c r="XAY210" s="86"/>
      <c r="XAZ210" s="86"/>
      <c r="XBA210" s="86"/>
      <c r="XBB210" s="86"/>
      <c r="XBC210" s="86"/>
      <c r="XBD210" s="86"/>
      <c r="XBE210" s="86"/>
      <c r="XBF210" s="86"/>
      <c r="XBG210" s="86"/>
      <c r="XBH210" s="86"/>
      <c r="XBI210" s="86"/>
      <c r="XBJ210" s="86"/>
      <c r="XBK210" s="86"/>
      <c r="XBL210" s="86"/>
      <c r="XBM210" s="86"/>
      <c r="XBN210" s="86"/>
      <c r="XBO210" s="86"/>
      <c r="XBP210" s="86"/>
      <c r="XBQ210" s="86"/>
      <c r="XBR210" s="86"/>
      <c r="XBS210" s="86"/>
      <c r="XBT210" s="86"/>
      <c r="XBU210" s="86"/>
      <c r="XBV210" s="86"/>
      <c r="XBW210" s="86"/>
      <c r="XBX210" s="86"/>
      <c r="XBY210" s="86"/>
      <c r="XBZ210" s="86"/>
      <c r="XCA210" s="86"/>
      <c r="XCB210" s="86"/>
      <c r="XCC210" s="86"/>
      <c r="XCD210" s="86"/>
      <c r="XCE210" s="86"/>
      <c r="XCF210" s="86"/>
      <c r="XCG210" s="86"/>
      <c r="XCH210" s="86"/>
      <c r="XCI210" s="86"/>
      <c r="XCJ210" s="86"/>
      <c r="XCK210" s="86"/>
      <c r="XCL210" s="86"/>
      <c r="XCM210" s="86"/>
      <c r="XCN210" s="86"/>
      <c r="XCO210" s="86"/>
      <c r="XCP210" s="86"/>
      <c r="XCQ210" s="86"/>
      <c r="XCR210" s="86"/>
      <c r="XCS210" s="86"/>
      <c r="XCT210" s="86"/>
      <c r="XCU210" s="86"/>
      <c r="XCV210" s="86"/>
      <c r="XCW210" s="86"/>
      <c r="XCX210" s="86"/>
      <c r="XCY210" s="86"/>
      <c r="XCZ210" s="86"/>
      <c r="XDA210" s="86"/>
      <c r="XDB210" s="86"/>
      <c r="XDC210" s="86"/>
      <c r="XDD210" s="86"/>
      <c r="XDE210" s="86"/>
      <c r="XDF210" s="86"/>
      <c r="XDG210" s="86"/>
      <c r="XDH210" s="86"/>
      <c r="XDI210" s="86"/>
      <c r="XDJ210" s="86"/>
      <c r="XDK210" s="86"/>
      <c r="XDL210" s="86"/>
      <c r="XDM210" s="86"/>
      <c r="XDN210" s="86"/>
      <c r="XDO210" s="86"/>
      <c r="XDP210" s="86"/>
      <c r="XDQ210" s="86"/>
      <c r="XDR210" s="86"/>
      <c r="XDS210" s="86"/>
      <c r="XDT210" s="86"/>
      <c r="XDU210" s="86"/>
      <c r="XDV210" s="86"/>
      <c r="XDW210" s="86"/>
      <c r="XDX210" s="86"/>
      <c r="XDY210" s="86"/>
      <c r="XDZ210" s="86"/>
      <c r="XEA210" s="86"/>
      <c r="XEB210" s="86"/>
      <c r="XEC210" s="86"/>
      <c r="XED210" s="86"/>
      <c r="XEE210" s="86"/>
      <c r="XEF210" s="86"/>
      <c r="XEG210" s="86"/>
      <c r="XEH210" s="86"/>
      <c r="XEI210" s="86"/>
      <c r="XEJ210" s="86"/>
      <c r="XEK210" s="86"/>
      <c r="XEL210" s="86"/>
      <c r="XEM210" s="86"/>
      <c r="XEN210" s="86"/>
      <c r="XEO210" s="86"/>
      <c r="XEP210" s="86"/>
      <c r="XEQ210" s="86"/>
      <c r="XER210" s="86"/>
      <c r="XES210" s="86"/>
      <c r="XET210" s="86"/>
      <c r="XEU210" s="86"/>
    </row>
    <row r="211" spans="1:16375">
      <c r="A211" s="63">
        <v>10</v>
      </c>
      <c r="B211" s="84" t="s">
        <v>159</v>
      </c>
      <c r="C211" s="84">
        <v>49</v>
      </c>
      <c r="D211" s="84" t="s">
        <v>58</v>
      </c>
      <c r="E211" s="71" t="s">
        <v>199</v>
      </c>
      <c r="F211" s="71" t="s">
        <v>192</v>
      </c>
      <c r="G211" s="85">
        <v>1693772</v>
      </c>
      <c r="H211" s="71" t="s">
        <v>61</v>
      </c>
      <c r="I211" s="71" t="s">
        <v>165</v>
      </c>
      <c r="J211" s="71"/>
      <c r="K211" s="68">
        <v>43126</v>
      </c>
      <c r="L211" s="68">
        <v>41858</v>
      </c>
      <c r="M211" s="68">
        <f t="shared" si="99"/>
        <v>44780</v>
      </c>
      <c r="N211" s="69">
        <v>42767</v>
      </c>
      <c r="O211" s="193">
        <v>1</v>
      </c>
      <c r="P211" s="73">
        <f t="shared" si="120"/>
        <v>54</v>
      </c>
      <c r="Q211" s="194" t="s">
        <v>267</v>
      </c>
      <c r="R211" s="12">
        <f t="shared" si="110"/>
        <v>36</v>
      </c>
      <c r="S211" s="71">
        <v>36</v>
      </c>
      <c r="T211" s="146">
        <v>118988</v>
      </c>
      <c r="U211" s="71">
        <f t="shared" si="121"/>
        <v>1</v>
      </c>
      <c r="V211" s="153">
        <f>+YEAR(K211)</f>
        <v>2018</v>
      </c>
      <c r="W211" s="73">
        <v>0</v>
      </c>
      <c r="X211" s="73"/>
      <c r="Y211" s="73">
        <f t="shared" si="102"/>
        <v>12</v>
      </c>
      <c r="Z211" s="100">
        <f t="shared" si="111"/>
        <v>24</v>
      </c>
      <c r="AA211" s="100">
        <f t="shared" si="111"/>
        <v>36</v>
      </c>
      <c r="AB211" s="74">
        <f t="shared" si="122"/>
        <v>41</v>
      </c>
      <c r="AC211" s="74">
        <f t="shared" si="123"/>
        <v>13</v>
      </c>
      <c r="AD211" s="92">
        <f t="shared" si="103"/>
        <v>3305.2222222222222</v>
      </c>
      <c r="AE211" s="92">
        <f t="shared" si="104"/>
        <v>0</v>
      </c>
      <c r="AF211" s="94">
        <f t="shared" si="105"/>
        <v>0</v>
      </c>
      <c r="AG211" s="94">
        <f t="shared" si="106"/>
        <v>39662.666666666664</v>
      </c>
      <c r="AH211" s="147">
        <f t="shared" si="107"/>
        <v>39662.666666666664</v>
      </c>
      <c r="AI211" s="147">
        <f t="shared" si="108"/>
        <v>79325.333333333343</v>
      </c>
      <c r="AJ211" s="143">
        <f t="shared" si="114"/>
        <v>73223.384615384624</v>
      </c>
      <c r="AK211" s="144">
        <f t="shared" si="115"/>
        <v>112886.05128205128</v>
      </c>
      <c r="AL211" s="79">
        <f t="shared" si="116"/>
        <v>6101.9487179487187</v>
      </c>
      <c r="AM211" s="79">
        <f t="shared" si="109"/>
        <v>23136.555555555555</v>
      </c>
      <c r="AN211" s="90"/>
      <c r="AO211" s="90"/>
      <c r="AP211" s="90"/>
      <c r="AQ211" s="86"/>
      <c r="AR211" s="86"/>
      <c r="AS211" s="86"/>
      <c r="AT211" s="86"/>
      <c r="AU211" s="80">
        <f t="shared" si="117"/>
        <v>23136.555555555555</v>
      </c>
      <c r="AV211" s="145">
        <f t="shared" si="118"/>
        <v>136022.60683760684</v>
      </c>
      <c r="AW211" s="145">
        <f t="shared" si="119"/>
        <v>-17034.606837606843</v>
      </c>
      <c r="AX211" s="143">
        <v>0</v>
      </c>
      <c r="AY211" s="98">
        <v>118793.57516339869</v>
      </c>
      <c r="AZ211" s="144">
        <v>194.42483660130529</v>
      </c>
      <c r="BA211" s="86"/>
      <c r="BB211" s="86"/>
      <c r="BC211" s="86"/>
      <c r="BD211" s="86"/>
      <c r="BE211" s="86"/>
      <c r="BF211" s="86"/>
      <c r="BG211" s="86"/>
      <c r="BH211" s="86"/>
      <c r="BI211" s="86"/>
      <c r="BJ211" s="86"/>
      <c r="BK211" s="86"/>
      <c r="BL211" s="86"/>
      <c r="BM211" s="86"/>
      <c r="BN211" s="86"/>
      <c r="BO211" s="86"/>
      <c r="BP211" s="86"/>
      <c r="BQ211" s="86"/>
      <c r="BR211" s="86"/>
      <c r="BS211" s="86"/>
      <c r="BT211" s="86"/>
      <c r="BU211" s="86"/>
      <c r="BV211" s="86"/>
      <c r="BW211" s="86"/>
      <c r="BX211" s="86"/>
      <c r="BY211" s="86"/>
      <c r="BZ211" s="86"/>
      <c r="CA211" s="86"/>
      <c r="CB211" s="86"/>
      <c r="CC211" s="86"/>
      <c r="CD211" s="86"/>
      <c r="CE211" s="86"/>
      <c r="CF211" s="86"/>
      <c r="CG211" s="86"/>
      <c r="CH211" s="86"/>
      <c r="CI211" s="86"/>
      <c r="CJ211" s="86"/>
      <c r="CK211" s="86"/>
      <c r="CL211" s="86"/>
      <c r="CM211" s="86"/>
      <c r="CN211" s="86"/>
      <c r="CO211" s="86"/>
      <c r="CP211" s="86"/>
      <c r="CQ211" s="86"/>
      <c r="CR211" s="86"/>
      <c r="CS211" s="86"/>
      <c r="CT211" s="86"/>
      <c r="CU211" s="86"/>
      <c r="CV211" s="86"/>
      <c r="CW211" s="86"/>
      <c r="CX211" s="86"/>
      <c r="CY211" s="86"/>
      <c r="CZ211" s="86"/>
      <c r="DA211" s="86"/>
      <c r="DB211" s="86"/>
      <c r="DC211" s="86"/>
      <c r="DD211" s="86"/>
      <c r="DE211" s="86"/>
      <c r="DF211" s="86"/>
      <c r="DG211" s="86"/>
      <c r="DH211" s="86"/>
      <c r="DI211" s="86"/>
      <c r="DJ211" s="86"/>
      <c r="DK211" s="86"/>
      <c r="DL211" s="86"/>
      <c r="DM211" s="86"/>
      <c r="DN211" s="86"/>
      <c r="DO211" s="86"/>
      <c r="DP211" s="86"/>
      <c r="DQ211" s="86"/>
      <c r="DR211" s="86"/>
      <c r="DS211" s="86"/>
      <c r="DT211" s="86"/>
      <c r="DU211" s="86"/>
      <c r="DV211" s="86"/>
      <c r="DW211" s="86"/>
      <c r="DX211" s="86"/>
      <c r="DY211" s="86"/>
      <c r="DZ211" s="86"/>
      <c r="EA211" s="86"/>
      <c r="EB211" s="86"/>
      <c r="EC211" s="86"/>
      <c r="ED211" s="86"/>
      <c r="EE211" s="86"/>
      <c r="EF211" s="86"/>
      <c r="EG211" s="86"/>
      <c r="EH211" s="86"/>
      <c r="EI211" s="86"/>
      <c r="EJ211" s="86"/>
      <c r="EK211" s="86"/>
      <c r="EL211" s="86"/>
      <c r="EM211" s="86"/>
      <c r="EN211" s="86"/>
      <c r="EO211" s="86"/>
      <c r="EP211" s="86"/>
      <c r="EQ211" s="86"/>
      <c r="ER211" s="86"/>
      <c r="ES211" s="86"/>
      <c r="ET211" s="86"/>
      <c r="EU211" s="86"/>
      <c r="EV211" s="86"/>
      <c r="EW211" s="86"/>
      <c r="EX211" s="86"/>
      <c r="EY211" s="86"/>
      <c r="EZ211" s="86"/>
      <c r="FA211" s="86"/>
      <c r="FB211" s="86"/>
      <c r="FC211" s="86"/>
      <c r="FD211" s="86"/>
      <c r="FE211" s="86"/>
      <c r="FF211" s="86"/>
      <c r="FG211" s="86"/>
      <c r="FH211" s="86"/>
      <c r="FI211" s="86"/>
      <c r="FJ211" s="86"/>
      <c r="FK211" s="86"/>
      <c r="FL211" s="86"/>
      <c r="FM211" s="86"/>
      <c r="FN211" s="86"/>
      <c r="FO211" s="86"/>
      <c r="FP211" s="86"/>
      <c r="FQ211" s="86"/>
      <c r="FR211" s="86"/>
      <c r="FS211" s="86"/>
      <c r="FT211" s="86"/>
      <c r="FU211" s="86"/>
      <c r="FV211" s="86"/>
      <c r="FW211" s="86"/>
      <c r="FX211" s="86"/>
      <c r="FY211" s="86"/>
      <c r="FZ211" s="86"/>
      <c r="GA211" s="86"/>
      <c r="GB211" s="86"/>
      <c r="GC211" s="86"/>
      <c r="GD211" s="86"/>
      <c r="GE211" s="86"/>
      <c r="GF211" s="86"/>
      <c r="GG211" s="86"/>
      <c r="GH211" s="86"/>
      <c r="GI211" s="86"/>
      <c r="GJ211" s="86"/>
      <c r="GK211" s="86"/>
      <c r="GL211" s="86"/>
      <c r="GM211" s="86"/>
      <c r="GN211" s="86"/>
      <c r="GO211" s="86"/>
      <c r="GP211" s="86"/>
      <c r="GQ211" s="86"/>
      <c r="GR211" s="86"/>
      <c r="GS211" s="86"/>
      <c r="GT211" s="86"/>
      <c r="GU211" s="86"/>
      <c r="GV211" s="86"/>
      <c r="GW211" s="86"/>
      <c r="GX211" s="86"/>
      <c r="GY211" s="86"/>
      <c r="GZ211" s="86"/>
      <c r="HA211" s="86"/>
      <c r="HB211" s="86"/>
      <c r="HC211" s="86"/>
      <c r="HD211" s="86"/>
      <c r="HE211" s="86"/>
      <c r="HF211" s="86"/>
      <c r="HG211" s="86"/>
      <c r="HH211" s="86"/>
      <c r="HI211" s="86"/>
      <c r="HJ211" s="86"/>
      <c r="HK211" s="86"/>
      <c r="HL211" s="86"/>
      <c r="HM211" s="86"/>
      <c r="HN211" s="86"/>
      <c r="HO211" s="86"/>
      <c r="HP211" s="86"/>
      <c r="HQ211" s="86"/>
      <c r="HR211" s="86"/>
      <c r="HS211" s="86"/>
      <c r="HT211" s="86"/>
      <c r="HU211" s="86"/>
      <c r="HV211" s="86"/>
      <c r="HW211" s="86"/>
      <c r="HX211" s="86"/>
      <c r="HY211" s="86"/>
      <c r="HZ211" s="86"/>
      <c r="IA211" s="86"/>
      <c r="IB211" s="86"/>
      <c r="IC211" s="86"/>
      <c r="ID211" s="86"/>
      <c r="IE211" s="86"/>
      <c r="IF211" s="86"/>
      <c r="IG211" s="86"/>
      <c r="IH211" s="86"/>
      <c r="II211" s="86"/>
      <c r="IJ211" s="86"/>
      <c r="IK211" s="86"/>
      <c r="IL211" s="86"/>
      <c r="IM211" s="86"/>
      <c r="IN211" s="86"/>
      <c r="IO211" s="86"/>
      <c r="IP211" s="86"/>
      <c r="IQ211" s="86"/>
      <c r="IR211" s="86"/>
      <c r="IS211" s="86"/>
      <c r="IT211" s="86"/>
      <c r="IU211" s="86"/>
      <c r="IV211" s="86"/>
      <c r="IW211" s="86"/>
      <c r="IX211" s="86"/>
      <c r="IY211" s="86"/>
      <c r="IZ211" s="86"/>
      <c r="JA211" s="86"/>
      <c r="JB211" s="86"/>
      <c r="JC211" s="86"/>
      <c r="JD211" s="86"/>
      <c r="JE211" s="86"/>
      <c r="JF211" s="86"/>
      <c r="JG211" s="86"/>
      <c r="JH211" s="86"/>
      <c r="JI211" s="86"/>
      <c r="JJ211" s="86"/>
      <c r="JK211" s="86"/>
      <c r="JL211" s="86"/>
      <c r="JM211" s="86"/>
      <c r="JN211" s="86"/>
      <c r="JO211" s="86"/>
      <c r="JP211" s="86"/>
      <c r="JQ211" s="86"/>
      <c r="JR211" s="86"/>
      <c r="JS211" s="86"/>
      <c r="JT211" s="86"/>
      <c r="JU211" s="86"/>
      <c r="JV211" s="86"/>
      <c r="JW211" s="86"/>
      <c r="JX211" s="86"/>
      <c r="JY211" s="86"/>
      <c r="JZ211" s="86"/>
      <c r="KA211" s="86"/>
      <c r="KB211" s="86"/>
      <c r="KC211" s="86"/>
      <c r="KD211" s="86"/>
      <c r="KE211" s="86"/>
      <c r="KF211" s="86"/>
      <c r="KG211" s="86"/>
      <c r="KH211" s="86"/>
      <c r="KI211" s="86"/>
      <c r="KJ211" s="86"/>
      <c r="KK211" s="86"/>
      <c r="KL211" s="86"/>
      <c r="KM211" s="86"/>
      <c r="KN211" s="86"/>
      <c r="KO211" s="86"/>
      <c r="KP211" s="86"/>
      <c r="KQ211" s="86"/>
      <c r="KR211" s="86"/>
      <c r="KS211" s="86"/>
      <c r="KT211" s="86"/>
      <c r="KU211" s="86"/>
      <c r="KV211" s="86"/>
      <c r="KW211" s="86"/>
      <c r="KX211" s="86"/>
      <c r="KY211" s="86"/>
      <c r="KZ211" s="86"/>
      <c r="LA211" s="86"/>
      <c r="LB211" s="86"/>
      <c r="LC211" s="86"/>
      <c r="LD211" s="86"/>
      <c r="LE211" s="86"/>
      <c r="LF211" s="86"/>
      <c r="LG211" s="86"/>
      <c r="LH211" s="86"/>
      <c r="LI211" s="86"/>
      <c r="LJ211" s="86"/>
      <c r="LK211" s="86"/>
      <c r="LL211" s="86"/>
      <c r="LM211" s="86"/>
      <c r="LN211" s="86"/>
      <c r="LO211" s="86"/>
      <c r="LP211" s="86"/>
      <c r="LQ211" s="86"/>
      <c r="LR211" s="86"/>
      <c r="LS211" s="86"/>
      <c r="LT211" s="86"/>
      <c r="LU211" s="86"/>
      <c r="LV211" s="86"/>
      <c r="LW211" s="86"/>
      <c r="LX211" s="86"/>
      <c r="LY211" s="86"/>
      <c r="LZ211" s="86"/>
      <c r="MA211" s="86"/>
      <c r="MB211" s="86"/>
      <c r="MC211" s="86"/>
      <c r="MD211" s="86"/>
      <c r="ME211" s="86"/>
      <c r="MF211" s="86"/>
      <c r="MG211" s="86"/>
      <c r="MH211" s="86"/>
      <c r="MI211" s="86"/>
      <c r="MJ211" s="86"/>
      <c r="MK211" s="86"/>
      <c r="ML211" s="86"/>
      <c r="MM211" s="86"/>
      <c r="MN211" s="86"/>
      <c r="MO211" s="86"/>
      <c r="MP211" s="86"/>
      <c r="MQ211" s="86"/>
      <c r="MR211" s="86"/>
      <c r="MS211" s="86"/>
      <c r="MT211" s="86"/>
      <c r="MU211" s="86"/>
      <c r="MV211" s="86"/>
      <c r="MW211" s="86"/>
      <c r="MX211" s="86"/>
      <c r="MY211" s="86"/>
      <c r="MZ211" s="86"/>
      <c r="NA211" s="86"/>
      <c r="NB211" s="86"/>
      <c r="NC211" s="86"/>
      <c r="ND211" s="86"/>
      <c r="NE211" s="86"/>
      <c r="NF211" s="86"/>
      <c r="NG211" s="86"/>
      <c r="NH211" s="86"/>
      <c r="NI211" s="86"/>
      <c r="NJ211" s="86"/>
      <c r="NK211" s="86"/>
      <c r="NL211" s="86"/>
      <c r="NM211" s="86"/>
      <c r="NN211" s="86"/>
      <c r="NO211" s="86"/>
      <c r="NP211" s="86"/>
      <c r="NQ211" s="86"/>
      <c r="NR211" s="86"/>
      <c r="NS211" s="86"/>
      <c r="NT211" s="86"/>
      <c r="NU211" s="86"/>
      <c r="NV211" s="86"/>
      <c r="NW211" s="86"/>
      <c r="NX211" s="86"/>
      <c r="NY211" s="86"/>
      <c r="NZ211" s="86"/>
      <c r="OA211" s="86"/>
      <c r="OB211" s="86"/>
      <c r="OC211" s="86"/>
      <c r="OD211" s="86"/>
      <c r="OE211" s="86"/>
      <c r="OF211" s="86"/>
      <c r="OG211" s="86"/>
      <c r="OH211" s="86"/>
      <c r="OI211" s="86"/>
      <c r="OJ211" s="86"/>
      <c r="OK211" s="86"/>
      <c r="OL211" s="86"/>
      <c r="OM211" s="86"/>
      <c r="ON211" s="86"/>
      <c r="OO211" s="86"/>
      <c r="OP211" s="86"/>
      <c r="OQ211" s="86"/>
      <c r="OR211" s="86"/>
      <c r="OS211" s="86"/>
      <c r="OT211" s="86"/>
      <c r="OU211" s="86"/>
      <c r="OV211" s="86"/>
      <c r="OW211" s="86"/>
      <c r="OX211" s="86"/>
      <c r="OY211" s="86"/>
      <c r="OZ211" s="86"/>
      <c r="PA211" s="86"/>
      <c r="PB211" s="86"/>
      <c r="PC211" s="86"/>
      <c r="PD211" s="86"/>
      <c r="PE211" s="86"/>
      <c r="PF211" s="86"/>
      <c r="PG211" s="86"/>
      <c r="PH211" s="86"/>
      <c r="PI211" s="86"/>
      <c r="PJ211" s="86"/>
      <c r="PK211" s="86"/>
      <c r="PL211" s="86"/>
      <c r="PM211" s="86"/>
      <c r="PN211" s="86"/>
      <c r="PO211" s="86"/>
      <c r="PP211" s="86"/>
      <c r="PQ211" s="86"/>
      <c r="PR211" s="86"/>
      <c r="PS211" s="86"/>
      <c r="PT211" s="86"/>
      <c r="PU211" s="86"/>
      <c r="PV211" s="86"/>
      <c r="PW211" s="86"/>
      <c r="PX211" s="86"/>
      <c r="PY211" s="86"/>
      <c r="PZ211" s="86"/>
      <c r="QA211" s="86"/>
      <c r="QB211" s="86"/>
      <c r="QC211" s="86"/>
      <c r="QD211" s="86"/>
      <c r="QE211" s="86"/>
      <c r="QF211" s="86"/>
      <c r="QG211" s="86"/>
      <c r="QH211" s="86"/>
      <c r="QI211" s="86"/>
      <c r="QJ211" s="86"/>
      <c r="QK211" s="86"/>
      <c r="QL211" s="86"/>
      <c r="QM211" s="86"/>
      <c r="QN211" s="86"/>
      <c r="QO211" s="86"/>
      <c r="QP211" s="86"/>
      <c r="QQ211" s="86"/>
      <c r="QR211" s="86"/>
      <c r="QS211" s="86"/>
      <c r="QT211" s="86"/>
      <c r="QU211" s="86"/>
      <c r="QV211" s="86"/>
      <c r="QW211" s="86"/>
      <c r="QX211" s="86"/>
      <c r="QY211" s="86"/>
      <c r="QZ211" s="86"/>
      <c r="RA211" s="86"/>
      <c r="RB211" s="86"/>
      <c r="RC211" s="86"/>
      <c r="RD211" s="86"/>
      <c r="RE211" s="86"/>
      <c r="RF211" s="86"/>
      <c r="RG211" s="86"/>
      <c r="RH211" s="86"/>
      <c r="RI211" s="86"/>
      <c r="RJ211" s="86"/>
      <c r="RK211" s="86"/>
      <c r="RL211" s="86"/>
      <c r="RM211" s="86"/>
      <c r="RN211" s="86"/>
      <c r="RO211" s="86"/>
      <c r="RP211" s="86"/>
      <c r="RQ211" s="86"/>
      <c r="RR211" s="86"/>
      <c r="RS211" s="86"/>
      <c r="RT211" s="86"/>
      <c r="RU211" s="86"/>
      <c r="RV211" s="86"/>
      <c r="RW211" s="86"/>
      <c r="RX211" s="86"/>
      <c r="RY211" s="86"/>
      <c r="RZ211" s="86"/>
      <c r="SA211" s="86"/>
      <c r="SB211" s="86"/>
      <c r="SC211" s="86"/>
      <c r="SD211" s="86"/>
      <c r="SE211" s="86"/>
      <c r="SF211" s="86"/>
      <c r="SG211" s="86"/>
      <c r="SH211" s="86"/>
      <c r="SI211" s="86"/>
      <c r="SJ211" s="86"/>
      <c r="SK211" s="86"/>
      <c r="SL211" s="86"/>
      <c r="SM211" s="86"/>
      <c r="SN211" s="86"/>
      <c r="SO211" s="86"/>
      <c r="SP211" s="86"/>
      <c r="SQ211" s="86"/>
      <c r="SR211" s="86"/>
      <c r="SS211" s="86"/>
      <c r="ST211" s="86"/>
      <c r="SU211" s="86"/>
      <c r="SV211" s="86"/>
      <c r="SW211" s="86"/>
      <c r="SX211" s="86"/>
      <c r="SY211" s="86"/>
      <c r="SZ211" s="86"/>
      <c r="TA211" s="86"/>
      <c r="TB211" s="86"/>
      <c r="TC211" s="86"/>
      <c r="TD211" s="86"/>
      <c r="TE211" s="86"/>
      <c r="TF211" s="86"/>
      <c r="TG211" s="86"/>
      <c r="TH211" s="86"/>
      <c r="TI211" s="86"/>
      <c r="TJ211" s="86"/>
      <c r="TK211" s="86"/>
      <c r="TL211" s="86"/>
      <c r="TM211" s="86"/>
      <c r="TN211" s="86"/>
      <c r="TO211" s="86"/>
      <c r="TP211" s="86"/>
      <c r="TQ211" s="86"/>
      <c r="TR211" s="86"/>
      <c r="TS211" s="86"/>
      <c r="TT211" s="86"/>
      <c r="TU211" s="86"/>
      <c r="TV211" s="86"/>
      <c r="TW211" s="86"/>
      <c r="TX211" s="86"/>
      <c r="TY211" s="86"/>
      <c r="TZ211" s="86"/>
      <c r="UA211" s="86"/>
      <c r="UB211" s="86"/>
      <c r="UC211" s="86"/>
      <c r="UD211" s="86"/>
      <c r="UE211" s="86"/>
      <c r="UF211" s="86"/>
      <c r="UG211" s="86"/>
      <c r="UH211" s="86"/>
      <c r="UI211" s="86"/>
      <c r="UJ211" s="86"/>
      <c r="UK211" s="86"/>
      <c r="UL211" s="86"/>
      <c r="UM211" s="86"/>
      <c r="UN211" s="86"/>
      <c r="UO211" s="86"/>
      <c r="UP211" s="86"/>
      <c r="UQ211" s="86"/>
      <c r="UR211" s="86"/>
      <c r="US211" s="86"/>
      <c r="UT211" s="86"/>
      <c r="UU211" s="86"/>
      <c r="UV211" s="86"/>
      <c r="UW211" s="86"/>
      <c r="UX211" s="86"/>
      <c r="UY211" s="86"/>
      <c r="UZ211" s="86"/>
      <c r="VA211" s="86"/>
      <c r="VB211" s="86"/>
      <c r="VC211" s="86"/>
      <c r="VD211" s="86"/>
      <c r="VE211" s="86"/>
      <c r="VF211" s="86"/>
      <c r="VG211" s="86"/>
      <c r="VH211" s="86"/>
      <c r="VI211" s="86"/>
      <c r="VJ211" s="86"/>
      <c r="VK211" s="86"/>
      <c r="VL211" s="86"/>
      <c r="VM211" s="86"/>
      <c r="VN211" s="86"/>
      <c r="VO211" s="86"/>
      <c r="VP211" s="86"/>
      <c r="VQ211" s="86"/>
      <c r="VR211" s="86"/>
      <c r="VS211" s="86"/>
      <c r="VT211" s="86"/>
      <c r="VU211" s="86"/>
      <c r="VV211" s="86"/>
      <c r="VW211" s="86"/>
      <c r="VX211" s="86"/>
      <c r="VY211" s="86"/>
      <c r="VZ211" s="86"/>
      <c r="WA211" s="86"/>
      <c r="WB211" s="86"/>
      <c r="WC211" s="86"/>
      <c r="WD211" s="86"/>
      <c r="WE211" s="86"/>
      <c r="WF211" s="86"/>
      <c r="WG211" s="86"/>
      <c r="WH211" s="86"/>
      <c r="WI211" s="86"/>
      <c r="WJ211" s="86"/>
      <c r="WK211" s="86"/>
      <c r="WL211" s="86"/>
      <c r="WM211" s="86"/>
      <c r="WN211" s="86"/>
      <c r="WO211" s="86"/>
      <c r="WP211" s="86"/>
      <c r="WQ211" s="86"/>
      <c r="WR211" s="86"/>
      <c r="WS211" s="86"/>
      <c r="WT211" s="86"/>
      <c r="WU211" s="86"/>
      <c r="WV211" s="86"/>
      <c r="WW211" s="86"/>
      <c r="WX211" s="86"/>
      <c r="WY211" s="86"/>
      <c r="WZ211" s="86"/>
      <c r="XA211" s="86"/>
      <c r="XB211" s="86"/>
      <c r="XC211" s="86"/>
      <c r="XD211" s="86"/>
      <c r="XE211" s="86"/>
      <c r="XF211" s="86"/>
      <c r="XG211" s="86"/>
      <c r="XH211" s="86"/>
      <c r="XI211" s="86"/>
      <c r="XJ211" s="86"/>
      <c r="XK211" s="86"/>
      <c r="XL211" s="86"/>
      <c r="XM211" s="86"/>
      <c r="XN211" s="86"/>
      <c r="XO211" s="86"/>
      <c r="XP211" s="86"/>
      <c r="XQ211" s="86"/>
      <c r="XR211" s="86"/>
      <c r="XS211" s="86"/>
      <c r="XT211" s="86"/>
      <c r="XU211" s="86"/>
      <c r="XV211" s="86"/>
      <c r="XW211" s="86"/>
      <c r="XX211" s="86"/>
      <c r="XY211" s="86"/>
      <c r="XZ211" s="86"/>
      <c r="YA211" s="86"/>
      <c r="YB211" s="86"/>
      <c r="YC211" s="86"/>
      <c r="YD211" s="86"/>
      <c r="YE211" s="86"/>
      <c r="YF211" s="86"/>
      <c r="YG211" s="86"/>
      <c r="YH211" s="86"/>
      <c r="YI211" s="86"/>
      <c r="YJ211" s="86"/>
      <c r="YK211" s="86"/>
      <c r="YL211" s="86"/>
      <c r="YM211" s="86"/>
      <c r="YN211" s="86"/>
      <c r="YO211" s="86"/>
      <c r="YP211" s="86"/>
      <c r="YQ211" s="86"/>
      <c r="YR211" s="86"/>
      <c r="YS211" s="86"/>
      <c r="YT211" s="86"/>
      <c r="YU211" s="86"/>
      <c r="YV211" s="86"/>
      <c r="YW211" s="86"/>
      <c r="YX211" s="86"/>
      <c r="YY211" s="86"/>
      <c r="YZ211" s="86"/>
      <c r="ZA211" s="86"/>
      <c r="ZB211" s="86"/>
      <c r="ZC211" s="86"/>
      <c r="ZD211" s="86"/>
      <c r="ZE211" s="86"/>
      <c r="ZF211" s="86"/>
      <c r="ZG211" s="86"/>
      <c r="ZH211" s="86"/>
      <c r="ZI211" s="86"/>
      <c r="ZJ211" s="86"/>
      <c r="ZK211" s="86"/>
      <c r="ZL211" s="86"/>
      <c r="ZM211" s="86"/>
      <c r="ZN211" s="86"/>
      <c r="ZO211" s="86"/>
      <c r="ZP211" s="86"/>
      <c r="ZQ211" s="86"/>
      <c r="ZR211" s="86"/>
      <c r="ZS211" s="86"/>
      <c r="ZT211" s="86"/>
      <c r="ZU211" s="86"/>
      <c r="ZV211" s="86"/>
      <c r="ZW211" s="86"/>
      <c r="ZX211" s="86"/>
      <c r="ZY211" s="86"/>
      <c r="ZZ211" s="86"/>
      <c r="AAA211" s="86"/>
      <c r="AAB211" s="86"/>
      <c r="AAC211" s="86"/>
      <c r="AAD211" s="86"/>
      <c r="AAE211" s="86"/>
      <c r="AAF211" s="86"/>
      <c r="AAG211" s="86"/>
      <c r="AAH211" s="86"/>
      <c r="AAI211" s="86"/>
      <c r="AAJ211" s="86"/>
      <c r="AAK211" s="86"/>
      <c r="AAL211" s="86"/>
      <c r="AAM211" s="86"/>
      <c r="AAN211" s="86"/>
      <c r="AAO211" s="86"/>
      <c r="AAP211" s="86"/>
      <c r="AAQ211" s="86"/>
      <c r="AAR211" s="86"/>
      <c r="AAS211" s="86"/>
      <c r="AAT211" s="86"/>
      <c r="AAU211" s="86"/>
      <c r="AAV211" s="86"/>
      <c r="AAW211" s="86"/>
      <c r="AAX211" s="86"/>
      <c r="AAY211" s="86"/>
      <c r="AAZ211" s="86"/>
      <c r="ABA211" s="86"/>
      <c r="ABB211" s="86"/>
      <c r="ABC211" s="86"/>
      <c r="ABD211" s="86"/>
      <c r="ABE211" s="86"/>
      <c r="ABF211" s="86"/>
      <c r="ABG211" s="86"/>
      <c r="ABH211" s="86"/>
      <c r="ABI211" s="86"/>
      <c r="ABJ211" s="86"/>
      <c r="ABK211" s="86"/>
      <c r="ABL211" s="86"/>
      <c r="ABM211" s="86"/>
      <c r="ABN211" s="86"/>
      <c r="ABO211" s="86"/>
      <c r="ABP211" s="86"/>
      <c r="ABQ211" s="86"/>
      <c r="ABR211" s="86"/>
      <c r="ABS211" s="86"/>
      <c r="ABT211" s="86"/>
      <c r="ABU211" s="86"/>
      <c r="ABV211" s="86"/>
      <c r="ABW211" s="86"/>
      <c r="ABX211" s="86"/>
      <c r="ABY211" s="86"/>
      <c r="ABZ211" s="86"/>
      <c r="ACA211" s="86"/>
      <c r="ACB211" s="86"/>
      <c r="ACC211" s="86"/>
      <c r="ACD211" s="86"/>
      <c r="ACE211" s="86"/>
      <c r="ACF211" s="86"/>
      <c r="ACG211" s="86"/>
      <c r="ACH211" s="86"/>
      <c r="ACI211" s="86"/>
      <c r="ACJ211" s="86"/>
      <c r="ACK211" s="86"/>
      <c r="ACL211" s="86"/>
      <c r="ACM211" s="86"/>
      <c r="ACN211" s="86"/>
      <c r="ACO211" s="86"/>
      <c r="ACP211" s="86"/>
      <c r="ACQ211" s="86"/>
      <c r="ACR211" s="86"/>
      <c r="ACS211" s="86"/>
      <c r="ACT211" s="86"/>
      <c r="ACU211" s="86"/>
      <c r="ACV211" s="86"/>
      <c r="ACW211" s="86"/>
      <c r="ACX211" s="86"/>
      <c r="ACY211" s="86"/>
      <c r="ACZ211" s="86"/>
      <c r="ADA211" s="86"/>
      <c r="ADB211" s="86"/>
      <c r="ADC211" s="86"/>
      <c r="ADD211" s="86"/>
      <c r="ADE211" s="86"/>
      <c r="ADF211" s="86"/>
      <c r="ADG211" s="86"/>
      <c r="ADH211" s="86"/>
      <c r="ADI211" s="86"/>
      <c r="ADJ211" s="86"/>
      <c r="ADK211" s="86"/>
      <c r="ADL211" s="86"/>
      <c r="ADM211" s="86"/>
      <c r="ADN211" s="86"/>
      <c r="ADO211" s="86"/>
      <c r="ADP211" s="86"/>
      <c r="ADQ211" s="86"/>
      <c r="ADR211" s="86"/>
      <c r="ADS211" s="86"/>
      <c r="ADT211" s="86"/>
      <c r="ADU211" s="86"/>
      <c r="ADV211" s="86"/>
      <c r="ADW211" s="86"/>
      <c r="ADX211" s="86"/>
      <c r="ADY211" s="86"/>
      <c r="ADZ211" s="86"/>
      <c r="AEA211" s="86"/>
      <c r="AEB211" s="86"/>
      <c r="AEC211" s="86"/>
      <c r="AED211" s="86"/>
      <c r="AEE211" s="86"/>
      <c r="AEF211" s="86"/>
      <c r="AEG211" s="86"/>
      <c r="AEH211" s="86"/>
      <c r="AEI211" s="86"/>
      <c r="AEJ211" s="86"/>
      <c r="AEK211" s="86"/>
      <c r="AEL211" s="86"/>
      <c r="AEM211" s="86"/>
      <c r="AEN211" s="86"/>
      <c r="AEO211" s="86"/>
      <c r="AEP211" s="86"/>
      <c r="AEQ211" s="86"/>
      <c r="AER211" s="86"/>
      <c r="AES211" s="86"/>
      <c r="AET211" s="86"/>
      <c r="AEU211" s="86"/>
      <c r="AEV211" s="86"/>
      <c r="AEW211" s="86"/>
      <c r="AEX211" s="86"/>
      <c r="AEY211" s="86"/>
      <c r="AEZ211" s="86"/>
      <c r="AFA211" s="86"/>
      <c r="AFB211" s="86"/>
      <c r="AFC211" s="86"/>
      <c r="AFD211" s="86"/>
      <c r="AFE211" s="86"/>
      <c r="AFF211" s="86"/>
      <c r="AFG211" s="86"/>
      <c r="AFH211" s="86"/>
      <c r="AFI211" s="86"/>
      <c r="AFJ211" s="86"/>
      <c r="AFK211" s="86"/>
      <c r="AFL211" s="86"/>
      <c r="AFM211" s="86"/>
      <c r="AFN211" s="86"/>
      <c r="AFO211" s="86"/>
      <c r="AFP211" s="86"/>
      <c r="AFQ211" s="86"/>
      <c r="AFR211" s="86"/>
      <c r="AFS211" s="86"/>
      <c r="AFT211" s="86"/>
      <c r="AFU211" s="86"/>
      <c r="AFV211" s="86"/>
      <c r="AFW211" s="86"/>
      <c r="AFX211" s="86"/>
      <c r="AFY211" s="86"/>
      <c r="AFZ211" s="86"/>
      <c r="AGA211" s="86"/>
      <c r="AGB211" s="86"/>
      <c r="AGC211" s="86"/>
      <c r="AGD211" s="86"/>
      <c r="AGE211" s="86"/>
      <c r="AGF211" s="86"/>
      <c r="AGG211" s="86"/>
      <c r="AGH211" s="86"/>
      <c r="AGI211" s="86"/>
      <c r="AGJ211" s="86"/>
      <c r="AGK211" s="86"/>
      <c r="AGL211" s="86"/>
      <c r="AGM211" s="86"/>
      <c r="AGN211" s="86"/>
      <c r="AGO211" s="86"/>
      <c r="AGP211" s="86"/>
      <c r="AGQ211" s="86"/>
      <c r="AGR211" s="86"/>
      <c r="AGS211" s="86"/>
      <c r="AGT211" s="86"/>
      <c r="AGU211" s="86"/>
      <c r="AGV211" s="86"/>
      <c r="AGW211" s="86"/>
      <c r="AGX211" s="86"/>
      <c r="AGY211" s="86"/>
      <c r="AGZ211" s="86"/>
      <c r="AHA211" s="86"/>
      <c r="AHB211" s="86"/>
      <c r="AHC211" s="86"/>
      <c r="AHD211" s="86"/>
      <c r="AHE211" s="86"/>
      <c r="AHF211" s="86"/>
      <c r="AHG211" s="86"/>
      <c r="AHH211" s="86"/>
      <c r="AHI211" s="86"/>
      <c r="AHJ211" s="86"/>
      <c r="AHK211" s="86"/>
      <c r="AHL211" s="86"/>
      <c r="AHM211" s="86"/>
      <c r="AHN211" s="86"/>
      <c r="AHO211" s="86"/>
      <c r="AHP211" s="86"/>
      <c r="AHQ211" s="86"/>
      <c r="AHR211" s="86"/>
      <c r="AHS211" s="86"/>
      <c r="AHT211" s="86"/>
      <c r="AHU211" s="86"/>
      <c r="AHV211" s="86"/>
      <c r="AHW211" s="86"/>
      <c r="AHX211" s="86"/>
      <c r="AHY211" s="86"/>
      <c r="AHZ211" s="86"/>
      <c r="AIA211" s="86"/>
      <c r="AIB211" s="86"/>
      <c r="AIC211" s="86"/>
      <c r="AID211" s="86"/>
      <c r="AIE211" s="86"/>
      <c r="AIF211" s="86"/>
      <c r="AIG211" s="86"/>
      <c r="AIH211" s="86"/>
      <c r="AII211" s="86"/>
      <c r="AIJ211" s="86"/>
      <c r="AIK211" s="86"/>
      <c r="AIL211" s="86"/>
      <c r="AIM211" s="86"/>
      <c r="AIN211" s="86"/>
      <c r="AIO211" s="86"/>
      <c r="AIP211" s="86"/>
      <c r="AIQ211" s="86"/>
      <c r="AIR211" s="86"/>
      <c r="AIS211" s="86"/>
      <c r="AIT211" s="86"/>
      <c r="AIU211" s="86"/>
      <c r="AIV211" s="86"/>
      <c r="AIW211" s="86"/>
      <c r="AIX211" s="86"/>
      <c r="AIY211" s="86"/>
      <c r="AIZ211" s="86"/>
      <c r="AJA211" s="86"/>
      <c r="AJB211" s="86"/>
      <c r="AJC211" s="86"/>
      <c r="AJD211" s="86"/>
      <c r="AJE211" s="86"/>
      <c r="AJF211" s="86"/>
      <c r="AJG211" s="86"/>
      <c r="AJH211" s="86"/>
      <c r="AJI211" s="86"/>
      <c r="AJJ211" s="86"/>
      <c r="AJK211" s="86"/>
      <c r="AJL211" s="86"/>
      <c r="AJM211" s="86"/>
      <c r="AJN211" s="86"/>
      <c r="AJO211" s="86"/>
      <c r="AJP211" s="86"/>
      <c r="AJQ211" s="86"/>
      <c r="AJR211" s="86"/>
      <c r="AJS211" s="86"/>
      <c r="AJT211" s="86"/>
      <c r="AJU211" s="86"/>
      <c r="AJV211" s="86"/>
      <c r="AJW211" s="86"/>
      <c r="AJX211" s="86"/>
      <c r="AJY211" s="86"/>
      <c r="AJZ211" s="86"/>
      <c r="AKA211" s="86"/>
      <c r="AKB211" s="86"/>
      <c r="AKC211" s="86"/>
      <c r="AKD211" s="86"/>
      <c r="AKE211" s="86"/>
      <c r="AKF211" s="86"/>
      <c r="AKG211" s="86"/>
      <c r="AKH211" s="86"/>
      <c r="AKI211" s="86"/>
      <c r="AKJ211" s="86"/>
      <c r="AKK211" s="86"/>
      <c r="AKL211" s="86"/>
      <c r="AKM211" s="86"/>
      <c r="AKN211" s="86"/>
      <c r="AKO211" s="86"/>
      <c r="AKP211" s="86"/>
      <c r="AKQ211" s="86"/>
      <c r="AKR211" s="86"/>
      <c r="AKS211" s="86"/>
      <c r="AKT211" s="86"/>
      <c r="AKU211" s="86"/>
      <c r="AKV211" s="86"/>
      <c r="AKW211" s="86"/>
      <c r="AKX211" s="86"/>
      <c r="AKY211" s="86"/>
      <c r="AKZ211" s="86"/>
      <c r="ALA211" s="86"/>
      <c r="ALB211" s="86"/>
      <c r="ALC211" s="86"/>
      <c r="ALD211" s="86"/>
      <c r="ALE211" s="86"/>
      <c r="ALF211" s="86"/>
      <c r="ALG211" s="86"/>
      <c r="ALH211" s="86"/>
      <c r="ALI211" s="86"/>
      <c r="ALJ211" s="86"/>
      <c r="ALK211" s="86"/>
      <c r="ALL211" s="86"/>
      <c r="ALM211" s="86"/>
      <c r="ALN211" s="86"/>
      <c r="ALO211" s="86"/>
      <c r="ALP211" s="86"/>
      <c r="ALQ211" s="86"/>
      <c r="ALR211" s="86"/>
      <c r="ALS211" s="86"/>
      <c r="ALT211" s="86"/>
      <c r="ALU211" s="86"/>
      <c r="ALV211" s="86"/>
      <c r="ALW211" s="86"/>
      <c r="ALX211" s="86"/>
      <c r="ALY211" s="86"/>
      <c r="ALZ211" s="86"/>
      <c r="AMA211" s="86"/>
      <c r="AMB211" s="86"/>
      <c r="AMC211" s="86"/>
      <c r="AMD211" s="86"/>
      <c r="AME211" s="86"/>
      <c r="AMF211" s="86"/>
      <c r="AMG211" s="86"/>
      <c r="AMH211" s="86"/>
      <c r="AMI211" s="86"/>
      <c r="AMJ211" s="86"/>
      <c r="AMK211" s="86"/>
      <c r="AML211" s="86"/>
      <c r="AMM211" s="86"/>
      <c r="AMN211" s="86"/>
      <c r="AMO211" s="86"/>
      <c r="AMP211" s="86"/>
      <c r="AMQ211" s="86"/>
      <c r="AMR211" s="86"/>
      <c r="AMS211" s="86"/>
      <c r="AMT211" s="86"/>
      <c r="AMU211" s="86"/>
      <c r="AMV211" s="86"/>
      <c r="AMW211" s="86"/>
      <c r="AMX211" s="86"/>
      <c r="AMY211" s="86"/>
      <c r="AMZ211" s="86"/>
      <c r="ANA211" s="86"/>
      <c r="ANB211" s="86"/>
      <c r="ANC211" s="86"/>
      <c r="AND211" s="86"/>
      <c r="ANE211" s="86"/>
      <c r="ANF211" s="86"/>
      <c r="ANG211" s="86"/>
      <c r="ANH211" s="86"/>
      <c r="ANI211" s="86"/>
      <c r="ANJ211" s="86"/>
      <c r="ANK211" s="86"/>
      <c r="ANL211" s="86"/>
      <c r="ANM211" s="86"/>
      <c r="ANN211" s="86"/>
      <c r="ANO211" s="86"/>
      <c r="ANP211" s="86"/>
      <c r="ANQ211" s="86"/>
      <c r="ANR211" s="86"/>
      <c r="ANS211" s="86"/>
      <c r="ANT211" s="86"/>
      <c r="ANU211" s="86"/>
      <c r="ANV211" s="86"/>
      <c r="ANW211" s="86"/>
      <c r="ANX211" s="86"/>
      <c r="ANY211" s="86"/>
      <c r="ANZ211" s="86"/>
      <c r="AOA211" s="86"/>
      <c r="AOB211" s="86"/>
      <c r="AOC211" s="86"/>
      <c r="AOD211" s="86"/>
      <c r="AOE211" s="86"/>
      <c r="AOF211" s="86"/>
      <c r="AOG211" s="86"/>
      <c r="AOH211" s="86"/>
      <c r="AOI211" s="86"/>
      <c r="AOJ211" s="86"/>
      <c r="AOK211" s="86"/>
      <c r="AOL211" s="86"/>
      <c r="AOM211" s="86"/>
      <c r="AON211" s="86"/>
      <c r="AOO211" s="86"/>
      <c r="AOP211" s="86"/>
      <c r="AOQ211" s="86"/>
      <c r="AOR211" s="86"/>
      <c r="AOS211" s="86"/>
      <c r="AOT211" s="86"/>
      <c r="AOU211" s="86"/>
      <c r="AOV211" s="86"/>
      <c r="AOW211" s="86"/>
      <c r="AOX211" s="86"/>
      <c r="AOY211" s="86"/>
      <c r="AOZ211" s="86"/>
      <c r="APA211" s="86"/>
      <c r="APB211" s="86"/>
      <c r="APC211" s="86"/>
      <c r="APD211" s="86"/>
      <c r="APE211" s="86"/>
      <c r="APF211" s="86"/>
      <c r="APG211" s="86"/>
      <c r="APH211" s="86"/>
      <c r="API211" s="86"/>
      <c r="APJ211" s="86"/>
      <c r="APK211" s="86"/>
      <c r="APL211" s="86"/>
      <c r="APM211" s="86"/>
      <c r="APN211" s="86"/>
      <c r="APO211" s="86"/>
      <c r="APP211" s="86"/>
      <c r="APQ211" s="86"/>
      <c r="APR211" s="86"/>
      <c r="APS211" s="86"/>
      <c r="APT211" s="86"/>
      <c r="APU211" s="86"/>
      <c r="APV211" s="86"/>
      <c r="APW211" s="86"/>
      <c r="APX211" s="86"/>
      <c r="APY211" s="86"/>
      <c r="APZ211" s="86"/>
      <c r="AQA211" s="86"/>
      <c r="AQB211" s="86"/>
      <c r="AQC211" s="86"/>
      <c r="AQD211" s="86"/>
      <c r="AQE211" s="86"/>
      <c r="AQF211" s="86"/>
      <c r="AQG211" s="86"/>
      <c r="AQH211" s="86"/>
      <c r="AQI211" s="86"/>
      <c r="AQJ211" s="86"/>
      <c r="AQK211" s="86"/>
      <c r="AQL211" s="86"/>
      <c r="AQM211" s="86"/>
      <c r="AQN211" s="86"/>
      <c r="AQO211" s="86"/>
      <c r="AQP211" s="86"/>
      <c r="AQQ211" s="86"/>
      <c r="AQR211" s="86"/>
      <c r="AQS211" s="86"/>
      <c r="AQT211" s="86"/>
      <c r="AQU211" s="86"/>
      <c r="AQV211" s="86"/>
      <c r="AQW211" s="86"/>
      <c r="AQX211" s="86"/>
      <c r="AQY211" s="86"/>
      <c r="AQZ211" s="86"/>
      <c r="ARA211" s="86"/>
      <c r="ARB211" s="86"/>
      <c r="ARC211" s="86"/>
      <c r="ARD211" s="86"/>
      <c r="ARE211" s="86"/>
      <c r="ARF211" s="86"/>
      <c r="ARG211" s="86"/>
      <c r="ARH211" s="86"/>
      <c r="ARI211" s="86"/>
      <c r="ARJ211" s="86"/>
      <c r="ARK211" s="86"/>
      <c r="ARL211" s="86"/>
      <c r="ARM211" s="86"/>
      <c r="ARN211" s="86"/>
      <c r="ARO211" s="86"/>
      <c r="ARP211" s="86"/>
      <c r="ARQ211" s="86"/>
      <c r="ARR211" s="86"/>
      <c r="ARS211" s="86"/>
      <c r="ART211" s="86"/>
      <c r="ARU211" s="86"/>
      <c r="ARV211" s="86"/>
      <c r="ARW211" s="86"/>
      <c r="ARX211" s="86"/>
      <c r="ARY211" s="86"/>
      <c r="ARZ211" s="86"/>
      <c r="ASA211" s="86"/>
      <c r="ASB211" s="86"/>
      <c r="ASC211" s="86"/>
      <c r="ASD211" s="86"/>
      <c r="ASE211" s="86"/>
      <c r="ASF211" s="86"/>
      <c r="ASG211" s="86"/>
      <c r="ASH211" s="86"/>
      <c r="ASI211" s="86"/>
      <c r="ASJ211" s="86"/>
      <c r="ASK211" s="86"/>
      <c r="ASL211" s="86"/>
      <c r="ASM211" s="86"/>
      <c r="ASN211" s="86"/>
      <c r="ASO211" s="86"/>
      <c r="ASP211" s="86"/>
      <c r="ASQ211" s="86"/>
      <c r="ASR211" s="86"/>
      <c r="ASS211" s="86"/>
      <c r="AST211" s="86"/>
      <c r="ASU211" s="86"/>
      <c r="ASV211" s="86"/>
      <c r="ASW211" s="86"/>
      <c r="ASX211" s="86"/>
      <c r="ASY211" s="86"/>
      <c r="ASZ211" s="86"/>
      <c r="ATA211" s="86"/>
      <c r="ATB211" s="86"/>
      <c r="ATC211" s="86"/>
      <c r="ATD211" s="86"/>
      <c r="ATE211" s="86"/>
      <c r="ATF211" s="86"/>
      <c r="ATG211" s="86"/>
      <c r="ATH211" s="86"/>
      <c r="ATI211" s="86"/>
      <c r="ATJ211" s="86"/>
      <c r="ATK211" s="86"/>
      <c r="ATL211" s="86"/>
      <c r="ATM211" s="86"/>
      <c r="ATN211" s="86"/>
      <c r="ATO211" s="86"/>
      <c r="ATP211" s="86"/>
      <c r="ATQ211" s="86"/>
      <c r="ATR211" s="86"/>
      <c r="ATS211" s="86"/>
      <c r="ATT211" s="86"/>
      <c r="ATU211" s="86"/>
      <c r="ATV211" s="86"/>
      <c r="ATW211" s="86"/>
      <c r="ATX211" s="86"/>
      <c r="ATY211" s="86"/>
      <c r="ATZ211" s="86"/>
      <c r="AUA211" s="86"/>
      <c r="AUB211" s="86"/>
      <c r="AUC211" s="86"/>
      <c r="AUD211" s="86"/>
      <c r="AUE211" s="86"/>
      <c r="AUF211" s="86"/>
      <c r="AUG211" s="86"/>
      <c r="AUH211" s="86"/>
      <c r="AUI211" s="86"/>
      <c r="AUJ211" s="86"/>
      <c r="AUK211" s="86"/>
      <c r="AUL211" s="86"/>
      <c r="AUM211" s="86"/>
      <c r="AUN211" s="86"/>
      <c r="AUO211" s="86"/>
      <c r="AUP211" s="86"/>
      <c r="AUQ211" s="86"/>
      <c r="AUR211" s="86"/>
      <c r="AUS211" s="86"/>
      <c r="AUT211" s="86"/>
      <c r="AUU211" s="86"/>
      <c r="AUV211" s="86"/>
      <c r="AUW211" s="86"/>
      <c r="AUX211" s="86"/>
      <c r="AUY211" s="86"/>
      <c r="AUZ211" s="86"/>
      <c r="AVA211" s="86"/>
      <c r="AVB211" s="86"/>
      <c r="AVC211" s="86"/>
      <c r="AVD211" s="86"/>
      <c r="AVE211" s="86"/>
      <c r="AVF211" s="86"/>
      <c r="AVG211" s="86"/>
      <c r="AVH211" s="86"/>
      <c r="AVI211" s="86"/>
      <c r="AVJ211" s="86"/>
      <c r="AVK211" s="86"/>
      <c r="AVL211" s="86"/>
      <c r="AVM211" s="86"/>
      <c r="AVN211" s="86"/>
      <c r="AVO211" s="86"/>
      <c r="AVP211" s="86"/>
      <c r="AVQ211" s="86"/>
      <c r="AVR211" s="86"/>
      <c r="AVS211" s="86"/>
      <c r="AVT211" s="86"/>
      <c r="AVU211" s="86"/>
      <c r="AVV211" s="86"/>
      <c r="AVW211" s="86"/>
      <c r="AVX211" s="86"/>
      <c r="AVY211" s="86"/>
      <c r="AVZ211" s="86"/>
      <c r="AWA211" s="86"/>
      <c r="AWB211" s="86"/>
      <c r="AWC211" s="86"/>
      <c r="AWD211" s="86"/>
      <c r="AWE211" s="86"/>
      <c r="AWF211" s="86"/>
      <c r="AWG211" s="86"/>
      <c r="AWH211" s="86"/>
      <c r="AWI211" s="86"/>
      <c r="AWJ211" s="86"/>
      <c r="AWK211" s="86"/>
      <c r="AWL211" s="86"/>
      <c r="AWM211" s="86"/>
      <c r="AWN211" s="86"/>
      <c r="AWO211" s="86"/>
      <c r="AWP211" s="86"/>
      <c r="AWQ211" s="86"/>
      <c r="AWR211" s="86"/>
      <c r="AWS211" s="86"/>
      <c r="AWT211" s="86"/>
      <c r="AWU211" s="86"/>
      <c r="AWV211" s="86"/>
      <c r="AWW211" s="86"/>
      <c r="AWX211" s="86"/>
      <c r="AWY211" s="86"/>
      <c r="AWZ211" s="86"/>
      <c r="AXA211" s="86"/>
      <c r="AXB211" s="86"/>
      <c r="AXC211" s="86"/>
      <c r="AXD211" s="86"/>
      <c r="AXE211" s="86"/>
      <c r="AXF211" s="86"/>
      <c r="AXG211" s="86"/>
      <c r="AXH211" s="86"/>
      <c r="AXI211" s="86"/>
      <c r="AXJ211" s="86"/>
      <c r="AXK211" s="86"/>
      <c r="AXL211" s="86"/>
      <c r="AXM211" s="86"/>
      <c r="AXN211" s="86"/>
      <c r="AXO211" s="86"/>
      <c r="AXP211" s="86"/>
      <c r="AXQ211" s="86"/>
      <c r="AXR211" s="86"/>
      <c r="AXS211" s="86"/>
      <c r="AXT211" s="86"/>
      <c r="AXU211" s="86"/>
      <c r="AXV211" s="86"/>
      <c r="AXW211" s="86"/>
      <c r="AXX211" s="86"/>
      <c r="AXY211" s="86"/>
      <c r="AXZ211" s="86"/>
      <c r="AYA211" s="86"/>
      <c r="AYB211" s="86"/>
      <c r="AYC211" s="86"/>
      <c r="AYD211" s="86"/>
      <c r="AYE211" s="86"/>
      <c r="AYF211" s="86"/>
      <c r="AYG211" s="86"/>
      <c r="AYH211" s="86"/>
      <c r="AYI211" s="86"/>
      <c r="AYJ211" s="86"/>
      <c r="AYK211" s="86"/>
      <c r="AYL211" s="86"/>
      <c r="AYM211" s="86"/>
      <c r="AYN211" s="86"/>
      <c r="AYO211" s="86"/>
      <c r="AYP211" s="86"/>
      <c r="AYQ211" s="86"/>
      <c r="AYR211" s="86"/>
      <c r="AYS211" s="86"/>
      <c r="AYT211" s="86"/>
      <c r="AYU211" s="86"/>
      <c r="AYV211" s="86"/>
      <c r="AYW211" s="86"/>
      <c r="AYX211" s="86"/>
      <c r="AYY211" s="86"/>
      <c r="AYZ211" s="86"/>
      <c r="AZA211" s="86"/>
      <c r="AZB211" s="86"/>
      <c r="AZC211" s="86"/>
      <c r="AZD211" s="86"/>
      <c r="AZE211" s="86"/>
      <c r="AZF211" s="86"/>
      <c r="AZG211" s="86"/>
      <c r="AZH211" s="86"/>
      <c r="AZI211" s="86"/>
      <c r="AZJ211" s="86"/>
      <c r="AZK211" s="86"/>
      <c r="AZL211" s="86"/>
      <c r="AZM211" s="86"/>
      <c r="AZN211" s="86"/>
      <c r="AZO211" s="86"/>
      <c r="AZP211" s="86"/>
      <c r="AZQ211" s="86"/>
      <c r="AZR211" s="86"/>
      <c r="AZS211" s="86"/>
      <c r="AZT211" s="86"/>
      <c r="AZU211" s="86"/>
      <c r="AZV211" s="86"/>
      <c r="AZW211" s="86"/>
      <c r="AZX211" s="86"/>
      <c r="AZY211" s="86"/>
      <c r="AZZ211" s="86"/>
      <c r="BAA211" s="86"/>
      <c r="BAB211" s="86"/>
      <c r="BAC211" s="86"/>
      <c r="BAD211" s="86"/>
      <c r="BAE211" s="86"/>
      <c r="BAF211" s="86"/>
      <c r="BAG211" s="86"/>
      <c r="BAH211" s="86"/>
      <c r="BAI211" s="86"/>
      <c r="BAJ211" s="86"/>
      <c r="BAK211" s="86"/>
      <c r="BAL211" s="86"/>
      <c r="BAM211" s="86"/>
      <c r="BAN211" s="86"/>
      <c r="BAO211" s="86"/>
      <c r="BAP211" s="86"/>
      <c r="BAQ211" s="86"/>
      <c r="BAR211" s="86"/>
      <c r="BAS211" s="86"/>
      <c r="BAT211" s="86"/>
      <c r="BAU211" s="86"/>
      <c r="BAV211" s="86"/>
      <c r="BAW211" s="86"/>
      <c r="BAX211" s="86"/>
      <c r="BAY211" s="86"/>
      <c r="BAZ211" s="86"/>
      <c r="BBA211" s="86"/>
      <c r="BBB211" s="86"/>
      <c r="BBC211" s="86"/>
      <c r="BBD211" s="86"/>
      <c r="BBE211" s="86"/>
      <c r="BBF211" s="86"/>
      <c r="BBG211" s="86"/>
      <c r="BBH211" s="86"/>
      <c r="BBI211" s="86"/>
      <c r="BBJ211" s="86"/>
      <c r="BBK211" s="86"/>
      <c r="BBL211" s="86"/>
      <c r="BBM211" s="86"/>
      <c r="BBN211" s="86"/>
      <c r="BBO211" s="86"/>
      <c r="BBP211" s="86"/>
      <c r="BBQ211" s="86"/>
      <c r="BBR211" s="86"/>
      <c r="BBS211" s="86"/>
      <c r="BBT211" s="86"/>
      <c r="BBU211" s="86"/>
      <c r="BBV211" s="86"/>
      <c r="BBW211" s="86"/>
      <c r="BBX211" s="86"/>
      <c r="BBY211" s="86"/>
      <c r="BBZ211" s="86"/>
      <c r="BCA211" s="86"/>
      <c r="BCB211" s="86"/>
      <c r="BCC211" s="86"/>
      <c r="BCD211" s="86"/>
      <c r="BCE211" s="86"/>
      <c r="BCF211" s="86"/>
      <c r="BCG211" s="86"/>
      <c r="BCH211" s="86"/>
      <c r="BCI211" s="86"/>
      <c r="BCJ211" s="86"/>
      <c r="BCK211" s="86"/>
      <c r="BCL211" s="86"/>
      <c r="BCM211" s="86"/>
      <c r="BCN211" s="86"/>
      <c r="BCO211" s="86"/>
      <c r="BCP211" s="86"/>
      <c r="BCQ211" s="86"/>
      <c r="BCR211" s="86"/>
      <c r="BCS211" s="86"/>
      <c r="BCT211" s="86"/>
      <c r="BCU211" s="86"/>
      <c r="BCV211" s="86"/>
      <c r="BCW211" s="86"/>
      <c r="BCX211" s="86"/>
      <c r="BCY211" s="86"/>
      <c r="BCZ211" s="86"/>
      <c r="BDA211" s="86"/>
      <c r="BDB211" s="86"/>
      <c r="BDC211" s="86"/>
      <c r="BDD211" s="86"/>
      <c r="BDE211" s="86"/>
      <c r="BDF211" s="86"/>
      <c r="BDG211" s="86"/>
      <c r="BDH211" s="86"/>
      <c r="BDI211" s="86"/>
      <c r="BDJ211" s="86"/>
      <c r="BDK211" s="86"/>
      <c r="BDL211" s="86"/>
      <c r="BDM211" s="86"/>
      <c r="BDN211" s="86"/>
      <c r="BDO211" s="86"/>
      <c r="BDP211" s="86"/>
      <c r="BDQ211" s="86"/>
      <c r="BDR211" s="86"/>
      <c r="BDS211" s="86"/>
      <c r="BDT211" s="86"/>
      <c r="BDU211" s="86"/>
      <c r="BDV211" s="86"/>
      <c r="BDW211" s="86"/>
      <c r="BDX211" s="86"/>
      <c r="BDY211" s="86"/>
      <c r="BDZ211" s="86"/>
      <c r="BEA211" s="86"/>
      <c r="BEB211" s="86"/>
      <c r="BEC211" s="86"/>
      <c r="BED211" s="86"/>
      <c r="BEE211" s="86"/>
      <c r="BEF211" s="86"/>
      <c r="BEG211" s="86"/>
      <c r="BEH211" s="86"/>
      <c r="BEI211" s="86"/>
      <c r="BEJ211" s="86"/>
      <c r="BEK211" s="86"/>
      <c r="BEL211" s="86"/>
      <c r="BEM211" s="86"/>
      <c r="BEN211" s="86"/>
      <c r="BEO211" s="86"/>
      <c r="BEP211" s="86"/>
      <c r="BEQ211" s="86"/>
      <c r="BER211" s="86"/>
      <c r="BES211" s="86"/>
      <c r="BET211" s="86"/>
      <c r="BEU211" s="86"/>
      <c r="BEV211" s="86"/>
      <c r="BEW211" s="86"/>
      <c r="BEX211" s="86"/>
      <c r="BEY211" s="86"/>
      <c r="BEZ211" s="86"/>
      <c r="BFA211" s="86"/>
      <c r="BFB211" s="86"/>
      <c r="BFC211" s="86"/>
      <c r="BFD211" s="86"/>
      <c r="BFE211" s="86"/>
      <c r="BFF211" s="86"/>
      <c r="BFG211" s="86"/>
      <c r="BFH211" s="86"/>
      <c r="BFI211" s="86"/>
      <c r="BFJ211" s="86"/>
      <c r="BFK211" s="86"/>
      <c r="BFL211" s="86"/>
      <c r="BFM211" s="86"/>
      <c r="BFN211" s="86"/>
      <c r="BFO211" s="86"/>
      <c r="BFP211" s="86"/>
      <c r="BFQ211" s="86"/>
      <c r="BFR211" s="86"/>
      <c r="BFS211" s="86"/>
      <c r="BFT211" s="86"/>
      <c r="BFU211" s="86"/>
      <c r="BFV211" s="86"/>
      <c r="BFW211" s="86"/>
      <c r="BFX211" s="86"/>
      <c r="BFY211" s="86"/>
      <c r="BFZ211" s="86"/>
      <c r="BGA211" s="86"/>
      <c r="BGB211" s="86"/>
      <c r="BGC211" s="86"/>
      <c r="BGD211" s="86"/>
      <c r="BGE211" s="86"/>
      <c r="BGF211" s="86"/>
      <c r="BGG211" s="86"/>
      <c r="BGH211" s="86"/>
      <c r="BGI211" s="86"/>
      <c r="BGJ211" s="86"/>
      <c r="BGK211" s="86"/>
      <c r="BGL211" s="86"/>
      <c r="BGM211" s="86"/>
      <c r="BGN211" s="86"/>
      <c r="BGO211" s="86"/>
      <c r="BGP211" s="86"/>
      <c r="BGQ211" s="86"/>
      <c r="BGR211" s="86"/>
      <c r="BGS211" s="86"/>
      <c r="BGT211" s="86"/>
      <c r="BGU211" s="86"/>
      <c r="BGV211" s="86"/>
      <c r="BGW211" s="86"/>
      <c r="BGX211" s="86"/>
      <c r="BGY211" s="86"/>
      <c r="BGZ211" s="86"/>
      <c r="BHA211" s="86"/>
      <c r="BHB211" s="86"/>
      <c r="BHC211" s="86"/>
      <c r="BHD211" s="86"/>
      <c r="BHE211" s="86"/>
      <c r="BHF211" s="86"/>
      <c r="BHG211" s="86"/>
      <c r="BHH211" s="86"/>
      <c r="BHI211" s="86"/>
      <c r="BHJ211" s="86"/>
      <c r="BHK211" s="86"/>
      <c r="BHL211" s="86"/>
      <c r="BHM211" s="86"/>
      <c r="BHN211" s="86"/>
      <c r="BHO211" s="86"/>
      <c r="BHP211" s="86"/>
      <c r="BHQ211" s="86"/>
      <c r="BHR211" s="86"/>
      <c r="BHS211" s="86"/>
      <c r="BHT211" s="86"/>
      <c r="BHU211" s="86"/>
      <c r="BHV211" s="86"/>
      <c r="BHW211" s="86"/>
      <c r="BHX211" s="86"/>
      <c r="BHY211" s="86"/>
      <c r="BHZ211" s="86"/>
      <c r="BIA211" s="86"/>
      <c r="BIB211" s="86"/>
      <c r="BIC211" s="86"/>
      <c r="BID211" s="86"/>
      <c r="BIE211" s="86"/>
      <c r="BIF211" s="86"/>
      <c r="BIG211" s="86"/>
      <c r="BIH211" s="86"/>
      <c r="BII211" s="86"/>
      <c r="BIJ211" s="86"/>
      <c r="BIK211" s="86"/>
      <c r="BIL211" s="86"/>
      <c r="BIM211" s="86"/>
      <c r="BIN211" s="86"/>
      <c r="BIO211" s="86"/>
      <c r="BIP211" s="86"/>
      <c r="BIQ211" s="86"/>
      <c r="BIR211" s="86"/>
      <c r="BIS211" s="86"/>
      <c r="BIT211" s="86"/>
      <c r="BIU211" s="86"/>
      <c r="BIV211" s="86"/>
      <c r="BIW211" s="86"/>
      <c r="BIX211" s="86"/>
      <c r="BIY211" s="86"/>
      <c r="BIZ211" s="86"/>
      <c r="BJA211" s="86"/>
      <c r="BJB211" s="86"/>
      <c r="BJC211" s="86"/>
      <c r="BJD211" s="86"/>
      <c r="BJE211" s="86"/>
      <c r="BJF211" s="86"/>
      <c r="BJG211" s="86"/>
      <c r="BJH211" s="86"/>
      <c r="BJI211" s="86"/>
      <c r="BJJ211" s="86"/>
      <c r="BJK211" s="86"/>
      <c r="BJL211" s="86"/>
      <c r="BJM211" s="86"/>
      <c r="BJN211" s="86"/>
      <c r="BJO211" s="86"/>
      <c r="BJP211" s="86"/>
      <c r="BJQ211" s="86"/>
      <c r="BJR211" s="86"/>
      <c r="BJS211" s="86"/>
      <c r="BJT211" s="86"/>
      <c r="BJU211" s="86"/>
      <c r="BJV211" s="86"/>
      <c r="BJW211" s="86"/>
      <c r="BJX211" s="86"/>
      <c r="BJY211" s="86"/>
      <c r="BJZ211" s="86"/>
      <c r="BKA211" s="86"/>
      <c r="BKB211" s="86"/>
      <c r="BKC211" s="86"/>
      <c r="BKD211" s="86"/>
      <c r="BKE211" s="86"/>
      <c r="BKF211" s="86"/>
      <c r="BKG211" s="86"/>
      <c r="BKH211" s="86"/>
      <c r="BKI211" s="86"/>
      <c r="BKJ211" s="86"/>
      <c r="BKK211" s="86"/>
      <c r="BKL211" s="86"/>
      <c r="BKM211" s="86"/>
      <c r="BKN211" s="86"/>
      <c r="BKO211" s="86"/>
      <c r="BKP211" s="86"/>
      <c r="BKQ211" s="86"/>
      <c r="BKR211" s="86"/>
      <c r="BKS211" s="86"/>
      <c r="BKT211" s="86"/>
      <c r="BKU211" s="86"/>
      <c r="BKV211" s="86"/>
      <c r="BKW211" s="86"/>
      <c r="BKX211" s="86"/>
      <c r="BKY211" s="86"/>
      <c r="BKZ211" s="86"/>
      <c r="BLA211" s="86"/>
      <c r="BLB211" s="86"/>
      <c r="BLC211" s="86"/>
      <c r="BLD211" s="86"/>
      <c r="BLE211" s="86"/>
      <c r="BLF211" s="86"/>
      <c r="BLG211" s="86"/>
      <c r="BLH211" s="86"/>
      <c r="BLI211" s="86"/>
      <c r="BLJ211" s="86"/>
      <c r="BLK211" s="86"/>
      <c r="BLL211" s="86"/>
      <c r="BLM211" s="86"/>
      <c r="BLN211" s="86"/>
      <c r="BLO211" s="86"/>
      <c r="BLP211" s="86"/>
      <c r="BLQ211" s="86"/>
      <c r="BLR211" s="86"/>
      <c r="BLS211" s="86"/>
      <c r="BLT211" s="86"/>
      <c r="BLU211" s="86"/>
      <c r="BLV211" s="86"/>
      <c r="BLW211" s="86"/>
      <c r="BLX211" s="86"/>
      <c r="BLY211" s="86"/>
      <c r="BLZ211" s="86"/>
      <c r="BMA211" s="86"/>
      <c r="BMB211" s="86"/>
      <c r="BMC211" s="86"/>
      <c r="BMD211" s="86"/>
      <c r="BME211" s="86"/>
      <c r="BMF211" s="86"/>
      <c r="BMG211" s="86"/>
      <c r="BMH211" s="86"/>
      <c r="BMI211" s="86"/>
      <c r="BMJ211" s="86"/>
      <c r="BMK211" s="86"/>
      <c r="BML211" s="86"/>
      <c r="BMM211" s="86"/>
      <c r="BMN211" s="86"/>
      <c r="BMO211" s="86"/>
      <c r="BMP211" s="86"/>
      <c r="BMQ211" s="86"/>
      <c r="BMR211" s="86"/>
      <c r="BMS211" s="86"/>
      <c r="BMT211" s="86"/>
      <c r="BMU211" s="86"/>
      <c r="BMV211" s="86"/>
      <c r="BMW211" s="86"/>
      <c r="BMX211" s="86"/>
      <c r="BMY211" s="86"/>
      <c r="BMZ211" s="86"/>
      <c r="BNA211" s="86"/>
      <c r="BNB211" s="86"/>
      <c r="BNC211" s="86"/>
      <c r="BND211" s="86"/>
      <c r="BNE211" s="86"/>
      <c r="BNF211" s="86"/>
      <c r="BNG211" s="86"/>
      <c r="BNH211" s="86"/>
      <c r="BNI211" s="86"/>
      <c r="BNJ211" s="86"/>
      <c r="BNK211" s="86"/>
      <c r="BNL211" s="86"/>
      <c r="BNM211" s="86"/>
      <c r="BNN211" s="86"/>
      <c r="BNO211" s="86"/>
      <c r="BNP211" s="86"/>
      <c r="BNQ211" s="86"/>
      <c r="BNR211" s="86"/>
      <c r="BNS211" s="86"/>
      <c r="BNT211" s="86"/>
      <c r="BNU211" s="86"/>
      <c r="BNV211" s="86"/>
      <c r="BNW211" s="86"/>
      <c r="BNX211" s="86"/>
      <c r="BNY211" s="86"/>
      <c r="BNZ211" s="86"/>
      <c r="BOA211" s="86"/>
      <c r="BOB211" s="86"/>
      <c r="BOC211" s="86"/>
      <c r="BOD211" s="86"/>
      <c r="BOE211" s="86"/>
      <c r="BOF211" s="86"/>
      <c r="BOG211" s="86"/>
      <c r="BOH211" s="86"/>
      <c r="BOI211" s="86"/>
      <c r="BOJ211" s="86"/>
      <c r="BOK211" s="86"/>
      <c r="BOL211" s="86"/>
      <c r="BOM211" s="86"/>
      <c r="BON211" s="86"/>
      <c r="BOO211" s="86"/>
      <c r="BOP211" s="86"/>
      <c r="BOQ211" s="86"/>
      <c r="BOR211" s="86"/>
      <c r="BOS211" s="86"/>
      <c r="BOT211" s="86"/>
      <c r="BOU211" s="86"/>
      <c r="BOV211" s="86"/>
      <c r="BOW211" s="86"/>
      <c r="BOX211" s="86"/>
      <c r="BOY211" s="86"/>
      <c r="BOZ211" s="86"/>
      <c r="BPA211" s="86"/>
      <c r="BPB211" s="86"/>
      <c r="BPC211" s="86"/>
      <c r="BPD211" s="86"/>
      <c r="BPE211" s="86"/>
      <c r="BPF211" s="86"/>
      <c r="BPG211" s="86"/>
      <c r="BPH211" s="86"/>
      <c r="BPI211" s="86"/>
      <c r="BPJ211" s="86"/>
      <c r="BPK211" s="86"/>
      <c r="BPL211" s="86"/>
      <c r="BPM211" s="86"/>
      <c r="BPN211" s="86"/>
      <c r="BPO211" s="86"/>
      <c r="BPP211" s="86"/>
      <c r="BPQ211" s="86"/>
      <c r="BPR211" s="86"/>
      <c r="BPS211" s="86"/>
      <c r="BPT211" s="86"/>
      <c r="BPU211" s="86"/>
      <c r="BPV211" s="86"/>
      <c r="BPW211" s="86"/>
      <c r="BPX211" s="86"/>
      <c r="BPY211" s="86"/>
      <c r="BPZ211" s="86"/>
      <c r="BQA211" s="86"/>
      <c r="BQB211" s="86"/>
      <c r="BQC211" s="86"/>
      <c r="BQD211" s="86"/>
      <c r="BQE211" s="86"/>
      <c r="BQF211" s="86"/>
      <c r="BQG211" s="86"/>
      <c r="BQH211" s="86"/>
      <c r="BQI211" s="86"/>
      <c r="BQJ211" s="86"/>
      <c r="BQK211" s="86"/>
      <c r="BQL211" s="86"/>
      <c r="BQM211" s="86"/>
      <c r="BQN211" s="86"/>
      <c r="BQO211" s="86"/>
      <c r="BQP211" s="86"/>
      <c r="BQQ211" s="86"/>
      <c r="BQR211" s="86"/>
      <c r="BQS211" s="86"/>
      <c r="BQT211" s="86"/>
      <c r="BQU211" s="86"/>
      <c r="BQV211" s="86"/>
      <c r="BQW211" s="86"/>
      <c r="BQX211" s="86"/>
      <c r="BQY211" s="86"/>
      <c r="BQZ211" s="86"/>
      <c r="BRA211" s="86"/>
      <c r="BRB211" s="86"/>
      <c r="BRC211" s="86"/>
      <c r="BRD211" s="86"/>
      <c r="BRE211" s="86"/>
      <c r="BRF211" s="86"/>
      <c r="BRG211" s="86"/>
      <c r="BRH211" s="86"/>
      <c r="BRI211" s="86"/>
      <c r="BRJ211" s="86"/>
      <c r="BRK211" s="86"/>
      <c r="BRL211" s="86"/>
      <c r="BRM211" s="86"/>
      <c r="BRN211" s="86"/>
      <c r="BRO211" s="86"/>
      <c r="BRP211" s="86"/>
      <c r="BRQ211" s="86"/>
      <c r="BRR211" s="86"/>
      <c r="BRS211" s="86"/>
      <c r="BRT211" s="86"/>
      <c r="BRU211" s="86"/>
      <c r="BRV211" s="86"/>
      <c r="BRW211" s="86"/>
      <c r="BRX211" s="86"/>
      <c r="BRY211" s="86"/>
      <c r="BRZ211" s="86"/>
      <c r="BSA211" s="86"/>
      <c r="BSB211" s="86"/>
      <c r="BSC211" s="86"/>
      <c r="BSD211" s="86"/>
      <c r="BSE211" s="86"/>
      <c r="BSF211" s="86"/>
      <c r="BSG211" s="86"/>
      <c r="BSH211" s="86"/>
      <c r="BSI211" s="86"/>
      <c r="BSJ211" s="86"/>
      <c r="BSK211" s="86"/>
      <c r="BSL211" s="86"/>
      <c r="BSM211" s="86"/>
      <c r="BSN211" s="86"/>
      <c r="BSO211" s="86"/>
      <c r="BSP211" s="86"/>
      <c r="BSQ211" s="86"/>
      <c r="BSR211" s="86"/>
      <c r="BSS211" s="86"/>
      <c r="BST211" s="86"/>
      <c r="BSU211" s="86"/>
      <c r="BSV211" s="86"/>
      <c r="BSW211" s="86"/>
      <c r="BSX211" s="86"/>
      <c r="BSY211" s="86"/>
      <c r="BSZ211" s="86"/>
      <c r="BTA211" s="86"/>
      <c r="BTB211" s="86"/>
      <c r="BTC211" s="86"/>
      <c r="BTD211" s="86"/>
      <c r="BTE211" s="86"/>
      <c r="BTF211" s="86"/>
      <c r="BTG211" s="86"/>
      <c r="BTH211" s="86"/>
      <c r="BTI211" s="86"/>
      <c r="BTJ211" s="86"/>
      <c r="BTK211" s="86"/>
      <c r="BTL211" s="86"/>
      <c r="BTM211" s="86"/>
      <c r="BTN211" s="86"/>
      <c r="BTO211" s="86"/>
      <c r="BTP211" s="86"/>
      <c r="BTQ211" s="86"/>
      <c r="BTR211" s="86"/>
      <c r="BTS211" s="86"/>
      <c r="BTT211" s="86"/>
      <c r="BTU211" s="86"/>
      <c r="BTV211" s="86"/>
      <c r="BTW211" s="86"/>
      <c r="BTX211" s="86"/>
      <c r="BTY211" s="86"/>
      <c r="BTZ211" s="86"/>
      <c r="BUA211" s="86"/>
      <c r="BUB211" s="86"/>
      <c r="BUC211" s="86"/>
      <c r="BUD211" s="86"/>
      <c r="BUE211" s="86"/>
      <c r="BUF211" s="86"/>
      <c r="BUG211" s="86"/>
      <c r="BUH211" s="86"/>
      <c r="BUI211" s="86"/>
      <c r="BUJ211" s="86"/>
      <c r="BUK211" s="86"/>
      <c r="BUL211" s="86"/>
      <c r="BUM211" s="86"/>
      <c r="BUN211" s="86"/>
      <c r="BUO211" s="86"/>
      <c r="BUP211" s="86"/>
      <c r="BUQ211" s="86"/>
      <c r="BUR211" s="86"/>
      <c r="BUS211" s="86"/>
      <c r="BUT211" s="86"/>
      <c r="BUU211" s="86"/>
      <c r="BUV211" s="86"/>
      <c r="BUW211" s="86"/>
      <c r="BUX211" s="86"/>
      <c r="BUY211" s="86"/>
      <c r="BUZ211" s="86"/>
      <c r="BVA211" s="86"/>
      <c r="BVB211" s="86"/>
      <c r="BVC211" s="86"/>
      <c r="BVD211" s="86"/>
      <c r="BVE211" s="86"/>
      <c r="BVF211" s="86"/>
      <c r="BVG211" s="86"/>
      <c r="BVH211" s="86"/>
      <c r="BVI211" s="86"/>
      <c r="BVJ211" s="86"/>
      <c r="BVK211" s="86"/>
      <c r="BVL211" s="86"/>
      <c r="BVM211" s="86"/>
      <c r="BVN211" s="86"/>
      <c r="BVO211" s="86"/>
      <c r="BVP211" s="86"/>
      <c r="BVQ211" s="86"/>
      <c r="BVR211" s="86"/>
      <c r="BVS211" s="86"/>
      <c r="BVT211" s="86"/>
      <c r="BVU211" s="86"/>
      <c r="BVV211" s="86"/>
      <c r="BVW211" s="86"/>
      <c r="BVX211" s="86"/>
      <c r="BVY211" s="86"/>
      <c r="BVZ211" s="86"/>
      <c r="BWA211" s="86"/>
      <c r="BWB211" s="86"/>
      <c r="BWC211" s="86"/>
      <c r="BWD211" s="86"/>
      <c r="BWE211" s="86"/>
      <c r="BWF211" s="86"/>
      <c r="BWG211" s="86"/>
      <c r="BWH211" s="86"/>
      <c r="BWI211" s="86"/>
      <c r="BWJ211" s="86"/>
      <c r="BWK211" s="86"/>
      <c r="BWL211" s="86"/>
      <c r="BWM211" s="86"/>
      <c r="BWN211" s="86"/>
      <c r="BWO211" s="86"/>
      <c r="BWP211" s="86"/>
      <c r="BWQ211" s="86"/>
      <c r="BWR211" s="86"/>
      <c r="BWS211" s="86"/>
      <c r="BWT211" s="86"/>
      <c r="BWU211" s="86"/>
      <c r="BWV211" s="86"/>
      <c r="BWW211" s="86"/>
      <c r="BWX211" s="86"/>
      <c r="BWY211" s="86"/>
      <c r="BWZ211" s="86"/>
      <c r="BXA211" s="86"/>
      <c r="BXB211" s="86"/>
      <c r="BXC211" s="86"/>
      <c r="BXD211" s="86"/>
      <c r="BXE211" s="86"/>
      <c r="BXF211" s="86"/>
      <c r="BXG211" s="86"/>
      <c r="BXH211" s="86"/>
      <c r="BXI211" s="86"/>
      <c r="BXJ211" s="86"/>
      <c r="BXK211" s="86"/>
      <c r="BXL211" s="86"/>
      <c r="BXM211" s="86"/>
      <c r="BXN211" s="86"/>
      <c r="BXO211" s="86"/>
      <c r="BXP211" s="86"/>
      <c r="BXQ211" s="86"/>
      <c r="BXR211" s="86"/>
      <c r="BXS211" s="86"/>
      <c r="BXT211" s="86"/>
      <c r="BXU211" s="86"/>
      <c r="BXV211" s="86"/>
      <c r="BXW211" s="86"/>
      <c r="BXX211" s="86"/>
      <c r="BXY211" s="86"/>
      <c r="BXZ211" s="86"/>
      <c r="BYA211" s="86"/>
      <c r="BYB211" s="86"/>
      <c r="BYC211" s="86"/>
      <c r="BYD211" s="86"/>
      <c r="BYE211" s="86"/>
      <c r="BYF211" s="86"/>
      <c r="BYG211" s="86"/>
      <c r="BYH211" s="86"/>
      <c r="BYI211" s="86"/>
      <c r="BYJ211" s="86"/>
      <c r="BYK211" s="86"/>
      <c r="BYL211" s="86"/>
      <c r="BYM211" s="86"/>
      <c r="BYN211" s="86"/>
      <c r="BYO211" s="86"/>
      <c r="BYP211" s="86"/>
      <c r="BYQ211" s="86"/>
      <c r="BYR211" s="86"/>
      <c r="BYS211" s="86"/>
      <c r="BYT211" s="86"/>
      <c r="BYU211" s="86"/>
      <c r="BYV211" s="86"/>
      <c r="BYW211" s="86"/>
      <c r="BYX211" s="86"/>
      <c r="BYY211" s="86"/>
      <c r="BYZ211" s="86"/>
      <c r="BZA211" s="86"/>
      <c r="BZB211" s="86"/>
      <c r="BZC211" s="86"/>
      <c r="BZD211" s="86"/>
      <c r="BZE211" s="86"/>
      <c r="BZF211" s="86"/>
      <c r="BZG211" s="86"/>
      <c r="BZH211" s="86"/>
      <c r="BZI211" s="86"/>
      <c r="BZJ211" s="86"/>
      <c r="BZK211" s="86"/>
      <c r="BZL211" s="86"/>
      <c r="BZM211" s="86"/>
      <c r="BZN211" s="86"/>
      <c r="BZO211" s="86"/>
      <c r="BZP211" s="86"/>
      <c r="BZQ211" s="86"/>
      <c r="BZR211" s="86"/>
      <c r="BZS211" s="86"/>
      <c r="BZT211" s="86"/>
      <c r="BZU211" s="86"/>
      <c r="BZV211" s="86"/>
      <c r="BZW211" s="86"/>
      <c r="BZX211" s="86"/>
      <c r="BZY211" s="86"/>
      <c r="BZZ211" s="86"/>
      <c r="CAA211" s="86"/>
      <c r="CAB211" s="86"/>
      <c r="CAC211" s="86"/>
      <c r="CAD211" s="86"/>
      <c r="CAE211" s="86"/>
      <c r="CAF211" s="86"/>
      <c r="CAG211" s="86"/>
      <c r="CAH211" s="86"/>
      <c r="CAI211" s="86"/>
      <c r="CAJ211" s="86"/>
      <c r="CAK211" s="86"/>
      <c r="CAL211" s="86"/>
      <c r="CAM211" s="86"/>
      <c r="CAN211" s="86"/>
      <c r="CAO211" s="86"/>
      <c r="CAP211" s="86"/>
      <c r="CAQ211" s="86"/>
      <c r="CAR211" s="86"/>
      <c r="CAS211" s="86"/>
      <c r="CAT211" s="86"/>
      <c r="CAU211" s="86"/>
      <c r="CAV211" s="86"/>
      <c r="CAW211" s="86"/>
      <c r="CAX211" s="86"/>
      <c r="CAY211" s="86"/>
      <c r="CAZ211" s="86"/>
      <c r="CBA211" s="86"/>
      <c r="CBB211" s="86"/>
      <c r="CBC211" s="86"/>
      <c r="CBD211" s="86"/>
      <c r="CBE211" s="86"/>
      <c r="CBF211" s="86"/>
      <c r="CBG211" s="86"/>
      <c r="CBH211" s="86"/>
      <c r="CBI211" s="86"/>
      <c r="CBJ211" s="86"/>
      <c r="CBK211" s="86"/>
      <c r="CBL211" s="86"/>
      <c r="CBM211" s="86"/>
      <c r="CBN211" s="86"/>
      <c r="CBO211" s="86"/>
      <c r="CBP211" s="86"/>
      <c r="CBQ211" s="86"/>
      <c r="CBR211" s="86"/>
      <c r="CBS211" s="86"/>
      <c r="CBT211" s="86"/>
      <c r="CBU211" s="86"/>
      <c r="CBV211" s="86"/>
      <c r="CBW211" s="86"/>
      <c r="CBX211" s="86"/>
      <c r="CBY211" s="86"/>
      <c r="CBZ211" s="86"/>
      <c r="CCA211" s="86"/>
      <c r="CCB211" s="86"/>
      <c r="CCC211" s="86"/>
      <c r="CCD211" s="86"/>
      <c r="CCE211" s="86"/>
      <c r="CCF211" s="86"/>
      <c r="CCG211" s="86"/>
      <c r="CCH211" s="86"/>
      <c r="CCI211" s="86"/>
      <c r="CCJ211" s="86"/>
      <c r="CCK211" s="86"/>
      <c r="CCL211" s="86"/>
      <c r="CCM211" s="86"/>
      <c r="CCN211" s="86"/>
      <c r="CCO211" s="86"/>
      <c r="CCP211" s="86"/>
      <c r="CCQ211" s="86"/>
      <c r="CCR211" s="86"/>
      <c r="CCS211" s="86"/>
      <c r="CCT211" s="86"/>
      <c r="CCU211" s="86"/>
      <c r="CCV211" s="86"/>
      <c r="CCW211" s="86"/>
      <c r="CCX211" s="86"/>
      <c r="CCY211" s="86"/>
      <c r="CCZ211" s="86"/>
      <c r="CDA211" s="86"/>
      <c r="CDB211" s="86"/>
      <c r="CDC211" s="86"/>
      <c r="CDD211" s="86"/>
      <c r="CDE211" s="86"/>
      <c r="CDF211" s="86"/>
      <c r="CDG211" s="86"/>
      <c r="CDH211" s="86"/>
      <c r="CDI211" s="86"/>
      <c r="CDJ211" s="86"/>
      <c r="CDK211" s="86"/>
      <c r="CDL211" s="86"/>
      <c r="CDM211" s="86"/>
      <c r="CDN211" s="86"/>
      <c r="CDO211" s="86"/>
      <c r="CDP211" s="86"/>
      <c r="CDQ211" s="86"/>
      <c r="CDR211" s="86"/>
      <c r="CDS211" s="86"/>
      <c r="CDT211" s="86"/>
      <c r="CDU211" s="86"/>
      <c r="CDV211" s="86"/>
      <c r="CDW211" s="86"/>
      <c r="CDX211" s="86"/>
      <c r="CDY211" s="86"/>
      <c r="CDZ211" s="86"/>
      <c r="CEA211" s="86"/>
      <c r="CEB211" s="86"/>
      <c r="CEC211" s="86"/>
      <c r="CED211" s="86"/>
      <c r="CEE211" s="86"/>
      <c r="CEF211" s="86"/>
      <c r="CEG211" s="86"/>
      <c r="CEH211" s="86"/>
      <c r="CEI211" s="86"/>
      <c r="CEJ211" s="86"/>
      <c r="CEK211" s="86"/>
      <c r="CEL211" s="86"/>
      <c r="CEM211" s="86"/>
      <c r="CEN211" s="86"/>
      <c r="CEO211" s="86"/>
      <c r="CEP211" s="86"/>
      <c r="CEQ211" s="86"/>
      <c r="CER211" s="86"/>
      <c r="CES211" s="86"/>
      <c r="CET211" s="86"/>
      <c r="CEU211" s="86"/>
      <c r="CEV211" s="86"/>
      <c r="CEW211" s="86"/>
      <c r="CEX211" s="86"/>
      <c r="CEY211" s="86"/>
      <c r="CEZ211" s="86"/>
      <c r="CFA211" s="86"/>
      <c r="CFB211" s="86"/>
      <c r="CFC211" s="86"/>
      <c r="CFD211" s="86"/>
      <c r="CFE211" s="86"/>
      <c r="CFF211" s="86"/>
      <c r="CFG211" s="86"/>
      <c r="CFH211" s="86"/>
      <c r="CFI211" s="86"/>
      <c r="CFJ211" s="86"/>
      <c r="CFK211" s="86"/>
      <c r="CFL211" s="86"/>
      <c r="CFM211" s="86"/>
      <c r="CFN211" s="86"/>
      <c r="CFO211" s="86"/>
      <c r="CFP211" s="86"/>
      <c r="CFQ211" s="86"/>
      <c r="CFR211" s="86"/>
      <c r="CFS211" s="86"/>
      <c r="CFT211" s="86"/>
      <c r="CFU211" s="86"/>
      <c r="CFV211" s="86"/>
      <c r="CFW211" s="86"/>
      <c r="CFX211" s="86"/>
      <c r="CFY211" s="86"/>
      <c r="CFZ211" s="86"/>
      <c r="CGA211" s="86"/>
      <c r="CGB211" s="86"/>
      <c r="CGC211" s="86"/>
      <c r="CGD211" s="86"/>
      <c r="CGE211" s="86"/>
      <c r="CGF211" s="86"/>
      <c r="CGG211" s="86"/>
      <c r="CGH211" s="86"/>
      <c r="CGI211" s="86"/>
      <c r="CGJ211" s="86"/>
      <c r="CGK211" s="86"/>
      <c r="CGL211" s="86"/>
      <c r="CGM211" s="86"/>
      <c r="CGN211" s="86"/>
      <c r="CGO211" s="86"/>
      <c r="CGP211" s="86"/>
      <c r="CGQ211" s="86"/>
      <c r="CGR211" s="86"/>
      <c r="CGS211" s="86"/>
      <c r="CGT211" s="86"/>
      <c r="CGU211" s="86"/>
      <c r="CGV211" s="86"/>
      <c r="CGW211" s="86"/>
      <c r="CGX211" s="86"/>
      <c r="CGY211" s="86"/>
      <c r="CGZ211" s="86"/>
      <c r="CHA211" s="86"/>
      <c r="CHB211" s="86"/>
      <c r="CHC211" s="86"/>
      <c r="CHD211" s="86"/>
      <c r="CHE211" s="86"/>
      <c r="CHF211" s="86"/>
      <c r="CHG211" s="86"/>
      <c r="CHH211" s="86"/>
      <c r="CHI211" s="86"/>
      <c r="CHJ211" s="86"/>
      <c r="CHK211" s="86"/>
      <c r="CHL211" s="86"/>
      <c r="CHM211" s="86"/>
      <c r="CHN211" s="86"/>
      <c r="CHO211" s="86"/>
      <c r="CHP211" s="86"/>
      <c r="CHQ211" s="86"/>
      <c r="CHR211" s="86"/>
      <c r="CHS211" s="86"/>
      <c r="CHT211" s="86"/>
      <c r="CHU211" s="86"/>
      <c r="CHV211" s="86"/>
      <c r="CHW211" s="86"/>
      <c r="CHX211" s="86"/>
      <c r="CHY211" s="86"/>
      <c r="CHZ211" s="86"/>
      <c r="CIA211" s="86"/>
      <c r="CIB211" s="86"/>
      <c r="CIC211" s="86"/>
      <c r="CID211" s="86"/>
      <c r="CIE211" s="86"/>
      <c r="CIF211" s="86"/>
      <c r="CIG211" s="86"/>
      <c r="CIH211" s="86"/>
      <c r="CII211" s="86"/>
      <c r="CIJ211" s="86"/>
      <c r="CIK211" s="86"/>
      <c r="CIL211" s="86"/>
      <c r="CIM211" s="86"/>
      <c r="CIN211" s="86"/>
      <c r="CIO211" s="86"/>
      <c r="CIP211" s="86"/>
      <c r="CIQ211" s="86"/>
      <c r="CIR211" s="86"/>
      <c r="CIS211" s="86"/>
      <c r="CIT211" s="86"/>
      <c r="CIU211" s="86"/>
      <c r="CIV211" s="86"/>
      <c r="CIW211" s="86"/>
      <c r="CIX211" s="86"/>
      <c r="CIY211" s="86"/>
      <c r="CIZ211" s="86"/>
      <c r="CJA211" s="86"/>
      <c r="CJB211" s="86"/>
      <c r="CJC211" s="86"/>
      <c r="CJD211" s="86"/>
      <c r="CJE211" s="86"/>
      <c r="CJF211" s="86"/>
      <c r="CJG211" s="86"/>
      <c r="CJH211" s="86"/>
      <c r="CJI211" s="86"/>
      <c r="CJJ211" s="86"/>
      <c r="CJK211" s="86"/>
      <c r="CJL211" s="86"/>
      <c r="CJM211" s="86"/>
      <c r="CJN211" s="86"/>
      <c r="CJO211" s="86"/>
      <c r="CJP211" s="86"/>
      <c r="CJQ211" s="86"/>
      <c r="CJR211" s="86"/>
      <c r="CJS211" s="86"/>
      <c r="CJT211" s="86"/>
      <c r="CJU211" s="86"/>
      <c r="CJV211" s="86"/>
      <c r="CJW211" s="86"/>
      <c r="CJX211" s="86"/>
      <c r="CJY211" s="86"/>
      <c r="CJZ211" s="86"/>
      <c r="CKA211" s="86"/>
      <c r="CKB211" s="86"/>
      <c r="CKC211" s="86"/>
      <c r="CKD211" s="86"/>
      <c r="CKE211" s="86"/>
      <c r="CKF211" s="86"/>
      <c r="CKG211" s="86"/>
      <c r="CKH211" s="86"/>
      <c r="CKI211" s="86"/>
      <c r="CKJ211" s="86"/>
      <c r="CKK211" s="86"/>
      <c r="CKL211" s="86"/>
      <c r="CKM211" s="86"/>
      <c r="CKN211" s="86"/>
      <c r="CKO211" s="86"/>
      <c r="CKP211" s="86"/>
      <c r="CKQ211" s="86"/>
      <c r="CKR211" s="86"/>
      <c r="CKS211" s="86"/>
      <c r="CKT211" s="86"/>
      <c r="CKU211" s="86"/>
      <c r="CKV211" s="86"/>
      <c r="CKW211" s="86"/>
      <c r="CKX211" s="86"/>
      <c r="CKY211" s="86"/>
      <c r="CKZ211" s="86"/>
      <c r="CLA211" s="86"/>
      <c r="CLB211" s="86"/>
      <c r="CLC211" s="86"/>
      <c r="CLD211" s="86"/>
      <c r="CLE211" s="86"/>
      <c r="CLF211" s="86"/>
      <c r="CLG211" s="86"/>
      <c r="CLH211" s="86"/>
      <c r="CLI211" s="86"/>
      <c r="CLJ211" s="86"/>
      <c r="CLK211" s="86"/>
      <c r="CLL211" s="86"/>
      <c r="CLM211" s="86"/>
      <c r="CLN211" s="86"/>
      <c r="CLO211" s="86"/>
      <c r="CLP211" s="86"/>
      <c r="CLQ211" s="86"/>
      <c r="CLR211" s="86"/>
      <c r="CLS211" s="86"/>
      <c r="CLT211" s="86"/>
      <c r="CLU211" s="86"/>
      <c r="CLV211" s="86"/>
      <c r="CLW211" s="86"/>
      <c r="CLX211" s="86"/>
      <c r="CLY211" s="86"/>
      <c r="CLZ211" s="86"/>
      <c r="CMA211" s="86"/>
      <c r="CMB211" s="86"/>
      <c r="CMC211" s="86"/>
      <c r="CMD211" s="86"/>
      <c r="CME211" s="86"/>
      <c r="CMF211" s="86"/>
      <c r="CMG211" s="86"/>
      <c r="CMH211" s="86"/>
      <c r="CMI211" s="86"/>
      <c r="CMJ211" s="86"/>
      <c r="CMK211" s="86"/>
      <c r="CML211" s="86"/>
      <c r="CMM211" s="86"/>
      <c r="CMN211" s="86"/>
      <c r="CMO211" s="86"/>
      <c r="CMP211" s="86"/>
      <c r="CMQ211" s="86"/>
      <c r="CMR211" s="86"/>
      <c r="CMS211" s="86"/>
      <c r="CMT211" s="86"/>
      <c r="CMU211" s="86"/>
      <c r="CMV211" s="86"/>
      <c r="CMW211" s="86"/>
      <c r="CMX211" s="86"/>
      <c r="CMY211" s="86"/>
      <c r="CMZ211" s="86"/>
      <c r="CNA211" s="86"/>
      <c r="CNB211" s="86"/>
      <c r="CNC211" s="86"/>
      <c r="CND211" s="86"/>
      <c r="CNE211" s="86"/>
      <c r="CNF211" s="86"/>
      <c r="CNG211" s="86"/>
      <c r="CNH211" s="86"/>
      <c r="CNI211" s="86"/>
      <c r="CNJ211" s="86"/>
      <c r="CNK211" s="86"/>
      <c r="CNL211" s="86"/>
      <c r="CNM211" s="86"/>
      <c r="CNN211" s="86"/>
      <c r="CNO211" s="86"/>
      <c r="CNP211" s="86"/>
      <c r="CNQ211" s="86"/>
      <c r="CNR211" s="86"/>
      <c r="CNS211" s="86"/>
      <c r="CNT211" s="86"/>
      <c r="CNU211" s="86"/>
      <c r="CNV211" s="86"/>
      <c r="CNW211" s="86"/>
      <c r="CNX211" s="86"/>
      <c r="CNY211" s="86"/>
      <c r="CNZ211" s="86"/>
      <c r="COA211" s="86"/>
      <c r="COB211" s="86"/>
      <c r="COC211" s="86"/>
      <c r="COD211" s="86"/>
      <c r="COE211" s="86"/>
      <c r="COF211" s="86"/>
      <c r="COG211" s="86"/>
      <c r="COH211" s="86"/>
      <c r="COI211" s="86"/>
      <c r="COJ211" s="86"/>
      <c r="COK211" s="86"/>
      <c r="COL211" s="86"/>
      <c r="COM211" s="86"/>
      <c r="CON211" s="86"/>
      <c r="COO211" s="86"/>
      <c r="COP211" s="86"/>
      <c r="COQ211" s="86"/>
      <c r="COR211" s="86"/>
      <c r="COS211" s="86"/>
      <c r="COT211" s="86"/>
      <c r="COU211" s="86"/>
      <c r="COV211" s="86"/>
      <c r="COW211" s="86"/>
      <c r="COX211" s="86"/>
      <c r="COY211" s="86"/>
      <c r="COZ211" s="86"/>
      <c r="CPA211" s="86"/>
      <c r="CPB211" s="86"/>
      <c r="CPC211" s="86"/>
      <c r="CPD211" s="86"/>
      <c r="CPE211" s="86"/>
      <c r="CPF211" s="86"/>
      <c r="CPG211" s="86"/>
      <c r="CPH211" s="86"/>
      <c r="CPI211" s="86"/>
      <c r="CPJ211" s="86"/>
      <c r="CPK211" s="86"/>
      <c r="CPL211" s="86"/>
      <c r="CPM211" s="86"/>
      <c r="CPN211" s="86"/>
      <c r="CPO211" s="86"/>
      <c r="CPP211" s="86"/>
      <c r="CPQ211" s="86"/>
      <c r="CPR211" s="86"/>
      <c r="CPS211" s="86"/>
      <c r="CPT211" s="86"/>
      <c r="CPU211" s="86"/>
      <c r="CPV211" s="86"/>
      <c r="CPW211" s="86"/>
      <c r="CPX211" s="86"/>
      <c r="CPY211" s="86"/>
      <c r="CPZ211" s="86"/>
      <c r="CQA211" s="86"/>
      <c r="CQB211" s="86"/>
      <c r="CQC211" s="86"/>
      <c r="CQD211" s="86"/>
      <c r="CQE211" s="86"/>
      <c r="CQF211" s="86"/>
      <c r="CQG211" s="86"/>
      <c r="CQH211" s="86"/>
      <c r="CQI211" s="86"/>
      <c r="CQJ211" s="86"/>
      <c r="CQK211" s="86"/>
      <c r="CQL211" s="86"/>
      <c r="CQM211" s="86"/>
      <c r="CQN211" s="86"/>
      <c r="CQO211" s="86"/>
      <c r="CQP211" s="86"/>
      <c r="CQQ211" s="86"/>
      <c r="CQR211" s="86"/>
      <c r="CQS211" s="86"/>
      <c r="CQT211" s="86"/>
      <c r="CQU211" s="86"/>
      <c r="CQV211" s="86"/>
      <c r="CQW211" s="86"/>
      <c r="CQX211" s="86"/>
      <c r="CQY211" s="86"/>
      <c r="CQZ211" s="86"/>
      <c r="CRA211" s="86"/>
      <c r="CRB211" s="86"/>
      <c r="CRC211" s="86"/>
      <c r="CRD211" s="86"/>
      <c r="CRE211" s="86"/>
      <c r="CRF211" s="86"/>
      <c r="CRG211" s="86"/>
      <c r="CRH211" s="86"/>
      <c r="CRI211" s="86"/>
      <c r="CRJ211" s="86"/>
      <c r="CRK211" s="86"/>
      <c r="CRL211" s="86"/>
      <c r="CRM211" s="86"/>
      <c r="CRN211" s="86"/>
      <c r="CRO211" s="86"/>
      <c r="CRP211" s="86"/>
      <c r="CRQ211" s="86"/>
      <c r="CRR211" s="86"/>
      <c r="CRS211" s="86"/>
      <c r="CRT211" s="86"/>
      <c r="CRU211" s="86"/>
      <c r="CRV211" s="86"/>
      <c r="CRW211" s="86"/>
      <c r="CRX211" s="86"/>
      <c r="CRY211" s="86"/>
      <c r="CRZ211" s="86"/>
      <c r="CSA211" s="86"/>
      <c r="CSB211" s="86"/>
      <c r="CSC211" s="86"/>
      <c r="CSD211" s="86"/>
      <c r="CSE211" s="86"/>
      <c r="CSF211" s="86"/>
      <c r="CSG211" s="86"/>
      <c r="CSH211" s="86"/>
      <c r="CSI211" s="86"/>
      <c r="CSJ211" s="86"/>
      <c r="CSK211" s="86"/>
      <c r="CSL211" s="86"/>
      <c r="CSM211" s="86"/>
      <c r="CSN211" s="86"/>
      <c r="CSO211" s="86"/>
      <c r="CSP211" s="86"/>
      <c r="CSQ211" s="86"/>
      <c r="CSR211" s="86"/>
      <c r="CSS211" s="86"/>
      <c r="CST211" s="86"/>
      <c r="CSU211" s="86"/>
      <c r="CSV211" s="86"/>
      <c r="CSW211" s="86"/>
      <c r="CSX211" s="86"/>
      <c r="CSY211" s="86"/>
      <c r="CSZ211" s="86"/>
      <c r="CTA211" s="86"/>
      <c r="CTB211" s="86"/>
      <c r="CTC211" s="86"/>
      <c r="CTD211" s="86"/>
      <c r="CTE211" s="86"/>
      <c r="CTF211" s="86"/>
      <c r="CTG211" s="86"/>
      <c r="CTH211" s="86"/>
      <c r="CTI211" s="86"/>
      <c r="CTJ211" s="86"/>
      <c r="CTK211" s="86"/>
      <c r="CTL211" s="86"/>
      <c r="CTM211" s="86"/>
      <c r="CTN211" s="86"/>
      <c r="CTO211" s="86"/>
      <c r="CTP211" s="86"/>
      <c r="CTQ211" s="86"/>
      <c r="CTR211" s="86"/>
      <c r="CTS211" s="86"/>
      <c r="CTT211" s="86"/>
      <c r="CTU211" s="86"/>
      <c r="CTV211" s="86"/>
      <c r="CTW211" s="86"/>
      <c r="CTX211" s="86"/>
      <c r="CTY211" s="86"/>
      <c r="CTZ211" s="86"/>
      <c r="CUA211" s="86"/>
      <c r="CUB211" s="86"/>
      <c r="CUC211" s="86"/>
      <c r="CUD211" s="86"/>
      <c r="CUE211" s="86"/>
      <c r="CUF211" s="86"/>
      <c r="CUG211" s="86"/>
      <c r="CUH211" s="86"/>
      <c r="CUI211" s="86"/>
      <c r="CUJ211" s="86"/>
      <c r="CUK211" s="86"/>
      <c r="CUL211" s="86"/>
      <c r="CUM211" s="86"/>
      <c r="CUN211" s="86"/>
      <c r="CUO211" s="86"/>
      <c r="CUP211" s="86"/>
      <c r="CUQ211" s="86"/>
      <c r="CUR211" s="86"/>
      <c r="CUS211" s="86"/>
      <c r="CUT211" s="86"/>
      <c r="CUU211" s="86"/>
      <c r="CUV211" s="86"/>
      <c r="CUW211" s="86"/>
      <c r="CUX211" s="86"/>
      <c r="CUY211" s="86"/>
      <c r="CUZ211" s="86"/>
      <c r="CVA211" s="86"/>
      <c r="CVB211" s="86"/>
      <c r="CVC211" s="86"/>
      <c r="CVD211" s="86"/>
      <c r="CVE211" s="86"/>
      <c r="CVF211" s="86"/>
      <c r="CVG211" s="86"/>
      <c r="CVH211" s="86"/>
      <c r="CVI211" s="86"/>
      <c r="CVJ211" s="86"/>
      <c r="CVK211" s="86"/>
      <c r="CVL211" s="86"/>
      <c r="CVM211" s="86"/>
      <c r="CVN211" s="86"/>
      <c r="CVO211" s="86"/>
      <c r="CVP211" s="86"/>
      <c r="CVQ211" s="86"/>
      <c r="CVR211" s="86"/>
      <c r="CVS211" s="86"/>
      <c r="CVT211" s="86"/>
      <c r="CVU211" s="86"/>
      <c r="CVV211" s="86"/>
      <c r="CVW211" s="86"/>
      <c r="CVX211" s="86"/>
      <c r="CVY211" s="86"/>
      <c r="CVZ211" s="86"/>
      <c r="CWA211" s="86"/>
      <c r="CWB211" s="86"/>
      <c r="CWC211" s="86"/>
      <c r="CWD211" s="86"/>
      <c r="CWE211" s="86"/>
      <c r="CWF211" s="86"/>
      <c r="CWG211" s="86"/>
      <c r="CWH211" s="86"/>
      <c r="CWI211" s="86"/>
      <c r="CWJ211" s="86"/>
      <c r="CWK211" s="86"/>
      <c r="CWL211" s="86"/>
      <c r="CWM211" s="86"/>
      <c r="CWN211" s="86"/>
      <c r="CWO211" s="86"/>
      <c r="CWP211" s="86"/>
      <c r="CWQ211" s="86"/>
      <c r="CWR211" s="86"/>
      <c r="CWS211" s="86"/>
      <c r="CWT211" s="86"/>
      <c r="CWU211" s="86"/>
      <c r="CWV211" s="86"/>
      <c r="CWW211" s="86"/>
      <c r="CWX211" s="86"/>
      <c r="CWY211" s="86"/>
      <c r="CWZ211" s="86"/>
      <c r="CXA211" s="86"/>
      <c r="CXB211" s="86"/>
      <c r="CXC211" s="86"/>
      <c r="CXD211" s="86"/>
      <c r="CXE211" s="86"/>
      <c r="CXF211" s="86"/>
      <c r="CXG211" s="86"/>
      <c r="CXH211" s="86"/>
      <c r="CXI211" s="86"/>
      <c r="CXJ211" s="86"/>
      <c r="CXK211" s="86"/>
      <c r="CXL211" s="86"/>
      <c r="CXM211" s="86"/>
      <c r="CXN211" s="86"/>
      <c r="CXO211" s="86"/>
      <c r="CXP211" s="86"/>
      <c r="CXQ211" s="86"/>
      <c r="CXR211" s="86"/>
      <c r="CXS211" s="86"/>
      <c r="CXT211" s="86"/>
      <c r="CXU211" s="86"/>
      <c r="CXV211" s="86"/>
      <c r="CXW211" s="86"/>
      <c r="CXX211" s="86"/>
      <c r="CXY211" s="86"/>
      <c r="CXZ211" s="86"/>
      <c r="CYA211" s="86"/>
      <c r="CYB211" s="86"/>
      <c r="CYC211" s="86"/>
      <c r="CYD211" s="86"/>
      <c r="CYE211" s="86"/>
      <c r="CYF211" s="86"/>
      <c r="CYG211" s="86"/>
      <c r="CYH211" s="86"/>
      <c r="CYI211" s="86"/>
      <c r="CYJ211" s="86"/>
      <c r="CYK211" s="86"/>
      <c r="CYL211" s="86"/>
      <c r="CYM211" s="86"/>
      <c r="CYN211" s="86"/>
      <c r="CYO211" s="86"/>
      <c r="CYP211" s="86"/>
      <c r="CYQ211" s="86"/>
      <c r="CYR211" s="86"/>
      <c r="CYS211" s="86"/>
      <c r="CYT211" s="86"/>
      <c r="CYU211" s="86"/>
      <c r="CYV211" s="86"/>
      <c r="CYW211" s="86"/>
      <c r="CYX211" s="86"/>
      <c r="CYY211" s="86"/>
      <c r="CYZ211" s="86"/>
      <c r="CZA211" s="86"/>
      <c r="CZB211" s="86"/>
      <c r="CZC211" s="86"/>
      <c r="CZD211" s="86"/>
      <c r="CZE211" s="86"/>
      <c r="CZF211" s="86"/>
      <c r="CZG211" s="86"/>
      <c r="CZH211" s="86"/>
      <c r="CZI211" s="86"/>
      <c r="CZJ211" s="86"/>
      <c r="CZK211" s="86"/>
      <c r="CZL211" s="86"/>
      <c r="CZM211" s="86"/>
      <c r="CZN211" s="86"/>
      <c r="CZO211" s="86"/>
      <c r="CZP211" s="86"/>
      <c r="CZQ211" s="86"/>
      <c r="CZR211" s="86"/>
      <c r="CZS211" s="86"/>
      <c r="CZT211" s="86"/>
      <c r="CZU211" s="86"/>
      <c r="CZV211" s="86"/>
      <c r="CZW211" s="86"/>
      <c r="CZX211" s="86"/>
      <c r="CZY211" s="86"/>
      <c r="CZZ211" s="86"/>
      <c r="DAA211" s="86"/>
      <c r="DAB211" s="86"/>
      <c r="DAC211" s="86"/>
      <c r="DAD211" s="86"/>
      <c r="DAE211" s="86"/>
      <c r="DAF211" s="86"/>
      <c r="DAG211" s="86"/>
      <c r="DAH211" s="86"/>
      <c r="DAI211" s="86"/>
      <c r="DAJ211" s="86"/>
      <c r="DAK211" s="86"/>
      <c r="DAL211" s="86"/>
      <c r="DAM211" s="86"/>
      <c r="DAN211" s="86"/>
      <c r="DAO211" s="86"/>
      <c r="DAP211" s="86"/>
      <c r="DAQ211" s="86"/>
      <c r="DAR211" s="86"/>
      <c r="DAS211" s="86"/>
      <c r="DAT211" s="86"/>
      <c r="DAU211" s="86"/>
      <c r="DAV211" s="86"/>
      <c r="DAW211" s="86"/>
      <c r="DAX211" s="86"/>
      <c r="DAY211" s="86"/>
      <c r="DAZ211" s="86"/>
      <c r="DBA211" s="86"/>
      <c r="DBB211" s="86"/>
      <c r="DBC211" s="86"/>
      <c r="DBD211" s="86"/>
      <c r="DBE211" s="86"/>
      <c r="DBF211" s="86"/>
      <c r="DBG211" s="86"/>
      <c r="DBH211" s="86"/>
      <c r="DBI211" s="86"/>
      <c r="DBJ211" s="86"/>
      <c r="DBK211" s="86"/>
      <c r="DBL211" s="86"/>
      <c r="DBM211" s="86"/>
      <c r="DBN211" s="86"/>
      <c r="DBO211" s="86"/>
      <c r="DBP211" s="86"/>
      <c r="DBQ211" s="86"/>
      <c r="DBR211" s="86"/>
      <c r="DBS211" s="86"/>
      <c r="DBT211" s="86"/>
      <c r="DBU211" s="86"/>
      <c r="DBV211" s="86"/>
      <c r="DBW211" s="86"/>
      <c r="DBX211" s="86"/>
      <c r="DBY211" s="86"/>
      <c r="DBZ211" s="86"/>
      <c r="DCA211" s="86"/>
      <c r="DCB211" s="86"/>
      <c r="DCC211" s="86"/>
      <c r="DCD211" s="86"/>
      <c r="DCE211" s="86"/>
      <c r="DCF211" s="86"/>
      <c r="DCG211" s="86"/>
      <c r="DCH211" s="86"/>
      <c r="DCI211" s="86"/>
      <c r="DCJ211" s="86"/>
      <c r="DCK211" s="86"/>
      <c r="DCL211" s="86"/>
      <c r="DCM211" s="86"/>
      <c r="DCN211" s="86"/>
      <c r="DCO211" s="86"/>
      <c r="DCP211" s="86"/>
      <c r="DCQ211" s="86"/>
      <c r="DCR211" s="86"/>
      <c r="DCS211" s="86"/>
      <c r="DCT211" s="86"/>
      <c r="DCU211" s="86"/>
      <c r="DCV211" s="86"/>
      <c r="DCW211" s="86"/>
      <c r="DCX211" s="86"/>
      <c r="DCY211" s="86"/>
      <c r="DCZ211" s="86"/>
      <c r="DDA211" s="86"/>
      <c r="DDB211" s="86"/>
      <c r="DDC211" s="86"/>
      <c r="DDD211" s="86"/>
      <c r="DDE211" s="86"/>
      <c r="DDF211" s="86"/>
      <c r="DDG211" s="86"/>
      <c r="DDH211" s="86"/>
      <c r="DDI211" s="86"/>
      <c r="DDJ211" s="86"/>
      <c r="DDK211" s="86"/>
      <c r="DDL211" s="86"/>
      <c r="DDM211" s="86"/>
      <c r="DDN211" s="86"/>
      <c r="DDO211" s="86"/>
      <c r="DDP211" s="86"/>
      <c r="DDQ211" s="86"/>
      <c r="DDR211" s="86"/>
      <c r="DDS211" s="86"/>
      <c r="DDT211" s="86"/>
      <c r="DDU211" s="86"/>
      <c r="DDV211" s="86"/>
      <c r="DDW211" s="86"/>
      <c r="DDX211" s="86"/>
      <c r="DDY211" s="86"/>
      <c r="DDZ211" s="86"/>
      <c r="DEA211" s="86"/>
      <c r="DEB211" s="86"/>
      <c r="DEC211" s="86"/>
      <c r="DED211" s="86"/>
      <c r="DEE211" s="86"/>
      <c r="DEF211" s="86"/>
      <c r="DEG211" s="86"/>
      <c r="DEH211" s="86"/>
      <c r="DEI211" s="86"/>
      <c r="DEJ211" s="86"/>
      <c r="DEK211" s="86"/>
      <c r="DEL211" s="86"/>
      <c r="DEM211" s="86"/>
      <c r="DEN211" s="86"/>
      <c r="DEO211" s="86"/>
      <c r="DEP211" s="86"/>
      <c r="DEQ211" s="86"/>
      <c r="DER211" s="86"/>
      <c r="DES211" s="86"/>
      <c r="DET211" s="86"/>
      <c r="DEU211" s="86"/>
      <c r="DEV211" s="86"/>
      <c r="DEW211" s="86"/>
      <c r="DEX211" s="86"/>
      <c r="DEY211" s="86"/>
      <c r="DEZ211" s="86"/>
      <c r="DFA211" s="86"/>
      <c r="DFB211" s="86"/>
      <c r="DFC211" s="86"/>
      <c r="DFD211" s="86"/>
      <c r="DFE211" s="86"/>
      <c r="DFF211" s="86"/>
      <c r="DFG211" s="86"/>
      <c r="DFH211" s="86"/>
      <c r="DFI211" s="86"/>
      <c r="DFJ211" s="86"/>
      <c r="DFK211" s="86"/>
      <c r="DFL211" s="86"/>
      <c r="DFM211" s="86"/>
      <c r="DFN211" s="86"/>
      <c r="DFO211" s="86"/>
      <c r="DFP211" s="86"/>
      <c r="DFQ211" s="86"/>
      <c r="DFR211" s="86"/>
      <c r="DFS211" s="86"/>
      <c r="DFT211" s="86"/>
      <c r="DFU211" s="86"/>
      <c r="DFV211" s="86"/>
      <c r="DFW211" s="86"/>
      <c r="DFX211" s="86"/>
      <c r="DFY211" s="86"/>
      <c r="DFZ211" s="86"/>
      <c r="DGA211" s="86"/>
      <c r="DGB211" s="86"/>
      <c r="DGC211" s="86"/>
      <c r="DGD211" s="86"/>
      <c r="DGE211" s="86"/>
      <c r="DGF211" s="86"/>
      <c r="DGG211" s="86"/>
      <c r="DGH211" s="86"/>
      <c r="DGI211" s="86"/>
      <c r="DGJ211" s="86"/>
      <c r="DGK211" s="86"/>
      <c r="DGL211" s="86"/>
      <c r="DGM211" s="86"/>
      <c r="DGN211" s="86"/>
      <c r="DGO211" s="86"/>
      <c r="DGP211" s="86"/>
      <c r="DGQ211" s="86"/>
      <c r="DGR211" s="86"/>
      <c r="DGS211" s="86"/>
      <c r="DGT211" s="86"/>
      <c r="DGU211" s="86"/>
      <c r="DGV211" s="86"/>
      <c r="DGW211" s="86"/>
      <c r="DGX211" s="86"/>
      <c r="DGY211" s="86"/>
      <c r="DGZ211" s="86"/>
      <c r="DHA211" s="86"/>
      <c r="DHB211" s="86"/>
      <c r="DHC211" s="86"/>
      <c r="DHD211" s="86"/>
      <c r="DHE211" s="86"/>
      <c r="DHF211" s="86"/>
      <c r="DHG211" s="86"/>
      <c r="DHH211" s="86"/>
      <c r="DHI211" s="86"/>
      <c r="DHJ211" s="86"/>
      <c r="DHK211" s="86"/>
      <c r="DHL211" s="86"/>
      <c r="DHM211" s="86"/>
      <c r="DHN211" s="86"/>
      <c r="DHO211" s="86"/>
      <c r="DHP211" s="86"/>
      <c r="DHQ211" s="86"/>
      <c r="DHR211" s="86"/>
      <c r="DHS211" s="86"/>
      <c r="DHT211" s="86"/>
      <c r="DHU211" s="86"/>
      <c r="DHV211" s="86"/>
      <c r="DHW211" s="86"/>
      <c r="DHX211" s="86"/>
      <c r="DHY211" s="86"/>
      <c r="DHZ211" s="86"/>
      <c r="DIA211" s="86"/>
      <c r="DIB211" s="86"/>
      <c r="DIC211" s="86"/>
      <c r="DID211" s="86"/>
      <c r="DIE211" s="86"/>
      <c r="DIF211" s="86"/>
      <c r="DIG211" s="86"/>
      <c r="DIH211" s="86"/>
      <c r="DII211" s="86"/>
      <c r="DIJ211" s="86"/>
      <c r="DIK211" s="86"/>
      <c r="DIL211" s="86"/>
      <c r="DIM211" s="86"/>
      <c r="DIN211" s="86"/>
      <c r="DIO211" s="86"/>
      <c r="DIP211" s="86"/>
      <c r="DIQ211" s="86"/>
      <c r="DIR211" s="86"/>
      <c r="DIS211" s="86"/>
      <c r="DIT211" s="86"/>
      <c r="DIU211" s="86"/>
      <c r="DIV211" s="86"/>
      <c r="DIW211" s="86"/>
      <c r="DIX211" s="86"/>
      <c r="DIY211" s="86"/>
      <c r="DIZ211" s="86"/>
      <c r="DJA211" s="86"/>
      <c r="DJB211" s="86"/>
      <c r="DJC211" s="86"/>
      <c r="DJD211" s="86"/>
      <c r="DJE211" s="86"/>
      <c r="DJF211" s="86"/>
      <c r="DJG211" s="86"/>
      <c r="DJH211" s="86"/>
      <c r="DJI211" s="86"/>
      <c r="DJJ211" s="86"/>
      <c r="DJK211" s="86"/>
      <c r="DJL211" s="86"/>
      <c r="DJM211" s="86"/>
      <c r="DJN211" s="86"/>
      <c r="DJO211" s="86"/>
      <c r="DJP211" s="86"/>
      <c r="DJQ211" s="86"/>
      <c r="DJR211" s="86"/>
      <c r="DJS211" s="86"/>
      <c r="DJT211" s="86"/>
      <c r="DJU211" s="86"/>
      <c r="DJV211" s="86"/>
      <c r="DJW211" s="86"/>
      <c r="DJX211" s="86"/>
      <c r="DJY211" s="86"/>
      <c r="DJZ211" s="86"/>
      <c r="DKA211" s="86"/>
      <c r="DKB211" s="86"/>
      <c r="DKC211" s="86"/>
      <c r="DKD211" s="86"/>
      <c r="DKE211" s="86"/>
      <c r="DKF211" s="86"/>
      <c r="DKG211" s="86"/>
      <c r="DKH211" s="86"/>
      <c r="DKI211" s="86"/>
      <c r="DKJ211" s="86"/>
      <c r="DKK211" s="86"/>
      <c r="DKL211" s="86"/>
      <c r="DKM211" s="86"/>
      <c r="DKN211" s="86"/>
      <c r="DKO211" s="86"/>
      <c r="DKP211" s="86"/>
      <c r="DKQ211" s="86"/>
      <c r="DKR211" s="86"/>
      <c r="DKS211" s="86"/>
      <c r="DKT211" s="86"/>
      <c r="DKU211" s="86"/>
      <c r="DKV211" s="86"/>
      <c r="DKW211" s="86"/>
      <c r="DKX211" s="86"/>
      <c r="DKY211" s="86"/>
      <c r="DKZ211" s="86"/>
      <c r="DLA211" s="86"/>
      <c r="DLB211" s="86"/>
      <c r="DLC211" s="86"/>
      <c r="DLD211" s="86"/>
      <c r="DLE211" s="86"/>
      <c r="DLF211" s="86"/>
      <c r="DLG211" s="86"/>
      <c r="DLH211" s="86"/>
      <c r="DLI211" s="86"/>
      <c r="DLJ211" s="86"/>
      <c r="DLK211" s="86"/>
      <c r="DLL211" s="86"/>
      <c r="DLM211" s="86"/>
      <c r="DLN211" s="86"/>
      <c r="DLO211" s="86"/>
      <c r="DLP211" s="86"/>
      <c r="DLQ211" s="86"/>
      <c r="DLR211" s="86"/>
      <c r="DLS211" s="86"/>
      <c r="DLT211" s="86"/>
      <c r="DLU211" s="86"/>
      <c r="DLV211" s="86"/>
      <c r="DLW211" s="86"/>
      <c r="DLX211" s="86"/>
      <c r="DLY211" s="86"/>
      <c r="DLZ211" s="86"/>
      <c r="DMA211" s="86"/>
      <c r="DMB211" s="86"/>
      <c r="DMC211" s="86"/>
      <c r="DMD211" s="86"/>
      <c r="DME211" s="86"/>
      <c r="DMF211" s="86"/>
      <c r="DMG211" s="86"/>
      <c r="DMH211" s="86"/>
      <c r="DMI211" s="86"/>
      <c r="DMJ211" s="86"/>
      <c r="DMK211" s="86"/>
      <c r="DML211" s="86"/>
      <c r="DMM211" s="86"/>
      <c r="DMN211" s="86"/>
      <c r="DMO211" s="86"/>
      <c r="DMP211" s="86"/>
      <c r="DMQ211" s="86"/>
      <c r="DMR211" s="86"/>
      <c r="DMS211" s="86"/>
      <c r="DMT211" s="86"/>
      <c r="DMU211" s="86"/>
      <c r="DMV211" s="86"/>
      <c r="DMW211" s="86"/>
      <c r="DMX211" s="86"/>
      <c r="DMY211" s="86"/>
      <c r="DMZ211" s="86"/>
      <c r="DNA211" s="86"/>
      <c r="DNB211" s="86"/>
      <c r="DNC211" s="86"/>
      <c r="DND211" s="86"/>
      <c r="DNE211" s="86"/>
      <c r="DNF211" s="86"/>
      <c r="DNG211" s="86"/>
      <c r="DNH211" s="86"/>
      <c r="DNI211" s="86"/>
      <c r="DNJ211" s="86"/>
      <c r="DNK211" s="86"/>
      <c r="DNL211" s="86"/>
      <c r="DNM211" s="86"/>
      <c r="DNN211" s="86"/>
      <c r="DNO211" s="86"/>
      <c r="DNP211" s="86"/>
      <c r="DNQ211" s="86"/>
      <c r="DNR211" s="86"/>
      <c r="DNS211" s="86"/>
      <c r="DNT211" s="86"/>
      <c r="DNU211" s="86"/>
      <c r="DNV211" s="86"/>
      <c r="DNW211" s="86"/>
      <c r="DNX211" s="86"/>
      <c r="DNY211" s="86"/>
      <c r="DNZ211" s="86"/>
      <c r="DOA211" s="86"/>
      <c r="DOB211" s="86"/>
      <c r="DOC211" s="86"/>
      <c r="DOD211" s="86"/>
      <c r="DOE211" s="86"/>
      <c r="DOF211" s="86"/>
      <c r="DOG211" s="86"/>
      <c r="DOH211" s="86"/>
      <c r="DOI211" s="86"/>
      <c r="DOJ211" s="86"/>
      <c r="DOK211" s="86"/>
      <c r="DOL211" s="86"/>
      <c r="DOM211" s="86"/>
      <c r="DON211" s="86"/>
      <c r="DOO211" s="86"/>
      <c r="DOP211" s="86"/>
      <c r="DOQ211" s="86"/>
      <c r="DOR211" s="86"/>
      <c r="DOS211" s="86"/>
      <c r="DOT211" s="86"/>
      <c r="DOU211" s="86"/>
      <c r="DOV211" s="86"/>
      <c r="DOW211" s="86"/>
      <c r="DOX211" s="86"/>
      <c r="DOY211" s="86"/>
      <c r="DOZ211" s="86"/>
      <c r="DPA211" s="86"/>
      <c r="DPB211" s="86"/>
      <c r="DPC211" s="86"/>
      <c r="DPD211" s="86"/>
      <c r="DPE211" s="86"/>
      <c r="DPF211" s="86"/>
      <c r="DPG211" s="86"/>
      <c r="DPH211" s="86"/>
      <c r="DPI211" s="86"/>
      <c r="DPJ211" s="86"/>
      <c r="DPK211" s="86"/>
      <c r="DPL211" s="86"/>
      <c r="DPM211" s="86"/>
      <c r="DPN211" s="86"/>
      <c r="DPO211" s="86"/>
      <c r="DPP211" s="86"/>
      <c r="DPQ211" s="86"/>
      <c r="DPR211" s="86"/>
      <c r="DPS211" s="86"/>
      <c r="DPT211" s="86"/>
      <c r="DPU211" s="86"/>
      <c r="DPV211" s="86"/>
      <c r="DPW211" s="86"/>
      <c r="DPX211" s="86"/>
      <c r="DPY211" s="86"/>
      <c r="DPZ211" s="86"/>
      <c r="DQA211" s="86"/>
      <c r="DQB211" s="86"/>
      <c r="DQC211" s="86"/>
      <c r="DQD211" s="86"/>
      <c r="DQE211" s="86"/>
      <c r="DQF211" s="86"/>
      <c r="DQG211" s="86"/>
      <c r="DQH211" s="86"/>
      <c r="DQI211" s="86"/>
      <c r="DQJ211" s="86"/>
      <c r="DQK211" s="86"/>
      <c r="DQL211" s="86"/>
      <c r="DQM211" s="86"/>
      <c r="DQN211" s="86"/>
      <c r="DQO211" s="86"/>
      <c r="DQP211" s="86"/>
      <c r="DQQ211" s="86"/>
      <c r="DQR211" s="86"/>
      <c r="DQS211" s="86"/>
      <c r="DQT211" s="86"/>
      <c r="DQU211" s="86"/>
      <c r="DQV211" s="86"/>
      <c r="DQW211" s="86"/>
      <c r="DQX211" s="86"/>
      <c r="DQY211" s="86"/>
      <c r="DQZ211" s="86"/>
      <c r="DRA211" s="86"/>
      <c r="DRB211" s="86"/>
      <c r="DRC211" s="86"/>
      <c r="DRD211" s="86"/>
      <c r="DRE211" s="86"/>
      <c r="DRF211" s="86"/>
      <c r="DRG211" s="86"/>
      <c r="DRH211" s="86"/>
      <c r="DRI211" s="86"/>
      <c r="DRJ211" s="86"/>
      <c r="DRK211" s="86"/>
      <c r="DRL211" s="86"/>
      <c r="DRM211" s="86"/>
      <c r="DRN211" s="86"/>
      <c r="DRO211" s="86"/>
      <c r="DRP211" s="86"/>
      <c r="DRQ211" s="86"/>
      <c r="DRR211" s="86"/>
      <c r="DRS211" s="86"/>
      <c r="DRT211" s="86"/>
      <c r="DRU211" s="86"/>
      <c r="DRV211" s="86"/>
      <c r="DRW211" s="86"/>
      <c r="DRX211" s="86"/>
      <c r="DRY211" s="86"/>
      <c r="DRZ211" s="86"/>
      <c r="DSA211" s="86"/>
      <c r="DSB211" s="86"/>
      <c r="DSC211" s="86"/>
      <c r="DSD211" s="86"/>
      <c r="DSE211" s="86"/>
      <c r="DSF211" s="86"/>
      <c r="DSG211" s="86"/>
      <c r="DSH211" s="86"/>
      <c r="DSI211" s="86"/>
      <c r="DSJ211" s="86"/>
      <c r="DSK211" s="86"/>
      <c r="DSL211" s="86"/>
      <c r="DSM211" s="86"/>
      <c r="DSN211" s="86"/>
      <c r="DSO211" s="86"/>
      <c r="DSP211" s="86"/>
      <c r="DSQ211" s="86"/>
      <c r="DSR211" s="86"/>
      <c r="DSS211" s="86"/>
      <c r="DST211" s="86"/>
      <c r="DSU211" s="86"/>
      <c r="DSV211" s="86"/>
      <c r="DSW211" s="86"/>
      <c r="DSX211" s="86"/>
      <c r="DSY211" s="86"/>
      <c r="DSZ211" s="86"/>
      <c r="DTA211" s="86"/>
      <c r="DTB211" s="86"/>
      <c r="DTC211" s="86"/>
      <c r="DTD211" s="86"/>
      <c r="DTE211" s="86"/>
      <c r="DTF211" s="86"/>
      <c r="DTG211" s="86"/>
      <c r="DTH211" s="86"/>
      <c r="DTI211" s="86"/>
      <c r="DTJ211" s="86"/>
      <c r="DTK211" s="86"/>
      <c r="DTL211" s="86"/>
      <c r="DTM211" s="86"/>
      <c r="DTN211" s="86"/>
      <c r="DTO211" s="86"/>
      <c r="DTP211" s="86"/>
      <c r="DTQ211" s="86"/>
      <c r="DTR211" s="86"/>
      <c r="DTS211" s="86"/>
      <c r="DTT211" s="86"/>
      <c r="DTU211" s="86"/>
      <c r="DTV211" s="86"/>
      <c r="DTW211" s="86"/>
      <c r="DTX211" s="86"/>
      <c r="DTY211" s="86"/>
      <c r="DTZ211" s="86"/>
      <c r="DUA211" s="86"/>
      <c r="DUB211" s="86"/>
      <c r="DUC211" s="86"/>
      <c r="DUD211" s="86"/>
      <c r="DUE211" s="86"/>
      <c r="DUF211" s="86"/>
      <c r="DUG211" s="86"/>
      <c r="DUH211" s="86"/>
      <c r="DUI211" s="86"/>
      <c r="DUJ211" s="86"/>
      <c r="DUK211" s="86"/>
      <c r="DUL211" s="86"/>
      <c r="DUM211" s="86"/>
      <c r="DUN211" s="86"/>
      <c r="DUO211" s="86"/>
      <c r="DUP211" s="86"/>
      <c r="DUQ211" s="86"/>
      <c r="DUR211" s="86"/>
      <c r="DUS211" s="86"/>
      <c r="DUT211" s="86"/>
      <c r="DUU211" s="86"/>
      <c r="DUV211" s="86"/>
      <c r="DUW211" s="86"/>
      <c r="DUX211" s="86"/>
      <c r="DUY211" s="86"/>
      <c r="DUZ211" s="86"/>
      <c r="DVA211" s="86"/>
      <c r="DVB211" s="86"/>
      <c r="DVC211" s="86"/>
      <c r="DVD211" s="86"/>
      <c r="DVE211" s="86"/>
      <c r="DVF211" s="86"/>
      <c r="DVG211" s="86"/>
      <c r="DVH211" s="86"/>
      <c r="DVI211" s="86"/>
      <c r="DVJ211" s="86"/>
      <c r="DVK211" s="86"/>
      <c r="DVL211" s="86"/>
      <c r="DVM211" s="86"/>
      <c r="DVN211" s="86"/>
      <c r="DVO211" s="86"/>
      <c r="DVP211" s="86"/>
      <c r="DVQ211" s="86"/>
      <c r="DVR211" s="86"/>
      <c r="DVS211" s="86"/>
      <c r="DVT211" s="86"/>
      <c r="DVU211" s="86"/>
      <c r="DVV211" s="86"/>
      <c r="DVW211" s="86"/>
      <c r="DVX211" s="86"/>
      <c r="DVY211" s="86"/>
      <c r="DVZ211" s="86"/>
      <c r="DWA211" s="86"/>
      <c r="DWB211" s="86"/>
      <c r="DWC211" s="86"/>
      <c r="DWD211" s="86"/>
      <c r="DWE211" s="86"/>
      <c r="DWF211" s="86"/>
      <c r="DWG211" s="86"/>
      <c r="DWH211" s="86"/>
      <c r="DWI211" s="86"/>
      <c r="DWJ211" s="86"/>
      <c r="DWK211" s="86"/>
      <c r="DWL211" s="86"/>
      <c r="DWM211" s="86"/>
      <c r="DWN211" s="86"/>
      <c r="DWO211" s="86"/>
      <c r="DWP211" s="86"/>
      <c r="DWQ211" s="86"/>
      <c r="DWR211" s="86"/>
      <c r="DWS211" s="86"/>
      <c r="DWT211" s="86"/>
      <c r="DWU211" s="86"/>
      <c r="DWV211" s="86"/>
      <c r="DWW211" s="86"/>
      <c r="DWX211" s="86"/>
      <c r="DWY211" s="86"/>
      <c r="DWZ211" s="86"/>
      <c r="DXA211" s="86"/>
      <c r="DXB211" s="86"/>
      <c r="DXC211" s="86"/>
      <c r="DXD211" s="86"/>
      <c r="DXE211" s="86"/>
      <c r="DXF211" s="86"/>
      <c r="DXG211" s="86"/>
      <c r="DXH211" s="86"/>
      <c r="DXI211" s="86"/>
      <c r="DXJ211" s="86"/>
      <c r="DXK211" s="86"/>
      <c r="DXL211" s="86"/>
      <c r="DXM211" s="86"/>
      <c r="DXN211" s="86"/>
      <c r="DXO211" s="86"/>
      <c r="DXP211" s="86"/>
      <c r="DXQ211" s="86"/>
      <c r="DXR211" s="86"/>
      <c r="DXS211" s="86"/>
      <c r="DXT211" s="86"/>
      <c r="DXU211" s="86"/>
      <c r="DXV211" s="86"/>
      <c r="DXW211" s="86"/>
      <c r="DXX211" s="86"/>
      <c r="DXY211" s="86"/>
      <c r="DXZ211" s="86"/>
      <c r="DYA211" s="86"/>
      <c r="DYB211" s="86"/>
      <c r="DYC211" s="86"/>
      <c r="DYD211" s="86"/>
      <c r="DYE211" s="86"/>
      <c r="DYF211" s="86"/>
      <c r="DYG211" s="86"/>
      <c r="DYH211" s="86"/>
      <c r="DYI211" s="86"/>
      <c r="DYJ211" s="86"/>
      <c r="DYK211" s="86"/>
      <c r="DYL211" s="86"/>
      <c r="DYM211" s="86"/>
      <c r="DYN211" s="86"/>
      <c r="DYO211" s="86"/>
      <c r="DYP211" s="86"/>
      <c r="DYQ211" s="86"/>
      <c r="DYR211" s="86"/>
      <c r="DYS211" s="86"/>
      <c r="DYT211" s="86"/>
      <c r="DYU211" s="86"/>
      <c r="DYV211" s="86"/>
      <c r="DYW211" s="86"/>
      <c r="DYX211" s="86"/>
      <c r="DYY211" s="86"/>
      <c r="DYZ211" s="86"/>
      <c r="DZA211" s="86"/>
      <c r="DZB211" s="86"/>
      <c r="DZC211" s="86"/>
      <c r="DZD211" s="86"/>
      <c r="DZE211" s="86"/>
      <c r="DZF211" s="86"/>
      <c r="DZG211" s="86"/>
      <c r="DZH211" s="86"/>
      <c r="DZI211" s="86"/>
      <c r="DZJ211" s="86"/>
      <c r="DZK211" s="86"/>
      <c r="DZL211" s="86"/>
      <c r="DZM211" s="86"/>
      <c r="DZN211" s="86"/>
      <c r="DZO211" s="86"/>
      <c r="DZP211" s="86"/>
      <c r="DZQ211" s="86"/>
      <c r="DZR211" s="86"/>
      <c r="DZS211" s="86"/>
      <c r="DZT211" s="86"/>
      <c r="DZU211" s="86"/>
      <c r="DZV211" s="86"/>
      <c r="DZW211" s="86"/>
      <c r="DZX211" s="86"/>
      <c r="DZY211" s="86"/>
      <c r="DZZ211" s="86"/>
      <c r="EAA211" s="86"/>
      <c r="EAB211" s="86"/>
      <c r="EAC211" s="86"/>
      <c r="EAD211" s="86"/>
      <c r="EAE211" s="86"/>
      <c r="EAF211" s="86"/>
      <c r="EAG211" s="86"/>
      <c r="EAH211" s="86"/>
      <c r="EAI211" s="86"/>
      <c r="EAJ211" s="86"/>
      <c r="EAK211" s="86"/>
      <c r="EAL211" s="86"/>
      <c r="EAM211" s="86"/>
      <c r="EAN211" s="86"/>
      <c r="EAO211" s="86"/>
      <c r="EAP211" s="86"/>
      <c r="EAQ211" s="86"/>
      <c r="EAR211" s="86"/>
      <c r="EAS211" s="86"/>
      <c r="EAT211" s="86"/>
      <c r="EAU211" s="86"/>
      <c r="EAV211" s="86"/>
      <c r="EAW211" s="86"/>
      <c r="EAX211" s="86"/>
      <c r="EAY211" s="86"/>
      <c r="EAZ211" s="86"/>
      <c r="EBA211" s="86"/>
      <c r="EBB211" s="86"/>
      <c r="EBC211" s="86"/>
      <c r="EBD211" s="86"/>
      <c r="EBE211" s="86"/>
      <c r="EBF211" s="86"/>
      <c r="EBG211" s="86"/>
      <c r="EBH211" s="86"/>
      <c r="EBI211" s="86"/>
      <c r="EBJ211" s="86"/>
      <c r="EBK211" s="86"/>
      <c r="EBL211" s="86"/>
      <c r="EBM211" s="86"/>
      <c r="EBN211" s="86"/>
      <c r="EBO211" s="86"/>
      <c r="EBP211" s="86"/>
      <c r="EBQ211" s="86"/>
      <c r="EBR211" s="86"/>
      <c r="EBS211" s="86"/>
      <c r="EBT211" s="86"/>
      <c r="EBU211" s="86"/>
      <c r="EBV211" s="86"/>
      <c r="EBW211" s="86"/>
      <c r="EBX211" s="86"/>
      <c r="EBY211" s="86"/>
      <c r="EBZ211" s="86"/>
      <c r="ECA211" s="86"/>
      <c r="ECB211" s="86"/>
      <c r="ECC211" s="86"/>
      <c r="ECD211" s="86"/>
      <c r="ECE211" s="86"/>
      <c r="ECF211" s="86"/>
      <c r="ECG211" s="86"/>
      <c r="ECH211" s="86"/>
      <c r="ECI211" s="86"/>
      <c r="ECJ211" s="86"/>
      <c r="ECK211" s="86"/>
      <c r="ECL211" s="86"/>
      <c r="ECM211" s="86"/>
      <c r="ECN211" s="86"/>
      <c r="ECO211" s="86"/>
      <c r="ECP211" s="86"/>
      <c r="ECQ211" s="86"/>
      <c r="ECR211" s="86"/>
      <c r="ECS211" s="86"/>
      <c r="ECT211" s="86"/>
      <c r="ECU211" s="86"/>
      <c r="ECV211" s="86"/>
      <c r="ECW211" s="86"/>
      <c r="ECX211" s="86"/>
      <c r="ECY211" s="86"/>
      <c r="ECZ211" s="86"/>
      <c r="EDA211" s="86"/>
      <c r="EDB211" s="86"/>
      <c r="EDC211" s="86"/>
      <c r="EDD211" s="86"/>
      <c r="EDE211" s="86"/>
      <c r="EDF211" s="86"/>
      <c r="EDG211" s="86"/>
      <c r="EDH211" s="86"/>
      <c r="EDI211" s="86"/>
      <c r="EDJ211" s="86"/>
      <c r="EDK211" s="86"/>
      <c r="EDL211" s="86"/>
      <c r="EDM211" s="86"/>
      <c r="EDN211" s="86"/>
      <c r="EDO211" s="86"/>
      <c r="EDP211" s="86"/>
      <c r="EDQ211" s="86"/>
      <c r="EDR211" s="86"/>
      <c r="EDS211" s="86"/>
      <c r="EDT211" s="86"/>
      <c r="EDU211" s="86"/>
      <c r="EDV211" s="86"/>
      <c r="EDW211" s="86"/>
      <c r="EDX211" s="86"/>
      <c r="EDY211" s="86"/>
      <c r="EDZ211" s="86"/>
      <c r="EEA211" s="86"/>
      <c r="EEB211" s="86"/>
      <c r="EEC211" s="86"/>
      <c r="EED211" s="86"/>
      <c r="EEE211" s="86"/>
      <c r="EEF211" s="86"/>
      <c r="EEG211" s="86"/>
      <c r="EEH211" s="86"/>
      <c r="EEI211" s="86"/>
      <c r="EEJ211" s="86"/>
      <c r="EEK211" s="86"/>
      <c r="EEL211" s="86"/>
      <c r="EEM211" s="86"/>
      <c r="EEN211" s="86"/>
      <c r="EEO211" s="86"/>
      <c r="EEP211" s="86"/>
      <c r="EEQ211" s="86"/>
      <c r="EER211" s="86"/>
      <c r="EES211" s="86"/>
      <c r="EET211" s="86"/>
      <c r="EEU211" s="86"/>
      <c r="EEV211" s="86"/>
      <c r="EEW211" s="86"/>
      <c r="EEX211" s="86"/>
      <c r="EEY211" s="86"/>
      <c r="EEZ211" s="86"/>
      <c r="EFA211" s="86"/>
      <c r="EFB211" s="86"/>
      <c r="EFC211" s="86"/>
      <c r="EFD211" s="86"/>
      <c r="EFE211" s="86"/>
      <c r="EFF211" s="86"/>
      <c r="EFG211" s="86"/>
      <c r="EFH211" s="86"/>
      <c r="EFI211" s="86"/>
      <c r="EFJ211" s="86"/>
      <c r="EFK211" s="86"/>
      <c r="EFL211" s="86"/>
      <c r="EFM211" s="86"/>
      <c r="EFN211" s="86"/>
      <c r="EFO211" s="86"/>
      <c r="EFP211" s="86"/>
      <c r="EFQ211" s="86"/>
      <c r="EFR211" s="86"/>
      <c r="EFS211" s="86"/>
      <c r="EFT211" s="86"/>
      <c r="EFU211" s="86"/>
      <c r="EFV211" s="86"/>
      <c r="EFW211" s="86"/>
      <c r="EFX211" s="86"/>
      <c r="EFY211" s="86"/>
      <c r="EFZ211" s="86"/>
      <c r="EGA211" s="86"/>
      <c r="EGB211" s="86"/>
      <c r="EGC211" s="86"/>
      <c r="EGD211" s="86"/>
      <c r="EGE211" s="86"/>
      <c r="EGF211" s="86"/>
      <c r="EGG211" s="86"/>
      <c r="EGH211" s="86"/>
      <c r="EGI211" s="86"/>
      <c r="EGJ211" s="86"/>
      <c r="EGK211" s="86"/>
      <c r="EGL211" s="86"/>
      <c r="EGM211" s="86"/>
      <c r="EGN211" s="86"/>
      <c r="EGO211" s="86"/>
      <c r="EGP211" s="86"/>
      <c r="EGQ211" s="86"/>
      <c r="EGR211" s="86"/>
      <c r="EGS211" s="86"/>
      <c r="EGT211" s="86"/>
      <c r="EGU211" s="86"/>
      <c r="EGV211" s="86"/>
      <c r="EGW211" s="86"/>
      <c r="EGX211" s="86"/>
      <c r="EGY211" s="86"/>
      <c r="EGZ211" s="86"/>
      <c r="EHA211" s="86"/>
      <c r="EHB211" s="86"/>
      <c r="EHC211" s="86"/>
      <c r="EHD211" s="86"/>
      <c r="EHE211" s="86"/>
      <c r="EHF211" s="86"/>
      <c r="EHG211" s="86"/>
      <c r="EHH211" s="86"/>
      <c r="EHI211" s="86"/>
      <c r="EHJ211" s="86"/>
      <c r="EHK211" s="86"/>
      <c r="EHL211" s="86"/>
      <c r="EHM211" s="86"/>
      <c r="EHN211" s="86"/>
      <c r="EHO211" s="86"/>
      <c r="EHP211" s="86"/>
      <c r="EHQ211" s="86"/>
      <c r="EHR211" s="86"/>
      <c r="EHS211" s="86"/>
      <c r="EHT211" s="86"/>
      <c r="EHU211" s="86"/>
      <c r="EHV211" s="86"/>
      <c r="EHW211" s="86"/>
      <c r="EHX211" s="86"/>
      <c r="EHY211" s="86"/>
      <c r="EHZ211" s="86"/>
      <c r="EIA211" s="86"/>
      <c r="EIB211" s="86"/>
      <c r="EIC211" s="86"/>
      <c r="EID211" s="86"/>
      <c r="EIE211" s="86"/>
      <c r="EIF211" s="86"/>
      <c r="EIG211" s="86"/>
      <c r="EIH211" s="86"/>
      <c r="EII211" s="86"/>
      <c r="EIJ211" s="86"/>
      <c r="EIK211" s="86"/>
      <c r="EIL211" s="86"/>
      <c r="EIM211" s="86"/>
      <c r="EIN211" s="86"/>
      <c r="EIO211" s="86"/>
      <c r="EIP211" s="86"/>
      <c r="EIQ211" s="86"/>
      <c r="EIR211" s="86"/>
      <c r="EIS211" s="86"/>
      <c r="EIT211" s="86"/>
      <c r="EIU211" s="86"/>
      <c r="EIV211" s="86"/>
      <c r="EIW211" s="86"/>
      <c r="EIX211" s="86"/>
      <c r="EIY211" s="86"/>
      <c r="EIZ211" s="86"/>
      <c r="EJA211" s="86"/>
      <c r="EJB211" s="86"/>
      <c r="EJC211" s="86"/>
      <c r="EJD211" s="86"/>
      <c r="EJE211" s="86"/>
      <c r="EJF211" s="86"/>
      <c r="EJG211" s="86"/>
      <c r="EJH211" s="86"/>
      <c r="EJI211" s="86"/>
      <c r="EJJ211" s="86"/>
      <c r="EJK211" s="86"/>
      <c r="EJL211" s="86"/>
      <c r="EJM211" s="86"/>
      <c r="EJN211" s="86"/>
      <c r="EJO211" s="86"/>
      <c r="EJP211" s="86"/>
      <c r="EJQ211" s="86"/>
      <c r="EJR211" s="86"/>
      <c r="EJS211" s="86"/>
      <c r="EJT211" s="86"/>
      <c r="EJU211" s="86"/>
      <c r="EJV211" s="86"/>
      <c r="EJW211" s="86"/>
      <c r="EJX211" s="86"/>
      <c r="EJY211" s="86"/>
      <c r="EJZ211" s="86"/>
      <c r="EKA211" s="86"/>
      <c r="EKB211" s="86"/>
      <c r="EKC211" s="86"/>
      <c r="EKD211" s="86"/>
      <c r="EKE211" s="86"/>
      <c r="EKF211" s="86"/>
      <c r="EKG211" s="86"/>
      <c r="EKH211" s="86"/>
      <c r="EKI211" s="86"/>
      <c r="EKJ211" s="86"/>
      <c r="EKK211" s="86"/>
      <c r="EKL211" s="86"/>
      <c r="EKM211" s="86"/>
      <c r="EKN211" s="86"/>
      <c r="EKO211" s="86"/>
      <c r="EKP211" s="86"/>
      <c r="EKQ211" s="86"/>
      <c r="EKR211" s="86"/>
      <c r="EKS211" s="86"/>
      <c r="EKT211" s="86"/>
      <c r="EKU211" s="86"/>
      <c r="EKV211" s="86"/>
      <c r="EKW211" s="86"/>
      <c r="EKX211" s="86"/>
      <c r="EKY211" s="86"/>
      <c r="EKZ211" s="86"/>
      <c r="ELA211" s="86"/>
      <c r="ELB211" s="86"/>
      <c r="ELC211" s="86"/>
      <c r="ELD211" s="86"/>
      <c r="ELE211" s="86"/>
      <c r="ELF211" s="86"/>
      <c r="ELG211" s="86"/>
      <c r="ELH211" s="86"/>
      <c r="ELI211" s="86"/>
      <c r="ELJ211" s="86"/>
      <c r="ELK211" s="86"/>
      <c r="ELL211" s="86"/>
      <c r="ELM211" s="86"/>
      <c r="ELN211" s="86"/>
      <c r="ELO211" s="86"/>
      <c r="ELP211" s="86"/>
      <c r="ELQ211" s="86"/>
      <c r="ELR211" s="86"/>
      <c r="ELS211" s="86"/>
      <c r="ELT211" s="86"/>
      <c r="ELU211" s="86"/>
      <c r="ELV211" s="86"/>
      <c r="ELW211" s="86"/>
      <c r="ELX211" s="86"/>
      <c r="ELY211" s="86"/>
      <c r="ELZ211" s="86"/>
      <c r="EMA211" s="86"/>
      <c r="EMB211" s="86"/>
      <c r="EMC211" s="86"/>
      <c r="EMD211" s="86"/>
      <c r="EME211" s="86"/>
      <c r="EMF211" s="86"/>
      <c r="EMG211" s="86"/>
      <c r="EMH211" s="86"/>
      <c r="EMI211" s="86"/>
      <c r="EMJ211" s="86"/>
      <c r="EMK211" s="86"/>
      <c r="EML211" s="86"/>
      <c r="EMM211" s="86"/>
      <c r="EMN211" s="86"/>
      <c r="EMO211" s="86"/>
      <c r="EMP211" s="86"/>
      <c r="EMQ211" s="86"/>
      <c r="EMR211" s="86"/>
      <c r="EMS211" s="86"/>
      <c r="EMT211" s="86"/>
      <c r="EMU211" s="86"/>
      <c r="EMV211" s="86"/>
      <c r="EMW211" s="86"/>
      <c r="EMX211" s="86"/>
      <c r="EMY211" s="86"/>
      <c r="EMZ211" s="86"/>
      <c r="ENA211" s="86"/>
      <c r="ENB211" s="86"/>
      <c r="ENC211" s="86"/>
      <c r="END211" s="86"/>
      <c r="ENE211" s="86"/>
      <c r="ENF211" s="86"/>
      <c r="ENG211" s="86"/>
      <c r="ENH211" s="86"/>
      <c r="ENI211" s="86"/>
      <c r="ENJ211" s="86"/>
      <c r="ENK211" s="86"/>
      <c r="ENL211" s="86"/>
      <c r="ENM211" s="86"/>
      <c r="ENN211" s="86"/>
      <c r="ENO211" s="86"/>
      <c r="ENP211" s="86"/>
      <c r="ENQ211" s="86"/>
      <c r="ENR211" s="86"/>
      <c r="ENS211" s="86"/>
      <c r="ENT211" s="86"/>
      <c r="ENU211" s="86"/>
      <c r="ENV211" s="86"/>
      <c r="ENW211" s="86"/>
      <c r="ENX211" s="86"/>
      <c r="ENY211" s="86"/>
      <c r="ENZ211" s="86"/>
      <c r="EOA211" s="86"/>
      <c r="EOB211" s="86"/>
      <c r="EOC211" s="86"/>
      <c r="EOD211" s="86"/>
      <c r="EOE211" s="86"/>
      <c r="EOF211" s="86"/>
      <c r="EOG211" s="86"/>
      <c r="EOH211" s="86"/>
      <c r="EOI211" s="86"/>
      <c r="EOJ211" s="86"/>
      <c r="EOK211" s="86"/>
      <c r="EOL211" s="86"/>
      <c r="EOM211" s="86"/>
      <c r="EON211" s="86"/>
      <c r="EOO211" s="86"/>
      <c r="EOP211" s="86"/>
      <c r="EOQ211" s="86"/>
      <c r="EOR211" s="86"/>
      <c r="EOS211" s="86"/>
      <c r="EOT211" s="86"/>
      <c r="EOU211" s="86"/>
      <c r="EOV211" s="86"/>
      <c r="EOW211" s="86"/>
      <c r="EOX211" s="86"/>
      <c r="EOY211" s="86"/>
      <c r="EOZ211" s="86"/>
      <c r="EPA211" s="86"/>
      <c r="EPB211" s="86"/>
      <c r="EPC211" s="86"/>
      <c r="EPD211" s="86"/>
      <c r="EPE211" s="86"/>
      <c r="EPF211" s="86"/>
      <c r="EPG211" s="86"/>
      <c r="EPH211" s="86"/>
      <c r="EPI211" s="86"/>
      <c r="EPJ211" s="86"/>
      <c r="EPK211" s="86"/>
      <c r="EPL211" s="86"/>
      <c r="EPM211" s="86"/>
      <c r="EPN211" s="86"/>
      <c r="EPO211" s="86"/>
      <c r="EPP211" s="86"/>
      <c r="EPQ211" s="86"/>
      <c r="EPR211" s="86"/>
      <c r="EPS211" s="86"/>
      <c r="EPT211" s="86"/>
      <c r="EPU211" s="86"/>
      <c r="EPV211" s="86"/>
      <c r="EPW211" s="86"/>
      <c r="EPX211" s="86"/>
      <c r="EPY211" s="86"/>
      <c r="EPZ211" s="86"/>
      <c r="EQA211" s="86"/>
      <c r="EQB211" s="86"/>
      <c r="EQC211" s="86"/>
      <c r="EQD211" s="86"/>
      <c r="EQE211" s="86"/>
      <c r="EQF211" s="86"/>
      <c r="EQG211" s="86"/>
      <c r="EQH211" s="86"/>
      <c r="EQI211" s="86"/>
      <c r="EQJ211" s="86"/>
      <c r="EQK211" s="86"/>
      <c r="EQL211" s="86"/>
      <c r="EQM211" s="86"/>
      <c r="EQN211" s="86"/>
      <c r="EQO211" s="86"/>
      <c r="EQP211" s="86"/>
      <c r="EQQ211" s="86"/>
      <c r="EQR211" s="86"/>
      <c r="EQS211" s="86"/>
      <c r="EQT211" s="86"/>
      <c r="EQU211" s="86"/>
      <c r="EQV211" s="86"/>
      <c r="EQW211" s="86"/>
      <c r="EQX211" s="86"/>
      <c r="EQY211" s="86"/>
      <c r="EQZ211" s="86"/>
      <c r="ERA211" s="86"/>
      <c r="ERB211" s="86"/>
      <c r="ERC211" s="86"/>
      <c r="ERD211" s="86"/>
      <c r="ERE211" s="86"/>
      <c r="ERF211" s="86"/>
      <c r="ERG211" s="86"/>
      <c r="ERH211" s="86"/>
      <c r="ERI211" s="86"/>
      <c r="ERJ211" s="86"/>
      <c r="ERK211" s="86"/>
      <c r="ERL211" s="86"/>
      <c r="ERM211" s="86"/>
      <c r="ERN211" s="86"/>
      <c r="ERO211" s="86"/>
      <c r="ERP211" s="86"/>
      <c r="ERQ211" s="86"/>
      <c r="ERR211" s="86"/>
      <c r="ERS211" s="86"/>
      <c r="ERT211" s="86"/>
      <c r="ERU211" s="86"/>
      <c r="ERV211" s="86"/>
      <c r="ERW211" s="86"/>
      <c r="ERX211" s="86"/>
      <c r="ERY211" s="86"/>
      <c r="ERZ211" s="86"/>
      <c r="ESA211" s="86"/>
      <c r="ESB211" s="86"/>
      <c r="ESC211" s="86"/>
      <c r="ESD211" s="86"/>
      <c r="ESE211" s="86"/>
      <c r="ESF211" s="86"/>
      <c r="ESG211" s="86"/>
      <c r="ESH211" s="86"/>
      <c r="ESI211" s="86"/>
      <c r="ESJ211" s="86"/>
      <c r="ESK211" s="86"/>
      <c r="ESL211" s="86"/>
      <c r="ESM211" s="86"/>
      <c r="ESN211" s="86"/>
      <c r="ESO211" s="86"/>
      <c r="ESP211" s="86"/>
      <c r="ESQ211" s="86"/>
      <c r="ESR211" s="86"/>
      <c r="ESS211" s="86"/>
      <c r="EST211" s="86"/>
      <c r="ESU211" s="86"/>
      <c r="ESV211" s="86"/>
      <c r="ESW211" s="86"/>
      <c r="ESX211" s="86"/>
      <c r="ESY211" s="86"/>
      <c r="ESZ211" s="86"/>
      <c r="ETA211" s="86"/>
      <c r="ETB211" s="86"/>
      <c r="ETC211" s="86"/>
      <c r="ETD211" s="86"/>
      <c r="ETE211" s="86"/>
      <c r="ETF211" s="86"/>
      <c r="ETG211" s="86"/>
      <c r="ETH211" s="86"/>
      <c r="ETI211" s="86"/>
      <c r="ETJ211" s="86"/>
      <c r="ETK211" s="86"/>
      <c r="ETL211" s="86"/>
      <c r="ETM211" s="86"/>
      <c r="ETN211" s="86"/>
      <c r="ETO211" s="86"/>
      <c r="ETP211" s="86"/>
      <c r="ETQ211" s="86"/>
      <c r="ETR211" s="86"/>
      <c r="ETS211" s="86"/>
      <c r="ETT211" s="86"/>
      <c r="ETU211" s="86"/>
      <c r="ETV211" s="86"/>
      <c r="ETW211" s="86"/>
      <c r="ETX211" s="86"/>
      <c r="ETY211" s="86"/>
      <c r="ETZ211" s="86"/>
      <c r="EUA211" s="86"/>
      <c r="EUB211" s="86"/>
      <c r="EUC211" s="86"/>
      <c r="EUD211" s="86"/>
      <c r="EUE211" s="86"/>
      <c r="EUF211" s="86"/>
      <c r="EUG211" s="86"/>
      <c r="EUH211" s="86"/>
      <c r="EUI211" s="86"/>
      <c r="EUJ211" s="86"/>
      <c r="EUK211" s="86"/>
      <c r="EUL211" s="86"/>
      <c r="EUM211" s="86"/>
      <c r="EUN211" s="86"/>
      <c r="EUO211" s="86"/>
      <c r="EUP211" s="86"/>
      <c r="EUQ211" s="86"/>
      <c r="EUR211" s="86"/>
      <c r="EUS211" s="86"/>
      <c r="EUT211" s="86"/>
      <c r="EUU211" s="86"/>
      <c r="EUV211" s="86"/>
      <c r="EUW211" s="86"/>
      <c r="EUX211" s="86"/>
      <c r="EUY211" s="86"/>
      <c r="EUZ211" s="86"/>
      <c r="EVA211" s="86"/>
      <c r="EVB211" s="86"/>
      <c r="EVC211" s="86"/>
      <c r="EVD211" s="86"/>
      <c r="EVE211" s="86"/>
      <c r="EVF211" s="86"/>
      <c r="EVG211" s="86"/>
      <c r="EVH211" s="86"/>
      <c r="EVI211" s="86"/>
      <c r="EVJ211" s="86"/>
      <c r="EVK211" s="86"/>
      <c r="EVL211" s="86"/>
      <c r="EVM211" s="86"/>
      <c r="EVN211" s="86"/>
      <c r="EVO211" s="86"/>
      <c r="EVP211" s="86"/>
      <c r="EVQ211" s="86"/>
      <c r="EVR211" s="86"/>
      <c r="EVS211" s="86"/>
      <c r="EVT211" s="86"/>
      <c r="EVU211" s="86"/>
      <c r="EVV211" s="86"/>
      <c r="EVW211" s="86"/>
      <c r="EVX211" s="86"/>
      <c r="EVY211" s="86"/>
      <c r="EVZ211" s="86"/>
      <c r="EWA211" s="86"/>
      <c r="EWB211" s="86"/>
      <c r="EWC211" s="86"/>
      <c r="EWD211" s="86"/>
      <c r="EWE211" s="86"/>
      <c r="EWF211" s="86"/>
      <c r="EWG211" s="86"/>
      <c r="EWH211" s="86"/>
      <c r="EWI211" s="86"/>
      <c r="EWJ211" s="86"/>
      <c r="EWK211" s="86"/>
      <c r="EWL211" s="86"/>
      <c r="EWM211" s="86"/>
      <c r="EWN211" s="86"/>
      <c r="EWO211" s="86"/>
      <c r="EWP211" s="86"/>
      <c r="EWQ211" s="86"/>
      <c r="EWR211" s="86"/>
      <c r="EWS211" s="86"/>
      <c r="EWT211" s="86"/>
      <c r="EWU211" s="86"/>
      <c r="EWV211" s="86"/>
      <c r="EWW211" s="86"/>
      <c r="EWX211" s="86"/>
      <c r="EWY211" s="86"/>
      <c r="EWZ211" s="86"/>
      <c r="EXA211" s="86"/>
      <c r="EXB211" s="86"/>
      <c r="EXC211" s="86"/>
      <c r="EXD211" s="86"/>
      <c r="EXE211" s="86"/>
      <c r="EXF211" s="86"/>
      <c r="EXG211" s="86"/>
      <c r="EXH211" s="86"/>
      <c r="EXI211" s="86"/>
      <c r="EXJ211" s="86"/>
      <c r="EXK211" s="86"/>
      <c r="EXL211" s="86"/>
      <c r="EXM211" s="86"/>
      <c r="EXN211" s="86"/>
      <c r="EXO211" s="86"/>
      <c r="EXP211" s="86"/>
      <c r="EXQ211" s="86"/>
      <c r="EXR211" s="86"/>
      <c r="EXS211" s="86"/>
      <c r="EXT211" s="86"/>
      <c r="EXU211" s="86"/>
      <c r="EXV211" s="86"/>
      <c r="EXW211" s="86"/>
      <c r="EXX211" s="86"/>
      <c r="EXY211" s="86"/>
      <c r="EXZ211" s="86"/>
      <c r="EYA211" s="86"/>
      <c r="EYB211" s="86"/>
      <c r="EYC211" s="86"/>
      <c r="EYD211" s="86"/>
      <c r="EYE211" s="86"/>
      <c r="EYF211" s="86"/>
      <c r="EYG211" s="86"/>
      <c r="EYH211" s="86"/>
      <c r="EYI211" s="86"/>
      <c r="EYJ211" s="86"/>
      <c r="EYK211" s="86"/>
      <c r="EYL211" s="86"/>
      <c r="EYM211" s="86"/>
      <c r="EYN211" s="86"/>
      <c r="EYO211" s="86"/>
      <c r="EYP211" s="86"/>
      <c r="EYQ211" s="86"/>
      <c r="EYR211" s="86"/>
      <c r="EYS211" s="86"/>
      <c r="EYT211" s="86"/>
      <c r="EYU211" s="86"/>
      <c r="EYV211" s="86"/>
      <c r="EYW211" s="86"/>
      <c r="EYX211" s="86"/>
      <c r="EYY211" s="86"/>
      <c r="EYZ211" s="86"/>
      <c r="EZA211" s="86"/>
      <c r="EZB211" s="86"/>
      <c r="EZC211" s="86"/>
      <c r="EZD211" s="86"/>
      <c r="EZE211" s="86"/>
      <c r="EZF211" s="86"/>
      <c r="EZG211" s="86"/>
      <c r="EZH211" s="86"/>
      <c r="EZI211" s="86"/>
      <c r="EZJ211" s="86"/>
      <c r="EZK211" s="86"/>
      <c r="EZL211" s="86"/>
      <c r="EZM211" s="86"/>
      <c r="EZN211" s="86"/>
      <c r="EZO211" s="86"/>
      <c r="EZP211" s="86"/>
      <c r="EZQ211" s="86"/>
      <c r="EZR211" s="86"/>
      <c r="EZS211" s="86"/>
      <c r="EZT211" s="86"/>
      <c r="EZU211" s="86"/>
      <c r="EZV211" s="86"/>
      <c r="EZW211" s="86"/>
      <c r="EZX211" s="86"/>
      <c r="EZY211" s="86"/>
      <c r="EZZ211" s="86"/>
      <c r="FAA211" s="86"/>
      <c r="FAB211" s="86"/>
      <c r="FAC211" s="86"/>
      <c r="FAD211" s="86"/>
      <c r="FAE211" s="86"/>
      <c r="FAF211" s="86"/>
      <c r="FAG211" s="86"/>
      <c r="FAH211" s="86"/>
      <c r="FAI211" s="86"/>
      <c r="FAJ211" s="86"/>
      <c r="FAK211" s="86"/>
      <c r="FAL211" s="86"/>
      <c r="FAM211" s="86"/>
      <c r="FAN211" s="86"/>
      <c r="FAO211" s="86"/>
      <c r="FAP211" s="86"/>
      <c r="FAQ211" s="86"/>
      <c r="FAR211" s="86"/>
      <c r="FAS211" s="86"/>
      <c r="FAT211" s="86"/>
      <c r="FAU211" s="86"/>
      <c r="FAV211" s="86"/>
      <c r="FAW211" s="86"/>
      <c r="FAX211" s="86"/>
      <c r="FAY211" s="86"/>
      <c r="FAZ211" s="86"/>
      <c r="FBA211" s="86"/>
      <c r="FBB211" s="86"/>
      <c r="FBC211" s="86"/>
      <c r="FBD211" s="86"/>
      <c r="FBE211" s="86"/>
      <c r="FBF211" s="86"/>
      <c r="FBG211" s="86"/>
      <c r="FBH211" s="86"/>
      <c r="FBI211" s="86"/>
      <c r="FBJ211" s="86"/>
      <c r="FBK211" s="86"/>
      <c r="FBL211" s="86"/>
      <c r="FBM211" s="86"/>
      <c r="FBN211" s="86"/>
      <c r="FBO211" s="86"/>
      <c r="FBP211" s="86"/>
      <c r="FBQ211" s="86"/>
      <c r="FBR211" s="86"/>
      <c r="FBS211" s="86"/>
      <c r="FBT211" s="86"/>
      <c r="FBU211" s="86"/>
      <c r="FBV211" s="86"/>
      <c r="FBW211" s="86"/>
      <c r="FBX211" s="86"/>
      <c r="FBY211" s="86"/>
      <c r="FBZ211" s="86"/>
      <c r="FCA211" s="86"/>
      <c r="FCB211" s="86"/>
      <c r="FCC211" s="86"/>
      <c r="FCD211" s="86"/>
      <c r="FCE211" s="86"/>
      <c r="FCF211" s="86"/>
      <c r="FCG211" s="86"/>
      <c r="FCH211" s="86"/>
      <c r="FCI211" s="86"/>
      <c r="FCJ211" s="86"/>
      <c r="FCK211" s="86"/>
      <c r="FCL211" s="86"/>
      <c r="FCM211" s="86"/>
      <c r="FCN211" s="86"/>
      <c r="FCO211" s="86"/>
      <c r="FCP211" s="86"/>
      <c r="FCQ211" s="86"/>
      <c r="FCR211" s="86"/>
      <c r="FCS211" s="86"/>
      <c r="FCT211" s="86"/>
      <c r="FCU211" s="86"/>
      <c r="FCV211" s="86"/>
      <c r="FCW211" s="86"/>
      <c r="FCX211" s="86"/>
      <c r="FCY211" s="86"/>
      <c r="FCZ211" s="86"/>
      <c r="FDA211" s="86"/>
      <c r="FDB211" s="86"/>
      <c r="FDC211" s="86"/>
      <c r="FDD211" s="86"/>
      <c r="FDE211" s="86"/>
      <c r="FDF211" s="86"/>
      <c r="FDG211" s="86"/>
      <c r="FDH211" s="86"/>
      <c r="FDI211" s="86"/>
      <c r="FDJ211" s="86"/>
      <c r="FDK211" s="86"/>
      <c r="FDL211" s="86"/>
      <c r="FDM211" s="86"/>
      <c r="FDN211" s="86"/>
      <c r="FDO211" s="86"/>
      <c r="FDP211" s="86"/>
      <c r="FDQ211" s="86"/>
      <c r="FDR211" s="86"/>
      <c r="FDS211" s="86"/>
      <c r="FDT211" s="86"/>
      <c r="FDU211" s="86"/>
      <c r="FDV211" s="86"/>
      <c r="FDW211" s="86"/>
      <c r="FDX211" s="86"/>
      <c r="FDY211" s="86"/>
      <c r="FDZ211" s="86"/>
      <c r="FEA211" s="86"/>
      <c r="FEB211" s="86"/>
      <c r="FEC211" s="86"/>
      <c r="FED211" s="86"/>
      <c r="FEE211" s="86"/>
      <c r="FEF211" s="86"/>
      <c r="FEG211" s="86"/>
      <c r="FEH211" s="86"/>
      <c r="FEI211" s="86"/>
      <c r="FEJ211" s="86"/>
      <c r="FEK211" s="86"/>
      <c r="FEL211" s="86"/>
      <c r="FEM211" s="86"/>
      <c r="FEN211" s="86"/>
      <c r="FEO211" s="86"/>
      <c r="FEP211" s="86"/>
      <c r="FEQ211" s="86"/>
      <c r="FER211" s="86"/>
      <c r="FES211" s="86"/>
      <c r="FET211" s="86"/>
      <c r="FEU211" s="86"/>
      <c r="FEV211" s="86"/>
      <c r="FEW211" s="86"/>
      <c r="FEX211" s="86"/>
      <c r="FEY211" s="86"/>
      <c r="FEZ211" s="86"/>
      <c r="FFA211" s="86"/>
      <c r="FFB211" s="86"/>
      <c r="FFC211" s="86"/>
      <c r="FFD211" s="86"/>
      <c r="FFE211" s="86"/>
      <c r="FFF211" s="86"/>
      <c r="FFG211" s="86"/>
      <c r="FFH211" s="86"/>
      <c r="FFI211" s="86"/>
      <c r="FFJ211" s="86"/>
      <c r="FFK211" s="86"/>
      <c r="FFL211" s="86"/>
      <c r="FFM211" s="86"/>
      <c r="FFN211" s="86"/>
      <c r="FFO211" s="86"/>
      <c r="FFP211" s="86"/>
      <c r="FFQ211" s="86"/>
      <c r="FFR211" s="86"/>
      <c r="FFS211" s="86"/>
      <c r="FFT211" s="86"/>
      <c r="FFU211" s="86"/>
      <c r="FFV211" s="86"/>
      <c r="FFW211" s="86"/>
      <c r="FFX211" s="86"/>
      <c r="FFY211" s="86"/>
      <c r="FFZ211" s="86"/>
      <c r="FGA211" s="86"/>
      <c r="FGB211" s="86"/>
      <c r="FGC211" s="86"/>
      <c r="FGD211" s="86"/>
      <c r="FGE211" s="86"/>
      <c r="FGF211" s="86"/>
      <c r="FGG211" s="86"/>
      <c r="FGH211" s="86"/>
      <c r="FGI211" s="86"/>
      <c r="FGJ211" s="86"/>
      <c r="FGK211" s="86"/>
      <c r="FGL211" s="86"/>
      <c r="FGM211" s="86"/>
      <c r="FGN211" s="86"/>
      <c r="FGO211" s="86"/>
      <c r="FGP211" s="86"/>
      <c r="FGQ211" s="86"/>
      <c r="FGR211" s="86"/>
      <c r="FGS211" s="86"/>
      <c r="FGT211" s="86"/>
      <c r="FGU211" s="86"/>
      <c r="FGV211" s="86"/>
      <c r="FGW211" s="86"/>
      <c r="FGX211" s="86"/>
      <c r="FGY211" s="86"/>
      <c r="FGZ211" s="86"/>
      <c r="FHA211" s="86"/>
      <c r="FHB211" s="86"/>
      <c r="FHC211" s="86"/>
      <c r="FHD211" s="86"/>
      <c r="FHE211" s="86"/>
      <c r="FHF211" s="86"/>
      <c r="FHG211" s="86"/>
      <c r="FHH211" s="86"/>
      <c r="FHI211" s="86"/>
      <c r="FHJ211" s="86"/>
      <c r="FHK211" s="86"/>
      <c r="FHL211" s="86"/>
      <c r="FHM211" s="86"/>
      <c r="FHN211" s="86"/>
      <c r="FHO211" s="86"/>
      <c r="FHP211" s="86"/>
      <c r="FHQ211" s="86"/>
      <c r="FHR211" s="86"/>
      <c r="FHS211" s="86"/>
      <c r="FHT211" s="86"/>
      <c r="FHU211" s="86"/>
      <c r="FHV211" s="86"/>
      <c r="FHW211" s="86"/>
      <c r="FHX211" s="86"/>
      <c r="FHY211" s="86"/>
      <c r="FHZ211" s="86"/>
      <c r="FIA211" s="86"/>
      <c r="FIB211" s="86"/>
      <c r="FIC211" s="86"/>
      <c r="FID211" s="86"/>
      <c r="FIE211" s="86"/>
      <c r="FIF211" s="86"/>
      <c r="FIG211" s="86"/>
      <c r="FIH211" s="86"/>
      <c r="FII211" s="86"/>
      <c r="FIJ211" s="86"/>
      <c r="FIK211" s="86"/>
      <c r="FIL211" s="86"/>
      <c r="FIM211" s="86"/>
      <c r="FIN211" s="86"/>
      <c r="FIO211" s="86"/>
      <c r="FIP211" s="86"/>
      <c r="FIQ211" s="86"/>
      <c r="FIR211" s="86"/>
      <c r="FIS211" s="86"/>
      <c r="FIT211" s="86"/>
      <c r="FIU211" s="86"/>
      <c r="FIV211" s="86"/>
      <c r="FIW211" s="86"/>
      <c r="FIX211" s="86"/>
      <c r="FIY211" s="86"/>
      <c r="FIZ211" s="86"/>
      <c r="FJA211" s="86"/>
      <c r="FJB211" s="86"/>
      <c r="FJC211" s="86"/>
      <c r="FJD211" s="86"/>
      <c r="FJE211" s="86"/>
      <c r="FJF211" s="86"/>
      <c r="FJG211" s="86"/>
      <c r="FJH211" s="86"/>
      <c r="FJI211" s="86"/>
      <c r="FJJ211" s="86"/>
      <c r="FJK211" s="86"/>
      <c r="FJL211" s="86"/>
      <c r="FJM211" s="86"/>
      <c r="FJN211" s="86"/>
      <c r="FJO211" s="86"/>
      <c r="FJP211" s="86"/>
      <c r="FJQ211" s="86"/>
      <c r="FJR211" s="86"/>
      <c r="FJS211" s="86"/>
      <c r="FJT211" s="86"/>
      <c r="FJU211" s="86"/>
      <c r="FJV211" s="86"/>
      <c r="FJW211" s="86"/>
      <c r="FJX211" s="86"/>
      <c r="FJY211" s="86"/>
      <c r="FJZ211" s="86"/>
      <c r="FKA211" s="86"/>
      <c r="FKB211" s="86"/>
      <c r="FKC211" s="86"/>
      <c r="FKD211" s="86"/>
      <c r="FKE211" s="86"/>
      <c r="FKF211" s="86"/>
      <c r="FKG211" s="86"/>
      <c r="FKH211" s="86"/>
      <c r="FKI211" s="86"/>
      <c r="FKJ211" s="86"/>
      <c r="FKK211" s="86"/>
      <c r="FKL211" s="86"/>
      <c r="FKM211" s="86"/>
      <c r="FKN211" s="86"/>
      <c r="FKO211" s="86"/>
      <c r="FKP211" s="86"/>
      <c r="FKQ211" s="86"/>
      <c r="FKR211" s="86"/>
      <c r="FKS211" s="86"/>
      <c r="FKT211" s="86"/>
      <c r="FKU211" s="86"/>
      <c r="FKV211" s="86"/>
      <c r="FKW211" s="86"/>
      <c r="FKX211" s="86"/>
      <c r="FKY211" s="86"/>
      <c r="FKZ211" s="86"/>
      <c r="FLA211" s="86"/>
      <c r="FLB211" s="86"/>
      <c r="FLC211" s="86"/>
      <c r="FLD211" s="86"/>
      <c r="FLE211" s="86"/>
      <c r="FLF211" s="86"/>
      <c r="FLG211" s="86"/>
      <c r="FLH211" s="86"/>
      <c r="FLI211" s="86"/>
      <c r="FLJ211" s="86"/>
      <c r="FLK211" s="86"/>
      <c r="FLL211" s="86"/>
      <c r="FLM211" s="86"/>
      <c r="FLN211" s="86"/>
      <c r="FLO211" s="86"/>
      <c r="FLP211" s="86"/>
      <c r="FLQ211" s="86"/>
      <c r="FLR211" s="86"/>
      <c r="FLS211" s="86"/>
      <c r="FLT211" s="86"/>
      <c r="FLU211" s="86"/>
      <c r="FLV211" s="86"/>
      <c r="FLW211" s="86"/>
      <c r="FLX211" s="86"/>
      <c r="FLY211" s="86"/>
      <c r="FLZ211" s="86"/>
      <c r="FMA211" s="86"/>
      <c r="FMB211" s="86"/>
      <c r="FMC211" s="86"/>
      <c r="FMD211" s="86"/>
      <c r="FME211" s="86"/>
      <c r="FMF211" s="86"/>
      <c r="FMG211" s="86"/>
      <c r="FMH211" s="86"/>
      <c r="FMI211" s="86"/>
      <c r="FMJ211" s="86"/>
      <c r="FMK211" s="86"/>
      <c r="FML211" s="86"/>
      <c r="FMM211" s="86"/>
      <c r="FMN211" s="86"/>
      <c r="FMO211" s="86"/>
      <c r="FMP211" s="86"/>
      <c r="FMQ211" s="86"/>
      <c r="FMR211" s="86"/>
      <c r="FMS211" s="86"/>
      <c r="FMT211" s="86"/>
      <c r="FMU211" s="86"/>
      <c r="FMV211" s="86"/>
      <c r="FMW211" s="86"/>
      <c r="FMX211" s="86"/>
      <c r="FMY211" s="86"/>
      <c r="FMZ211" s="86"/>
      <c r="FNA211" s="86"/>
      <c r="FNB211" s="86"/>
      <c r="FNC211" s="86"/>
      <c r="FND211" s="86"/>
      <c r="FNE211" s="86"/>
      <c r="FNF211" s="86"/>
      <c r="FNG211" s="86"/>
      <c r="FNH211" s="86"/>
      <c r="FNI211" s="86"/>
      <c r="FNJ211" s="86"/>
      <c r="FNK211" s="86"/>
      <c r="FNL211" s="86"/>
      <c r="FNM211" s="86"/>
      <c r="FNN211" s="86"/>
      <c r="FNO211" s="86"/>
      <c r="FNP211" s="86"/>
      <c r="FNQ211" s="86"/>
      <c r="FNR211" s="86"/>
      <c r="FNS211" s="86"/>
      <c r="FNT211" s="86"/>
      <c r="FNU211" s="86"/>
      <c r="FNV211" s="86"/>
      <c r="FNW211" s="86"/>
      <c r="FNX211" s="86"/>
      <c r="FNY211" s="86"/>
      <c r="FNZ211" s="86"/>
      <c r="FOA211" s="86"/>
      <c r="FOB211" s="86"/>
      <c r="FOC211" s="86"/>
      <c r="FOD211" s="86"/>
      <c r="FOE211" s="86"/>
      <c r="FOF211" s="86"/>
      <c r="FOG211" s="86"/>
      <c r="FOH211" s="86"/>
      <c r="FOI211" s="86"/>
      <c r="FOJ211" s="86"/>
      <c r="FOK211" s="86"/>
      <c r="FOL211" s="86"/>
      <c r="FOM211" s="86"/>
      <c r="FON211" s="86"/>
      <c r="FOO211" s="86"/>
      <c r="FOP211" s="86"/>
      <c r="FOQ211" s="86"/>
      <c r="FOR211" s="86"/>
      <c r="FOS211" s="86"/>
      <c r="FOT211" s="86"/>
      <c r="FOU211" s="86"/>
      <c r="FOV211" s="86"/>
      <c r="FOW211" s="86"/>
      <c r="FOX211" s="86"/>
      <c r="FOY211" s="86"/>
      <c r="FOZ211" s="86"/>
      <c r="FPA211" s="86"/>
      <c r="FPB211" s="86"/>
      <c r="FPC211" s="86"/>
      <c r="FPD211" s="86"/>
      <c r="FPE211" s="86"/>
      <c r="FPF211" s="86"/>
      <c r="FPG211" s="86"/>
      <c r="FPH211" s="86"/>
      <c r="FPI211" s="86"/>
      <c r="FPJ211" s="86"/>
      <c r="FPK211" s="86"/>
      <c r="FPL211" s="86"/>
      <c r="FPM211" s="86"/>
      <c r="FPN211" s="86"/>
      <c r="FPO211" s="86"/>
      <c r="FPP211" s="86"/>
      <c r="FPQ211" s="86"/>
      <c r="FPR211" s="86"/>
      <c r="FPS211" s="86"/>
      <c r="FPT211" s="86"/>
      <c r="FPU211" s="86"/>
      <c r="FPV211" s="86"/>
      <c r="FPW211" s="86"/>
      <c r="FPX211" s="86"/>
      <c r="FPY211" s="86"/>
      <c r="FPZ211" s="86"/>
      <c r="FQA211" s="86"/>
      <c r="FQB211" s="86"/>
      <c r="FQC211" s="86"/>
      <c r="FQD211" s="86"/>
      <c r="FQE211" s="86"/>
      <c r="FQF211" s="86"/>
      <c r="FQG211" s="86"/>
      <c r="FQH211" s="86"/>
      <c r="FQI211" s="86"/>
      <c r="FQJ211" s="86"/>
      <c r="FQK211" s="86"/>
      <c r="FQL211" s="86"/>
      <c r="FQM211" s="86"/>
      <c r="FQN211" s="86"/>
      <c r="FQO211" s="86"/>
      <c r="FQP211" s="86"/>
      <c r="FQQ211" s="86"/>
      <c r="FQR211" s="86"/>
      <c r="FQS211" s="86"/>
      <c r="FQT211" s="86"/>
      <c r="FQU211" s="86"/>
      <c r="FQV211" s="86"/>
      <c r="FQW211" s="86"/>
      <c r="FQX211" s="86"/>
      <c r="FQY211" s="86"/>
      <c r="FQZ211" s="86"/>
      <c r="FRA211" s="86"/>
      <c r="FRB211" s="86"/>
      <c r="FRC211" s="86"/>
      <c r="FRD211" s="86"/>
      <c r="FRE211" s="86"/>
      <c r="FRF211" s="86"/>
      <c r="FRG211" s="86"/>
      <c r="FRH211" s="86"/>
      <c r="FRI211" s="86"/>
      <c r="FRJ211" s="86"/>
      <c r="FRK211" s="86"/>
      <c r="FRL211" s="86"/>
      <c r="FRM211" s="86"/>
      <c r="FRN211" s="86"/>
      <c r="FRO211" s="86"/>
      <c r="FRP211" s="86"/>
      <c r="FRQ211" s="86"/>
      <c r="FRR211" s="86"/>
      <c r="FRS211" s="86"/>
      <c r="FRT211" s="86"/>
      <c r="FRU211" s="86"/>
      <c r="FRV211" s="86"/>
      <c r="FRW211" s="86"/>
      <c r="FRX211" s="86"/>
      <c r="FRY211" s="86"/>
      <c r="FRZ211" s="86"/>
      <c r="FSA211" s="86"/>
      <c r="FSB211" s="86"/>
      <c r="FSC211" s="86"/>
      <c r="FSD211" s="86"/>
      <c r="FSE211" s="86"/>
      <c r="FSF211" s="86"/>
      <c r="FSG211" s="86"/>
      <c r="FSH211" s="86"/>
      <c r="FSI211" s="86"/>
      <c r="FSJ211" s="86"/>
      <c r="FSK211" s="86"/>
      <c r="FSL211" s="86"/>
      <c r="FSM211" s="86"/>
      <c r="FSN211" s="86"/>
      <c r="FSO211" s="86"/>
      <c r="FSP211" s="86"/>
      <c r="FSQ211" s="86"/>
      <c r="FSR211" s="86"/>
      <c r="FSS211" s="86"/>
      <c r="FST211" s="86"/>
      <c r="FSU211" s="86"/>
      <c r="FSV211" s="86"/>
      <c r="FSW211" s="86"/>
      <c r="FSX211" s="86"/>
      <c r="FSY211" s="86"/>
      <c r="FSZ211" s="86"/>
      <c r="FTA211" s="86"/>
      <c r="FTB211" s="86"/>
      <c r="FTC211" s="86"/>
      <c r="FTD211" s="86"/>
      <c r="FTE211" s="86"/>
      <c r="FTF211" s="86"/>
      <c r="FTG211" s="86"/>
      <c r="FTH211" s="86"/>
      <c r="FTI211" s="86"/>
      <c r="FTJ211" s="86"/>
      <c r="FTK211" s="86"/>
      <c r="FTL211" s="86"/>
      <c r="FTM211" s="86"/>
      <c r="FTN211" s="86"/>
      <c r="FTO211" s="86"/>
      <c r="FTP211" s="86"/>
      <c r="FTQ211" s="86"/>
      <c r="FTR211" s="86"/>
      <c r="FTS211" s="86"/>
      <c r="FTT211" s="86"/>
      <c r="FTU211" s="86"/>
      <c r="FTV211" s="86"/>
      <c r="FTW211" s="86"/>
      <c r="FTX211" s="86"/>
      <c r="FTY211" s="86"/>
      <c r="FTZ211" s="86"/>
      <c r="FUA211" s="86"/>
      <c r="FUB211" s="86"/>
      <c r="FUC211" s="86"/>
      <c r="FUD211" s="86"/>
      <c r="FUE211" s="86"/>
      <c r="FUF211" s="86"/>
      <c r="FUG211" s="86"/>
      <c r="FUH211" s="86"/>
      <c r="FUI211" s="86"/>
      <c r="FUJ211" s="86"/>
      <c r="FUK211" s="86"/>
      <c r="FUL211" s="86"/>
      <c r="FUM211" s="86"/>
      <c r="FUN211" s="86"/>
      <c r="FUO211" s="86"/>
      <c r="FUP211" s="86"/>
      <c r="FUQ211" s="86"/>
      <c r="FUR211" s="86"/>
      <c r="FUS211" s="86"/>
      <c r="FUT211" s="86"/>
      <c r="FUU211" s="86"/>
      <c r="FUV211" s="86"/>
      <c r="FUW211" s="86"/>
      <c r="FUX211" s="86"/>
      <c r="FUY211" s="86"/>
      <c r="FUZ211" s="86"/>
      <c r="FVA211" s="86"/>
      <c r="FVB211" s="86"/>
      <c r="FVC211" s="86"/>
      <c r="FVD211" s="86"/>
      <c r="FVE211" s="86"/>
      <c r="FVF211" s="86"/>
      <c r="FVG211" s="86"/>
      <c r="FVH211" s="86"/>
      <c r="FVI211" s="86"/>
      <c r="FVJ211" s="86"/>
      <c r="FVK211" s="86"/>
      <c r="FVL211" s="86"/>
      <c r="FVM211" s="86"/>
      <c r="FVN211" s="86"/>
      <c r="FVO211" s="86"/>
      <c r="FVP211" s="86"/>
      <c r="FVQ211" s="86"/>
      <c r="FVR211" s="86"/>
      <c r="FVS211" s="86"/>
      <c r="FVT211" s="86"/>
      <c r="FVU211" s="86"/>
      <c r="FVV211" s="86"/>
      <c r="FVW211" s="86"/>
      <c r="FVX211" s="86"/>
      <c r="FVY211" s="86"/>
      <c r="FVZ211" s="86"/>
      <c r="FWA211" s="86"/>
      <c r="FWB211" s="86"/>
      <c r="FWC211" s="86"/>
      <c r="FWD211" s="86"/>
      <c r="FWE211" s="86"/>
      <c r="FWF211" s="86"/>
      <c r="FWG211" s="86"/>
      <c r="FWH211" s="86"/>
      <c r="FWI211" s="86"/>
      <c r="FWJ211" s="86"/>
      <c r="FWK211" s="86"/>
      <c r="FWL211" s="86"/>
      <c r="FWM211" s="86"/>
      <c r="FWN211" s="86"/>
      <c r="FWO211" s="86"/>
      <c r="FWP211" s="86"/>
      <c r="FWQ211" s="86"/>
      <c r="FWR211" s="86"/>
      <c r="FWS211" s="86"/>
      <c r="FWT211" s="86"/>
      <c r="FWU211" s="86"/>
      <c r="FWV211" s="86"/>
      <c r="FWW211" s="86"/>
      <c r="FWX211" s="86"/>
      <c r="FWY211" s="86"/>
      <c r="FWZ211" s="86"/>
      <c r="FXA211" s="86"/>
      <c r="FXB211" s="86"/>
      <c r="FXC211" s="86"/>
      <c r="FXD211" s="86"/>
      <c r="FXE211" s="86"/>
      <c r="FXF211" s="86"/>
      <c r="FXG211" s="86"/>
      <c r="FXH211" s="86"/>
      <c r="FXI211" s="86"/>
      <c r="FXJ211" s="86"/>
      <c r="FXK211" s="86"/>
      <c r="FXL211" s="86"/>
      <c r="FXM211" s="86"/>
      <c r="FXN211" s="86"/>
      <c r="FXO211" s="86"/>
      <c r="FXP211" s="86"/>
      <c r="FXQ211" s="86"/>
      <c r="FXR211" s="86"/>
      <c r="FXS211" s="86"/>
      <c r="FXT211" s="86"/>
      <c r="FXU211" s="86"/>
      <c r="FXV211" s="86"/>
      <c r="FXW211" s="86"/>
      <c r="FXX211" s="86"/>
      <c r="FXY211" s="86"/>
      <c r="FXZ211" s="86"/>
      <c r="FYA211" s="86"/>
      <c r="FYB211" s="86"/>
      <c r="FYC211" s="86"/>
      <c r="FYD211" s="86"/>
      <c r="FYE211" s="86"/>
      <c r="FYF211" s="86"/>
      <c r="FYG211" s="86"/>
      <c r="FYH211" s="86"/>
      <c r="FYI211" s="86"/>
      <c r="FYJ211" s="86"/>
      <c r="FYK211" s="86"/>
      <c r="FYL211" s="86"/>
      <c r="FYM211" s="86"/>
      <c r="FYN211" s="86"/>
      <c r="FYO211" s="86"/>
      <c r="FYP211" s="86"/>
      <c r="FYQ211" s="86"/>
      <c r="FYR211" s="86"/>
      <c r="FYS211" s="86"/>
      <c r="FYT211" s="86"/>
      <c r="FYU211" s="86"/>
      <c r="FYV211" s="86"/>
      <c r="FYW211" s="86"/>
      <c r="FYX211" s="86"/>
      <c r="FYY211" s="86"/>
      <c r="FYZ211" s="86"/>
      <c r="FZA211" s="86"/>
      <c r="FZB211" s="86"/>
      <c r="FZC211" s="86"/>
      <c r="FZD211" s="86"/>
      <c r="FZE211" s="86"/>
      <c r="FZF211" s="86"/>
      <c r="FZG211" s="86"/>
      <c r="FZH211" s="86"/>
      <c r="FZI211" s="86"/>
      <c r="FZJ211" s="86"/>
      <c r="FZK211" s="86"/>
      <c r="FZL211" s="86"/>
      <c r="FZM211" s="86"/>
      <c r="FZN211" s="86"/>
      <c r="FZO211" s="86"/>
      <c r="FZP211" s="86"/>
      <c r="FZQ211" s="86"/>
      <c r="FZR211" s="86"/>
      <c r="FZS211" s="86"/>
      <c r="FZT211" s="86"/>
      <c r="FZU211" s="86"/>
      <c r="FZV211" s="86"/>
      <c r="FZW211" s="86"/>
      <c r="FZX211" s="86"/>
      <c r="FZY211" s="86"/>
      <c r="FZZ211" s="86"/>
      <c r="GAA211" s="86"/>
      <c r="GAB211" s="86"/>
      <c r="GAC211" s="86"/>
      <c r="GAD211" s="86"/>
      <c r="GAE211" s="86"/>
      <c r="GAF211" s="86"/>
      <c r="GAG211" s="86"/>
      <c r="GAH211" s="86"/>
      <c r="GAI211" s="86"/>
      <c r="GAJ211" s="86"/>
      <c r="GAK211" s="86"/>
      <c r="GAL211" s="86"/>
      <c r="GAM211" s="86"/>
      <c r="GAN211" s="86"/>
      <c r="GAO211" s="86"/>
      <c r="GAP211" s="86"/>
      <c r="GAQ211" s="86"/>
      <c r="GAR211" s="86"/>
      <c r="GAS211" s="86"/>
      <c r="GAT211" s="86"/>
      <c r="GAU211" s="86"/>
      <c r="GAV211" s="86"/>
      <c r="GAW211" s="86"/>
      <c r="GAX211" s="86"/>
      <c r="GAY211" s="86"/>
      <c r="GAZ211" s="86"/>
      <c r="GBA211" s="86"/>
      <c r="GBB211" s="86"/>
      <c r="GBC211" s="86"/>
      <c r="GBD211" s="86"/>
      <c r="GBE211" s="86"/>
      <c r="GBF211" s="86"/>
      <c r="GBG211" s="86"/>
      <c r="GBH211" s="86"/>
      <c r="GBI211" s="86"/>
      <c r="GBJ211" s="86"/>
      <c r="GBK211" s="86"/>
      <c r="GBL211" s="86"/>
      <c r="GBM211" s="86"/>
      <c r="GBN211" s="86"/>
      <c r="GBO211" s="86"/>
      <c r="GBP211" s="86"/>
      <c r="GBQ211" s="86"/>
      <c r="GBR211" s="86"/>
      <c r="GBS211" s="86"/>
      <c r="GBT211" s="86"/>
      <c r="GBU211" s="86"/>
      <c r="GBV211" s="86"/>
      <c r="GBW211" s="86"/>
      <c r="GBX211" s="86"/>
      <c r="GBY211" s="86"/>
      <c r="GBZ211" s="86"/>
      <c r="GCA211" s="86"/>
      <c r="GCB211" s="86"/>
      <c r="GCC211" s="86"/>
      <c r="GCD211" s="86"/>
      <c r="GCE211" s="86"/>
      <c r="GCF211" s="86"/>
      <c r="GCG211" s="86"/>
      <c r="GCH211" s="86"/>
      <c r="GCI211" s="86"/>
      <c r="GCJ211" s="86"/>
      <c r="GCK211" s="86"/>
      <c r="GCL211" s="86"/>
      <c r="GCM211" s="86"/>
      <c r="GCN211" s="86"/>
      <c r="GCO211" s="86"/>
      <c r="GCP211" s="86"/>
      <c r="GCQ211" s="86"/>
      <c r="GCR211" s="86"/>
      <c r="GCS211" s="86"/>
      <c r="GCT211" s="86"/>
      <c r="GCU211" s="86"/>
      <c r="GCV211" s="86"/>
      <c r="GCW211" s="86"/>
      <c r="GCX211" s="86"/>
      <c r="GCY211" s="86"/>
      <c r="GCZ211" s="86"/>
      <c r="GDA211" s="86"/>
      <c r="GDB211" s="86"/>
      <c r="GDC211" s="86"/>
      <c r="GDD211" s="86"/>
      <c r="GDE211" s="86"/>
      <c r="GDF211" s="86"/>
      <c r="GDG211" s="86"/>
      <c r="GDH211" s="86"/>
      <c r="GDI211" s="86"/>
      <c r="GDJ211" s="86"/>
      <c r="GDK211" s="86"/>
      <c r="GDL211" s="86"/>
      <c r="GDM211" s="86"/>
      <c r="GDN211" s="86"/>
      <c r="GDO211" s="86"/>
      <c r="GDP211" s="86"/>
      <c r="GDQ211" s="86"/>
      <c r="GDR211" s="86"/>
      <c r="GDS211" s="86"/>
      <c r="GDT211" s="86"/>
      <c r="GDU211" s="86"/>
      <c r="GDV211" s="86"/>
      <c r="GDW211" s="86"/>
      <c r="GDX211" s="86"/>
      <c r="GDY211" s="86"/>
      <c r="GDZ211" s="86"/>
      <c r="GEA211" s="86"/>
      <c r="GEB211" s="86"/>
      <c r="GEC211" s="86"/>
      <c r="GED211" s="86"/>
      <c r="GEE211" s="86"/>
      <c r="GEF211" s="86"/>
      <c r="GEG211" s="86"/>
      <c r="GEH211" s="86"/>
      <c r="GEI211" s="86"/>
      <c r="GEJ211" s="86"/>
      <c r="GEK211" s="86"/>
      <c r="GEL211" s="86"/>
      <c r="GEM211" s="86"/>
      <c r="GEN211" s="86"/>
      <c r="GEO211" s="86"/>
      <c r="GEP211" s="86"/>
      <c r="GEQ211" s="86"/>
      <c r="GER211" s="86"/>
      <c r="GES211" s="86"/>
      <c r="GET211" s="86"/>
      <c r="GEU211" s="86"/>
      <c r="GEV211" s="86"/>
      <c r="GEW211" s="86"/>
      <c r="GEX211" s="86"/>
      <c r="GEY211" s="86"/>
      <c r="GEZ211" s="86"/>
      <c r="GFA211" s="86"/>
      <c r="GFB211" s="86"/>
      <c r="GFC211" s="86"/>
      <c r="GFD211" s="86"/>
      <c r="GFE211" s="86"/>
      <c r="GFF211" s="86"/>
      <c r="GFG211" s="86"/>
      <c r="GFH211" s="86"/>
      <c r="GFI211" s="86"/>
      <c r="GFJ211" s="86"/>
      <c r="GFK211" s="86"/>
      <c r="GFL211" s="86"/>
      <c r="GFM211" s="86"/>
      <c r="GFN211" s="86"/>
      <c r="GFO211" s="86"/>
      <c r="GFP211" s="86"/>
      <c r="GFQ211" s="86"/>
      <c r="GFR211" s="86"/>
      <c r="GFS211" s="86"/>
      <c r="GFT211" s="86"/>
      <c r="GFU211" s="86"/>
      <c r="GFV211" s="86"/>
      <c r="GFW211" s="86"/>
      <c r="GFX211" s="86"/>
      <c r="GFY211" s="86"/>
      <c r="GFZ211" s="86"/>
      <c r="GGA211" s="86"/>
      <c r="GGB211" s="86"/>
      <c r="GGC211" s="86"/>
      <c r="GGD211" s="86"/>
      <c r="GGE211" s="86"/>
      <c r="GGF211" s="86"/>
      <c r="GGG211" s="86"/>
      <c r="GGH211" s="86"/>
      <c r="GGI211" s="86"/>
      <c r="GGJ211" s="86"/>
      <c r="GGK211" s="86"/>
      <c r="GGL211" s="86"/>
      <c r="GGM211" s="86"/>
      <c r="GGN211" s="86"/>
      <c r="GGO211" s="86"/>
      <c r="GGP211" s="86"/>
      <c r="GGQ211" s="86"/>
      <c r="GGR211" s="86"/>
      <c r="GGS211" s="86"/>
      <c r="GGT211" s="86"/>
      <c r="GGU211" s="86"/>
      <c r="GGV211" s="86"/>
      <c r="GGW211" s="86"/>
      <c r="GGX211" s="86"/>
      <c r="GGY211" s="86"/>
      <c r="GGZ211" s="86"/>
      <c r="GHA211" s="86"/>
      <c r="GHB211" s="86"/>
      <c r="GHC211" s="86"/>
      <c r="GHD211" s="86"/>
      <c r="GHE211" s="86"/>
      <c r="GHF211" s="86"/>
      <c r="GHG211" s="86"/>
      <c r="GHH211" s="86"/>
      <c r="GHI211" s="86"/>
      <c r="GHJ211" s="86"/>
      <c r="GHK211" s="86"/>
      <c r="GHL211" s="86"/>
      <c r="GHM211" s="86"/>
      <c r="GHN211" s="86"/>
      <c r="GHO211" s="86"/>
      <c r="GHP211" s="86"/>
      <c r="GHQ211" s="86"/>
      <c r="GHR211" s="86"/>
      <c r="GHS211" s="86"/>
      <c r="GHT211" s="86"/>
      <c r="GHU211" s="86"/>
      <c r="GHV211" s="86"/>
      <c r="GHW211" s="86"/>
      <c r="GHX211" s="86"/>
      <c r="GHY211" s="86"/>
      <c r="GHZ211" s="86"/>
      <c r="GIA211" s="86"/>
      <c r="GIB211" s="86"/>
      <c r="GIC211" s="86"/>
      <c r="GID211" s="86"/>
      <c r="GIE211" s="86"/>
      <c r="GIF211" s="86"/>
      <c r="GIG211" s="86"/>
      <c r="GIH211" s="86"/>
      <c r="GII211" s="86"/>
      <c r="GIJ211" s="86"/>
      <c r="GIK211" s="86"/>
      <c r="GIL211" s="86"/>
      <c r="GIM211" s="86"/>
      <c r="GIN211" s="86"/>
      <c r="GIO211" s="86"/>
      <c r="GIP211" s="86"/>
      <c r="GIQ211" s="86"/>
      <c r="GIR211" s="86"/>
      <c r="GIS211" s="86"/>
      <c r="GIT211" s="86"/>
      <c r="GIU211" s="86"/>
      <c r="GIV211" s="86"/>
      <c r="GIW211" s="86"/>
      <c r="GIX211" s="86"/>
      <c r="GIY211" s="86"/>
      <c r="GIZ211" s="86"/>
      <c r="GJA211" s="86"/>
      <c r="GJB211" s="86"/>
      <c r="GJC211" s="86"/>
      <c r="GJD211" s="86"/>
      <c r="GJE211" s="86"/>
      <c r="GJF211" s="86"/>
      <c r="GJG211" s="86"/>
      <c r="GJH211" s="86"/>
      <c r="GJI211" s="86"/>
      <c r="GJJ211" s="86"/>
      <c r="GJK211" s="86"/>
      <c r="GJL211" s="86"/>
      <c r="GJM211" s="86"/>
      <c r="GJN211" s="86"/>
      <c r="GJO211" s="86"/>
      <c r="GJP211" s="86"/>
      <c r="GJQ211" s="86"/>
      <c r="GJR211" s="86"/>
      <c r="GJS211" s="86"/>
      <c r="GJT211" s="86"/>
      <c r="GJU211" s="86"/>
      <c r="GJV211" s="86"/>
      <c r="GJW211" s="86"/>
      <c r="GJX211" s="86"/>
      <c r="GJY211" s="86"/>
      <c r="GJZ211" s="86"/>
      <c r="GKA211" s="86"/>
      <c r="GKB211" s="86"/>
      <c r="GKC211" s="86"/>
      <c r="GKD211" s="86"/>
      <c r="GKE211" s="86"/>
      <c r="GKF211" s="86"/>
      <c r="GKG211" s="86"/>
      <c r="GKH211" s="86"/>
      <c r="GKI211" s="86"/>
      <c r="GKJ211" s="86"/>
      <c r="GKK211" s="86"/>
      <c r="GKL211" s="86"/>
      <c r="GKM211" s="86"/>
      <c r="GKN211" s="86"/>
      <c r="GKO211" s="86"/>
      <c r="GKP211" s="86"/>
      <c r="GKQ211" s="86"/>
      <c r="GKR211" s="86"/>
      <c r="GKS211" s="86"/>
      <c r="GKT211" s="86"/>
      <c r="GKU211" s="86"/>
      <c r="GKV211" s="86"/>
      <c r="GKW211" s="86"/>
      <c r="GKX211" s="86"/>
      <c r="GKY211" s="86"/>
      <c r="GKZ211" s="86"/>
      <c r="GLA211" s="86"/>
      <c r="GLB211" s="86"/>
      <c r="GLC211" s="86"/>
      <c r="GLD211" s="86"/>
      <c r="GLE211" s="86"/>
      <c r="GLF211" s="86"/>
      <c r="GLG211" s="86"/>
      <c r="GLH211" s="86"/>
      <c r="GLI211" s="86"/>
      <c r="GLJ211" s="86"/>
      <c r="GLK211" s="86"/>
      <c r="GLL211" s="86"/>
      <c r="GLM211" s="86"/>
      <c r="GLN211" s="86"/>
      <c r="GLO211" s="86"/>
      <c r="GLP211" s="86"/>
      <c r="GLQ211" s="86"/>
      <c r="GLR211" s="86"/>
      <c r="GLS211" s="86"/>
      <c r="GLT211" s="86"/>
      <c r="GLU211" s="86"/>
      <c r="GLV211" s="86"/>
      <c r="GLW211" s="86"/>
      <c r="GLX211" s="86"/>
      <c r="GLY211" s="86"/>
      <c r="GLZ211" s="86"/>
      <c r="GMA211" s="86"/>
      <c r="GMB211" s="86"/>
      <c r="GMC211" s="86"/>
      <c r="GMD211" s="86"/>
      <c r="GME211" s="86"/>
      <c r="GMF211" s="86"/>
      <c r="GMG211" s="86"/>
      <c r="GMH211" s="86"/>
      <c r="GMI211" s="86"/>
      <c r="GMJ211" s="86"/>
      <c r="GMK211" s="86"/>
      <c r="GML211" s="86"/>
      <c r="GMM211" s="86"/>
      <c r="GMN211" s="86"/>
      <c r="GMO211" s="86"/>
      <c r="GMP211" s="86"/>
      <c r="GMQ211" s="86"/>
      <c r="GMR211" s="86"/>
      <c r="GMS211" s="86"/>
      <c r="GMT211" s="86"/>
      <c r="GMU211" s="86"/>
      <c r="GMV211" s="86"/>
      <c r="GMW211" s="86"/>
      <c r="GMX211" s="86"/>
      <c r="GMY211" s="86"/>
      <c r="GMZ211" s="86"/>
      <c r="GNA211" s="86"/>
      <c r="GNB211" s="86"/>
      <c r="GNC211" s="86"/>
      <c r="GND211" s="86"/>
      <c r="GNE211" s="86"/>
      <c r="GNF211" s="86"/>
      <c r="GNG211" s="86"/>
      <c r="GNH211" s="86"/>
      <c r="GNI211" s="86"/>
      <c r="GNJ211" s="86"/>
      <c r="GNK211" s="86"/>
      <c r="GNL211" s="86"/>
      <c r="GNM211" s="86"/>
      <c r="GNN211" s="86"/>
      <c r="GNO211" s="86"/>
      <c r="GNP211" s="86"/>
      <c r="GNQ211" s="86"/>
      <c r="GNR211" s="86"/>
      <c r="GNS211" s="86"/>
      <c r="GNT211" s="86"/>
      <c r="GNU211" s="86"/>
      <c r="GNV211" s="86"/>
      <c r="GNW211" s="86"/>
      <c r="GNX211" s="86"/>
      <c r="GNY211" s="86"/>
      <c r="GNZ211" s="86"/>
      <c r="GOA211" s="86"/>
      <c r="GOB211" s="86"/>
      <c r="GOC211" s="86"/>
      <c r="GOD211" s="86"/>
      <c r="GOE211" s="86"/>
      <c r="GOF211" s="86"/>
      <c r="GOG211" s="86"/>
      <c r="GOH211" s="86"/>
      <c r="GOI211" s="86"/>
      <c r="GOJ211" s="86"/>
      <c r="GOK211" s="86"/>
      <c r="GOL211" s="86"/>
      <c r="GOM211" s="86"/>
      <c r="GON211" s="86"/>
      <c r="GOO211" s="86"/>
      <c r="GOP211" s="86"/>
      <c r="GOQ211" s="86"/>
      <c r="GOR211" s="86"/>
      <c r="GOS211" s="86"/>
      <c r="GOT211" s="86"/>
      <c r="GOU211" s="86"/>
      <c r="GOV211" s="86"/>
      <c r="GOW211" s="86"/>
      <c r="GOX211" s="86"/>
      <c r="GOY211" s="86"/>
      <c r="GOZ211" s="86"/>
      <c r="GPA211" s="86"/>
      <c r="GPB211" s="86"/>
      <c r="GPC211" s="86"/>
      <c r="GPD211" s="86"/>
      <c r="GPE211" s="86"/>
      <c r="GPF211" s="86"/>
      <c r="GPG211" s="86"/>
      <c r="GPH211" s="86"/>
      <c r="GPI211" s="86"/>
      <c r="GPJ211" s="86"/>
      <c r="GPK211" s="86"/>
      <c r="GPL211" s="86"/>
      <c r="GPM211" s="86"/>
      <c r="GPN211" s="86"/>
      <c r="GPO211" s="86"/>
      <c r="GPP211" s="86"/>
      <c r="GPQ211" s="86"/>
      <c r="GPR211" s="86"/>
      <c r="GPS211" s="86"/>
      <c r="GPT211" s="86"/>
      <c r="GPU211" s="86"/>
      <c r="GPV211" s="86"/>
      <c r="GPW211" s="86"/>
      <c r="GPX211" s="86"/>
      <c r="GPY211" s="86"/>
      <c r="GPZ211" s="86"/>
      <c r="GQA211" s="86"/>
      <c r="GQB211" s="86"/>
      <c r="GQC211" s="86"/>
      <c r="GQD211" s="86"/>
      <c r="GQE211" s="86"/>
      <c r="GQF211" s="86"/>
      <c r="GQG211" s="86"/>
      <c r="GQH211" s="86"/>
      <c r="GQI211" s="86"/>
      <c r="GQJ211" s="86"/>
      <c r="GQK211" s="86"/>
      <c r="GQL211" s="86"/>
      <c r="GQM211" s="86"/>
      <c r="GQN211" s="86"/>
      <c r="GQO211" s="86"/>
      <c r="GQP211" s="86"/>
      <c r="GQQ211" s="86"/>
      <c r="GQR211" s="86"/>
      <c r="GQS211" s="86"/>
      <c r="GQT211" s="86"/>
      <c r="GQU211" s="86"/>
      <c r="GQV211" s="86"/>
      <c r="GQW211" s="86"/>
      <c r="GQX211" s="86"/>
      <c r="GQY211" s="86"/>
      <c r="GQZ211" s="86"/>
      <c r="GRA211" s="86"/>
      <c r="GRB211" s="86"/>
      <c r="GRC211" s="86"/>
      <c r="GRD211" s="86"/>
      <c r="GRE211" s="86"/>
      <c r="GRF211" s="86"/>
      <c r="GRG211" s="86"/>
      <c r="GRH211" s="86"/>
      <c r="GRI211" s="86"/>
      <c r="GRJ211" s="86"/>
      <c r="GRK211" s="86"/>
      <c r="GRL211" s="86"/>
      <c r="GRM211" s="86"/>
      <c r="GRN211" s="86"/>
      <c r="GRO211" s="86"/>
      <c r="GRP211" s="86"/>
      <c r="GRQ211" s="86"/>
      <c r="GRR211" s="86"/>
      <c r="GRS211" s="86"/>
      <c r="GRT211" s="86"/>
      <c r="GRU211" s="86"/>
      <c r="GRV211" s="86"/>
      <c r="GRW211" s="86"/>
      <c r="GRX211" s="86"/>
      <c r="GRY211" s="86"/>
      <c r="GRZ211" s="86"/>
      <c r="GSA211" s="86"/>
      <c r="GSB211" s="86"/>
      <c r="GSC211" s="86"/>
      <c r="GSD211" s="86"/>
      <c r="GSE211" s="86"/>
      <c r="GSF211" s="86"/>
      <c r="GSG211" s="86"/>
      <c r="GSH211" s="86"/>
      <c r="GSI211" s="86"/>
      <c r="GSJ211" s="86"/>
      <c r="GSK211" s="86"/>
      <c r="GSL211" s="86"/>
      <c r="GSM211" s="86"/>
      <c r="GSN211" s="86"/>
      <c r="GSO211" s="86"/>
      <c r="GSP211" s="86"/>
      <c r="GSQ211" s="86"/>
      <c r="GSR211" s="86"/>
      <c r="GSS211" s="86"/>
      <c r="GST211" s="86"/>
      <c r="GSU211" s="86"/>
      <c r="GSV211" s="86"/>
      <c r="GSW211" s="86"/>
      <c r="GSX211" s="86"/>
      <c r="GSY211" s="86"/>
      <c r="GSZ211" s="86"/>
      <c r="GTA211" s="86"/>
      <c r="GTB211" s="86"/>
      <c r="GTC211" s="86"/>
      <c r="GTD211" s="86"/>
      <c r="GTE211" s="86"/>
      <c r="GTF211" s="86"/>
      <c r="GTG211" s="86"/>
      <c r="GTH211" s="86"/>
      <c r="GTI211" s="86"/>
      <c r="GTJ211" s="86"/>
      <c r="GTK211" s="86"/>
      <c r="GTL211" s="86"/>
      <c r="GTM211" s="86"/>
      <c r="GTN211" s="86"/>
      <c r="GTO211" s="86"/>
      <c r="GTP211" s="86"/>
      <c r="GTQ211" s="86"/>
      <c r="GTR211" s="86"/>
      <c r="GTS211" s="86"/>
      <c r="GTT211" s="86"/>
      <c r="GTU211" s="86"/>
      <c r="GTV211" s="86"/>
      <c r="GTW211" s="86"/>
      <c r="GTX211" s="86"/>
      <c r="GTY211" s="86"/>
      <c r="GTZ211" s="86"/>
      <c r="GUA211" s="86"/>
      <c r="GUB211" s="86"/>
      <c r="GUC211" s="86"/>
      <c r="GUD211" s="86"/>
      <c r="GUE211" s="86"/>
      <c r="GUF211" s="86"/>
      <c r="GUG211" s="86"/>
      <c r="GUH211" s="86"/>
      <c r="GUI211" s="86"/>
      <c r="GUJ211" s="86"/>
      <c r="GUK211" s="86"/>
      <c r="GUL211" s="86"/>
      <c r="GUM211" s="86"/>
      <c r="GUN211" s="86"/>
      <c r="GUO211" s="86"/>
      <c r="GUP211" s="86"/>
      <c r="GUQ211" s="86"/>
      <c r="GUR211" s="86"/>
      <c r="GUS211" s="86"/>
      <c r="GUT211" s="86"/>
      <c r="GUU211" s="86"/>
      <c r="GUV211" s="86"/>
      <c r="GUW211" s="86"/>
      <c r="GUX211" s="86"/>
      <c r="GUY211" s="86"/>
      <c r="GUZ211" s="86"/>
      <c r="GVA211" s="86"/>
      <c r="GVB211" s="86"/>
      <c r="GVC211" s="86"/>
      <c r="GVD211" s="86"/>
      <c r="GVE211" s="86"/>
      <c r="GVF211" s="86"/>
      <c r="GVG211" s="86"/>
      <c r="GVH211" s="86"/>
      <c r="GVI211" s="86"/>
      <c r="GVJ211" s="86"/>
      <c r="GVK211" s="86"/>
      <c r="GVL211" s="86"/>
      <c r="GVM211" s="86"/>
      <c r="GVN211" s="86"/>
      <c r="GVO211" s="86"/>
      <c r="GVP211" s="86"/>
      <c r="GVQ211" s="86"/>
      <c r="GVR211" s="86"/>
      <c r="GVS211" s="86"/>
      <c r="GVT211" s="86"/>
      <c r="GVU211" s="86"/>
      <c r="GVV211" s="86"/>
      <c r="GVW211" s="86"/>
      <c r="GVX211" s="86"/>
      <c r="GVY211" s="86"/>
      <c r="GVZ211" s="86"/>
      <c r="GWA211" s="86"/>
      <c r="GWB211" s="86"/>
      <c r="GWC211" s="86"/>
      <c r="GWD211" s="86"/>
      <c r="GWE211" s="86"/>
      <c r="GWF211" s="86"/>
      <c r="GWG211" s="86"/>
      <c r="GWH211" s="86"/>
      <c r="GWI211" s="86"/>
      <c r="GWJ211" s="86"/>
      <c r="GWK211" s="86"/>
      <c r="GWL211" s="86"/>
      <c r="GWM211" s="86"/>
      <c r="GWN211" s="86"/>
      <c r="GWO211" s="86"/>
      <c r="GWP211" s="86"/>
      <c r="GWQ211" s="86"/>
      <c r="GWR211" s="86"/>
      <c r="GWS211" s="86"/>
      <c r="GWT211" s="86"/>
      <c r="GWU211" s="86"/>
      <c r="GWV211" s="86"/>
      <c r="GWW211" s="86"/>
      <c r="GWX211" s="86"/>
      <c r="GWY211" s="86"/>
      <c r="GWZ211" s="86"/>
      <c r="GXA211" s="86"/>
      <c r="GXB211" s="86"/>
      <c r="GXC211" s="86"/>
      <c r="GXD211" s="86"/>
      <c r="GXE211" s="86"/>
      <c r="GXF211" s="86"/>
      <c r="GXG211" s="86"/>
      <c r="GXH211" s="86"/>
      <c r="GXI211" s="86"/>
      <c r="GXJ211" s="86"/>
      <c r="GXK211" s="86"/>
      <c r="GXL211" s="86"/>
      <c r="GXM211" s="86"/>
      <c r="GXN211" s="86"/>
      <c r="GXO211" s="86"/>
      <c r="GXP211" s="86"/>
      <c r="GXQ211" s="86"/>
      <c r="GXR211" s="86"/>
      <c r="GXS211" s="86"/>
      <c r="GXT211" s="86"/>
      <c r="GXU211" s="86"/>
      <c r="GXV211" s="86"/>
      <c r="GXW211" s="86"/>
      <c r="GXX211" s="86"/>
      <c r="GXY211" s="86"/>
      <c r="GXZ211" s="86"/>
      <c r="GYA211" s="86"/>
      <c r="GYB211" s="86"/>
      <c r="GYC211" s="86"/>
      <c r="GYD211" s="86"/>
      <c r="GYE211" s="86"/>
      <c r="GYF211" s="86"/>
      <c r="GYG211" s="86"/>
      <c r="GYH211" s="86"/>
      <c r="GYI211" s="86"/>
      <c r="GYJ211" s="86"/>
      <c r="GYK211" s="86"/>
      <c r="GYL211" s="86"/>
      <c r="GYM211" s="86"/>
      <c r="GYN211" s="86"/>
      <c r="GYO211" s="86"/>
      <c r="GYP211" s="86"/>
      <c r="GYQ211" s="86"/>
      <c r="GYR211" s="86"/>
      <c r="GYS211" s="86"/>
      <c r="GYT211" s="86"/>
      <c r="GYU211" s="86"/>
      <c r="GYV211" s="86"/>
      <c r="GYW211" s="86"/>
      <c r="GYX211" s="86"/>
      <c r="GYY211" s="86"/>
      <c r="GYZ211" s="86"/>
      <c r="GZA211" s="86"/>
      <c r="GZB211" s="86"/>
      <c r="GZC211" s="86"/>
      <c r="GZD211" s="86"/>
      <c r="GZE211" s="86"/>
      <c r="GZF211" s="86"/>
      <c r="GZG211" s="86"/>
      <c r="GZH211" s="86"/>
      <c r="GZI211" s="86"/>
      <c r="GZJ211" s="86"/>
      <c r="GZK211" s="86"/>
      <c r="GZL211" s="86"/>
      <c r="GZM211" s="86"/>
      <c r="GZN211" s="86"/>
      <c r="GZO211" s="86"/>
      <c r="GZP211" s="86"/>
      <c r="GZQ211" s="86"/>
      <c r="GZR211" s="86"/>
      <c r="GZS211" s="86"/>
      <c r="GZT211" s="86"/>
      <c r="GZU211" s="86"/>
      <c r="GZV211" s="86"/>
      <c r="GZW211" s="86"/>
      <c r="GZX211" s="86"/>
      <c r="GZY211" s="86"/>
      <c r="GZZ211" s="86"/>
      <c r="HAA211" s="86"/>
      <c r="HAB211" s="86"/>
      <c r="HAC211" s="86"/>
      <c r="HAD211" s="86"/>
      <c r="HAE211" s="86"/>
      <c r="HAF211" s="86"/>
      <c r="HAG211" s="86"/>
      <c r="HAH211" s="86"/>
      <c r="HAI211" s="86"/>
      <c r="HAJ211" s="86"/>
      <c r="HAK211" s="86"/>
      <c r="HAL211" s="86"/>
      <c r="HAM211" s="86"/>
      <c r="HAN211" s="86"/>
      <c r="HAO211" s="86"/>
      <c r="HAP211" s="86"/>
      <c r="HAQ211" s="86"/>
      <c r="HAR211" s="86"/>
      <c r="HAS211" s="86"/>
      <c r="HAT211" s="86"/>
      <c r="HAU211" s="86"/>
      <c r="HAV211" s="86"/>
      <c r="HAW211" s="86"/>
      <c r="HAX211" s="86"/>
      <c r="HAY211" s="86"/>
      <c r="HAZ211" s="86"/>
      <c r="HBA211" s="86"/>
      <c r="HBB211" s="86"/>
      <c r="HBC211" s="86"/>
      <c r="HBD211" s="86"/>
      <c r="HBE211" s="86"/>
      <c r="HBF211" s="86"/>
      <c r="HBG211" s="86"/>
      <c r="HBH211" s="86"/>
      <c r="HBI211" s="86"/>
      <c r="HBJ211" s="86"/>
      <c r="HBK211" s="86"/>
      <c r="HBL211" s="86"/>
      <c r="HBM211" s="86"/>
      <c r="HBN211" s="86"/>
      <c r="HBO211" s="86"/>
      <c r="HBP211" s="86"/>
      <c r="HBQ211" s="86"/>
      <c r="HBR211" s="86"/>
      <c r="HBS211" s="86"/>
      <c r="HBT211" s="86"/>
      <c r="HBU211" s="86"/>
      <c r="HBV211" s="86"/>
      <c r="HBW211" s="86"/>
      <c r="HBX211" s="86"/>
      <c r="HBY211" s="86"/>
      <c r="HBZ211" s="86"/>
      <c r="HCA211" s="86"/>
      <c r="HCB211" s="86"/>
      <c r="HCC211" s="86"/>
      <c r="HCD211" s="86"/>
      <c r="HCE211" s="86"/>
      <c r="HCF211" s="86"/>
      <c r="HCG211" s="86"/>
      <c r="HCH211" s="86"/>
      <c r="HCI211" s="86"/>
      <c r="HCJ211" s="86"/>
      <c r="HCK211" s="86"/>
      <c r="HCL211" s="86"/>
      <c r="HCM211" s="86"/>
      <c r="HCN211" s="86"/>
      <c r="HCO211" s="86"/>
      <c r="HCP211" s="86"/>
      <c r="HCQ211" s="86"/>
      <c r="HCR211" s="86"/>
      <c r="HCS211" s="86"/>
      <c r="HCT211" s="86"/>
      <c r="HCU211" s="86"/>
      <c r="HCV211" s="86"/>
      <c r="HCW211" s="86"/>
      <c r="HCX211" s="86"/>
      <c r="HCY211" s="86"/>
      <c r="HCZ211" s="86"/>
      <c r="HDA211" s="86"/>
      <c r="HDB211" s="86"/>
      <c r="HDC211" s="86"/>
      <c r="HDD211" s="86"/>
      <c r="HDE211" s="86"/>
      <c r="HDF211" s="86"/>
      <c r="HDG211" s="86"/>
      <c r="HDH211" s="86"/>
      <c r="HDI211" s="86"/>
      <c r="HDJ211" s="86"/>
      <c r="HDK211" s="86"/>
      <c r="HDL211" s="86"/>
      <c r="HDM211" s="86"/>
      <c r="HDN211" s="86"/>
      <c r="HDO211" s="86"/>
      <c r="HDP211" s="86"/>
      <c r="HDQ211" s="86"/>
      <c r="HDR211" s="86"/>
      <c r="HDS211" s="86"/>
      <c r="HDT211" s="86"/>
      <c r="HDU211" s="86"/>
      <c r="HDV211" s="86"/>
      <c r="HDW211" s="86"/>
      <c r="HDX211" s="86"/>
      <c r="HDY211" s="86"/>
      <c r="HDZ211" s="86"/>
      <c r="HEA211" s="86"/>
      <c r="HEB211" s="86"/>
      <c r="HEC211" s="86"/>
      <c r="HED211" s="86"/>
      <c r="HEE211" s="86"/>
      <c r="HEF211" s="86"/>
      <c r="HEG211" s="86"/>
      <c r="HEH211" s="86"/>
      <c r="HEI211" s="86"/>
      <c r="HEJ211" s="86"/>
      <c r="HEK211" s="86"/>
      <c r="HEL211" s="86"/>
      <c r="HEM211" s="86"/>
      <c r="HEN211" s="86"/>
      <c r="HEO211" s="86"/>
      <c r="HEP211" s="86"/>
      <c r="HEQ211" s="86"/>
      <c r="HER211" s="86"/>
      <c r="HES211" s="86"/>
      <c r="HET211" s="86"/>
      <c r="HEU211" s="86"/>
      <c r="HEV211" s="86"/>
      <c r="HEW211" s="86"/>
      <c r="HEX211" s="86"/>
      <c r="HEY211" s="86"/>
      <c r="HEZ211" s="86"/>
      <c r="HFA211" s="86"/>
      <c r="HFB211" s="86"/>
      <c r="HFC211" s="86"/>
      <c r="HFD211" s="86"/>
      <c r="HFE211" s="86"/>
      <c r="HFF211" s="86"/>
      <c r="HFG211" s="86"/>
      <c r="HFH211" s="86"/>
      <c r="HFI211" s="86"/>
      <c r="HFJ211" s="86"/>
      <c r="HFK211" s="86"/>
      <c r="HFL211" s="86"/>
      <c r="HFM211" s="86"/>
      <c r="HFN211" s="86"/>
      <c r="HFO211" s="86"/>
      <c r="HFP211" s="86"/>
      <c r="HFQ211" s="86"/>
      <c r="HFR211" s="86"/>
      <c r="HFS211" s="86"/>
      <c r="HFT211" s="86"/>
      <c r="HFU211" s="86"/>
      <c r="HFV211" s="86"/>
      <c r="HFW211" s="86"/>
      <c r="HFX211" s="86"/>
      <c r="HFY211" s="86"/>
      <c r="HFZ211" s="86"/>
      <c r="HGA211" s="86"/>
      <c r="HGB211" s="86"/>
      <c r="HGC211" s="86"/>
      <c r="HGD211" s="86"/>
      <c r="HGE211" s="86"/>
      <c r="HGF211" s="86"/>
      <c r="HGG211" s="86"/>
      <c r="HGH211" s="86"/>
      <c r="HGI211" s="86"/>
      <c r="HGJ211" s="86"/>
      <c r="HGK211" s="86"/>
      <c r="HGL211" s="86"/>
      <c r="HGM211" s="86"/>
      <c r="HGN211" s="86"/>
      <c r="HGO211" s="86"/>
      <c r="HGP211" s="86"/>
      <c r="HGQ211" s="86"/>
      <c r="HGR211" s="86"/>
      <c r="HGS211" s="86"/>
      <c r="HGT211" s="86"/>
      <c r="HGU211" s="86"/>
      <c r="HGV211" s="86"/>
      <c r="HGW211" s="86"/>
      <c r="HGX211" s="86"/>
      <c r="HGY211" s="86"/>
      <c r="HGZ211" s="86"/>
      <c r="HHA211" s="86"/>
      <c r="HHB211" s="86"/>
      <c r="HHC211" s="86"/>
      <c r="HHD211" s="86"/>
      <c r="HHE211" s="86"/>
      <c r="HHF211" s="86"/>
      <c r="HHG211" s="86"/>
      <c r="HHH211" s="86"/>
      <c r="HHI211" s="86"/>
      <c r="HHJ211" s="86"/>
      <c r="HHK211" s="86"/>
      <c r="HHL211" s="86"/>
      <c r="HHM211" s="86"/>
      <c r="HHN211" s="86"/>
      <c r="HHO211" s="86"/>
      <c r="HHP211" s="86"/>
      <c r="HHQ211" s="86"/>
      <c r="HHR211" s="86"/>
      <c r="HHS211" s="86"/>
      <c r="HHT211" s="86"/>
      <c r="HHU211" s="86"/>
      <c r="HHV211" s="86"/>
      <c r="HHW211" s="86"/>
      <c r="HHX211" s="86"/>
      <c r="HHY211" s="86"/>
      <c r="HHZ211" s="86"/>
      <c r="HIA211" s="86"/>
      <c r="HIB211" s="86"/>
      <c r="HIC211" s="86"/>
      <c r="HID211" s="86"/>
      <c r="HIE211" s="86"/>
      <c r="HIF211" s="86"/>
      <c r="HIG211" s="86"/>
      <c r="HIH211" s="86"/>
      <c r="HII211" s="86"/>
      <c r="HIJ211" s="86"/>
      <c r="HIK211" s="86"/>
      <c r="HIL211" s="86"/>
      <c r="HIM211" s="86"/>
      <c r="HIN211" s="86"/>
      <c r="HIO211" s="86"/>
      <c r="HIP211" s="86"/>
      <c r="HIQ211" s="86"/>
      <c r="HIR211" s="86"/>
      <c r="HIS211" s="86"/>
      <c r="HIT211" s="86"/>
      <c r="HIU211" s="86"/>
      <c r="HIV211" s="86"/>
      <c r="HIW211" s="86"/>
      <c r="HIX211" s="86"/>
      <c r="HIY211" s="86"/>
      <c r="HIZ211" s="86"/>
      <c r="HJA211" s="86"/>
      <c r="HJB211" s="86"/>
      <c r="HJC211" s="86"/>
      <c r="HJD211" s="86"/>
      <c r="HJE211" s="86"/>
      <c r="HJF211" s="86"/>
      <c r="HJG211" s="86"/>
      <c r="HJH211" s="86"/>
      <c r="HJI211" s="86"/>
      <c r="HJJ211" s="86"/>
      <c r="HJK211" s="86"/>
      <c r="HJL211" s="86"/>
      <c r="HJM211" s="86"/>
      <c r="HJN211" s="86"/>
      <c r="HJO211" s="86"/>
      <c r="HJP211" s="86"/>
      <c r="HJQ211" s="86"/>
      <c r="HJR211" s="86"/>
      <c r="HJS211" s="86"/>
      <c r="HJT211" s="86"/>
      <c r="HJU211" s="86"/>
      <c r="HJV211" s="86"/>
      <c r="HJW211" s="86"/>
      <c r="HJX211" s="86"/>
      <c r="HJY211" s="86"/>
      <c r="HJZ211" s="86"/>
      <c r="HKA211" s="86"/>
      <c r="HKB211" s="86"/>
      <c r="HKC211" s="86"/>
      <c r="HKD211" s="86"/>
      <c r="HKE211" s="86"/>
      <c r="HKF211" s="86"/>
      <c r="HKG211" s="86"/>
      <c r="HKH211" s="86"/>
      <c r="HKI211" s="86"/>
      <c r="HKJ211" s="86"/>
      <c r="HKK211" s="86"/>
      <c r="HKL211" s="86"/>
      <c r="HKM211" s="86"/>
      <c r="HKN211" s="86"/>
      <c r="HKO211" s="86"/>
      <c r="HKP211" s="86"/>
      <c r="HKQ211" s="86"/>
      <c r="HKR211" s="86"/>
      <c r="HKS211" s="86"/>
      <c r="HKT211" s="86"/>
      <c r="HKU211" s="86"/>
      <c r="HKV211" s="86"/>
      <c r="HKW211" s="86"/>
      <c r="HKX211" s="86"/>
      <c r="HKY211" s="86"/>
      <c r="HKZ211" s="86"/>
      <c r="HLA211" s="86"/>
      <c r="HLB211" s="86"/>
      <c r="HLC211" s="86"/>
      <c r="HLD211" s="86"/>
      <c r="HLE211" s="86"/>
      <c r="HLF211" s="86"/>
      <c r="HLG211" s="86"/>
      <c r="HLH211" s="86"/>
      <c r="HLI211" s="86"/>
      <c r="HLJ211" s="86"/>
      <c r="HLK211" s="86"/>
      <c r="HLL211" s="86"/>
      <c r="HLM211" s="86"/>
      <c r="HLN211" s="86"/>
      <c r="HLO211" s="86"/>
      <c r="HLP211" s="86"/>
      <c r="HLQ211" s="86"/>
      <c r="HLR211" s="86"/>
      <c r="HLS211" s="86"/>
      <c r="HLT211" s="86"/>
      <c r="HLU211" s="86"/>
      <c r="HLV211" s="86"/>
      <c r="HLW211" s="86"/>
      <c r="HLX211" s="86"/>
      <c r="HLY211" s="86"/>
      <c r="HLZ211" s="86"/>
      <c r="HMA211" s="86"/>
      <c r="HMB211" s="86"/>
      <c r="HMC211" s="86"/>
      <c r="HMD211" s="86"/>
      <c r="HME211" s="86"/>
      <c r="HMF211" s="86"/>
      <c r="HMG211" s="86"/>
      <c r="HMH211" s="86"/>
      <c r="HMI211" s="86"/>
      <c r="HMJ211" s="86"/>
      <c r="HMK211" s="86"/>
      <c r="HML211" s="86"/>
      <c r="HMM211" s="86"/>
      <c r="HMN211" s="86"/>
      <c r="HMO211" s="86"/>
      <c r="HMP211" s="86"/>
      <c r="HMQ211" s="86"/>
      <c r="HMR211" s="86"/>
      <c r="HMS211" s="86"/>
      <c r="HMT211" s="86"/>
      <c r="HMU211" s="86"/>
      <c r="HMV211" s="86"/>
      <c r="HMW211" s="86"/>
      <c r="HMX211" s="86"/>
      <c r="HMY211" s="86"/>
      <c r="HMZ211" s="86"/>
      <c r="HNA211" s="86"/>
      <c r="HNB211" s="86"/>
      <c r="HNC211" s="86"/>
      <c r="HND211" s="86"/>
      <c r="HNE211" s="86"/>
      <c r="HNF211" s="86"/>
      <c r="HNG211" s="86"/>
      <c r="HNH211" s="86"/>
      <c r="HNI211" s="86"/>
      <c r="HNJ211" s="86"/>
      <c r="HNK211" s="86"/>
      <c r="HNL211" s="86"/>
      <c r="HNM211" s="86"/>
      <c r="HNN211" s="86"/>
      <c r="HNO211" s="86"/>
      <c r="HNP211" s="86"/>
      <c r="HNQ211" s="86"/>
      <c r="HNR211" s="86"/>
      <c r="HNS211" s="86"/>
      <c r="HNT211" s="86"/>
      <c r="HNU211" s="86"/>
      <c r="HNV211" s="86"/>
      <c r="HNW211" s="86"/>
      <c r="HNX211" s="86"/>
      <c r="HNY211" s="86"/>
      <c r="HNZ211" s="86"/>
      <c r="HOA211" s="86"/>
      <c r="HOB211" s="86"/>
      <c r="HOC211" s="86"/>
      <c r="HOD211" s="86"/>
      <c r="HOE211" s="86"/>
      <c r="HOF211" s="86"/>
      <c r="HOG211" s="86"/>
      <c r="HOH211" s="86"/>
      <c r="HOI211" s="86"/>
      <c r="HOJ211" s="86"/>
      <c r="HOK211" s="86"/>
      <c r="HOL211" s="86"/>
      <c r="HOM211" s="86"/>
      <c r="HON211" s="86"/>
      <c r="HOO211" s="86"/>
      <c r="HOP211" s="86"/>
      <c r="HOQ211" s="86"/>
      <c r="HOR211" s="86"/>
      <c r="HOS211" s="86"/>
      <c r="HOT211" s="86"/>
      <c r="HOU211" s="86"/>
      <c r="HOV211" s="86"/>
      <c r="HOW211" s="86"/>
      <c r="HOX211" s="86"/>
      <c r="HOY211" s="86"/>
      <c r="HOZ211" s="86"/>
      <c r="HPA211" s="86"/>
      <c r="HPB211" s="86"/>
      <c r="HPC211" s="86"/>
      <c r="HPD211" s="86"/>
      <c r="HPE211" s="86"/>
      <c r="HPF211" s="86"/>
      <c r="HPG211" s="86"/>
      <c r="HPH211" s="86"/>
      <c r="HPI211" s="86"/>
      <c r="HPJ211" s="86"/>
      <c r="HPK211" s="86"/>
      <c r="HPL211" s="86"/>
      <c r="HPM211" s="86"/>
      <c r="HPN211" s="86"/>
      <c r="HPO211" s="86"/>
      <c r="HPP211" s="86"/>
      <c r="HPQ211" s="86"/>
      <c r="HPR211" s="86"/>
      <c r="HPS211" s="86"/>
      <c r="HPT211" s="86"/>
      <c r="HPU211" s="86"/>
      <c r="HPV211" s="86"/>
      <c r="HPW211" s="86"/>
      <c r="HPX211" s="86"/>
      <c r="HPY211" s="86"/>
      <c r="HPZ211" s="86"/>
      <c r="HQA211" s="86"/>
      <c r="HQB211" s="86"/>
      <c r="HQC211" s="86"/>
      <c r="HQD211" s="86"/>
      <c r="HQE211" s="86"/>
      <c r="HQF211" s="86"/>
      <c r="HQG211" s="86"/>
      <c r="HQH211" s="86"/>
      <c r="HQI211" s="86"/>
      <c r="HQJ211" s="86"/>
      <c r="HQK211" s="86"/>
      <c r="HQL211" s="86"/>
      <c r="HQM211" s="86"/>
      <c r="HQN211" s="86"/>
      <c r="HQO211" s="86"/>
      <c r="HQP211" s="86"/>
      <c r="HQQ211" s="86"/>
      <c r="HQR211" s="86"/>
      <c r="HQS211" s="86"/>
      <c r="HQT211" s="86"/>
      <c r="HQU211" s="86"/>
      <c r="HQV211" s="86"/>
      <c r="HQW211" s="86"/>
      <c r="HQX211" s="86"/>
      <c r="HQY211" s="86"/>
      <c r="HQZ211" s="86"/>
      <c r="HRA211" s="86"/>
      <c r="HRB211" s="86"/>
      <c r="HRC211" s="86"/>
      <c r="HRD211" s="86"/>
      <c r="HRE211" s="86"/>
      <c r="HRF211" s="86"/>
      <c r="HRG211" s="86"/>
      <c r="HRH211" s="86"/>
      <c r="HRI211" s="86"/>
      <c r="HRJ211" s="86"/>
      <c r="HRK211" s="86"/>
      <c r="HRL211" s="86"/>
      <c r="HRM211" s="86"/>
      <c r="HRN211" s="86"/>
      <c r="HRO211" s="86"/>
      <c r="HRP211" s="86"/>
      <c r="HRQ211" s="86"/>
      <c r="HRR211" s="86"/>
      <c r="HRS211" s="86"/>
      <c r="HRT211" s="86"/>
      <c r="HRU211" s="86"/>
      <c r="HRV211" s="86"/>
      <c r="HRW211" s="86"/>
      <c r="HRX211" s="86"/>
      <c r="HRY211" s="86"/>
      <c r="HRZ211" s="86"/>
      <c r="HSA211" s="86"/>
      <c r="HSB211" s="86"/>
      <c r="HSC211" s="86"/>
      <c r="HSD211" s="86"/>
      <c r="HSE211" s="86"/>
      <c r="HSF211" s="86"/>
      <c r="HSG211" s="86"/>
      <c r="HSH211" s="86"/>
      <c r="HSI211" s="86"/>
      <c r="HSJ211" s="86"/>
      <c r="HSK211" s="86"/>
      <c r="HSL211" s="86"/>
      <c r="HSM211" s="86"/>
      <c r="HSN211" s="86"/>
      <c r="HSO211" s="86"/>
      <c r="HSP211" s="86"/>
      <c r="HSQ211" s="86"/>
      <c r="HSR211" s="86"/>
      <c r="HSS211" s="86"/>
      <c r="HST211" s="86"/>
      <c r="HSU211" s="86"/>
      <c r="HSV211" s="86"/>
      <c r="HSW211" s="86"/>
      <c r="HSX211" s="86"/>
      <c r="HSY211" s="86"/>
      <c r="HSZ211" s="86"/>
      <c r="HTA211" s="86"/>
      <c r="HTB211" s="86"/>
      <c r="HTC211" s="86"/>
      <c r="HTD211" s="86"/>
      <c r="HTE211" s="86"/>
      <c r="HTF211" s="86"/>
      <c r="HTG211" s="86"/>
      <c r="HTH211" s="86"/>
      <c r="HTI211" s="86"/>
      <c r="HTJ211" s="86"/>
      <c r="HTK211" s="86"/>
      <c r="HTL211" s="86"/>
      <c r="HTM211" s="86"/>
      <c r="HTN211" s="86"/>
      <c r="HTO211" s="86"/>
      <c r="HTP211" s="86"/>
      <c r="HTQ211" s="86"/>
      <c r="HTR211" s="86"/>
      <c r="HTS211" s="86"/>
      <c r="HTT211" s="86"/>
      <c r="HTU211" s="86"/>
      <c r="HTV211" s="86"/>
      <c r="HTW211" s="86"/>
      <c r="HTX211" s="86"/>
      <c r="HTY211" s="86"/>
      <c r="HTZ211" s="86"/>
      <c r="HUA211" s="86"/>
      <c r="HUB211" s="86"/>
      <c r="HUC211" s="86"/>
      <c r="HUD211" s="86"/>
      <c r="HUE211" s="86"/>
      <c r="HUF211" s="86"/>
      <c r="HUG211" s="86"/>
      <c r="HUH211" s="86"/>
      <c r="HUI211" s="86"/>
      <c r="HUJ211" s="86"/>
      <c r="HUK211" s="86"/>
      <c r="HUL211" s="86"/>
      <c r="HUM211" s="86"/>
      <c r="HUN211" s="86"/>
      <c r="HUO211" s="86"/>
      <c r="HUP211" s="86"/>
      <c r="HUQ211" s="86"/>
      <c r="HUR211" s="86"/>
      <c r="HUS211" s="86"/>
      <c r="HUT211" s="86"/>
      <c r="HUU211" s="86"/>
      <c r="HUV211" s="86"/>
      <c r="HUW211" s="86"/>
      <c r="HUX211" s="86"/>
      <c r="HUY211" s="86"/>
      <c r="HUZ211" s="86"/>
      <c r="HVA211" s="86"/>
      <c r="HVB211" s="86"/>
      <c r="HVC211" s="86"/>
      <c r="HVD211" s="86"/>
      <c r="HVE211" s="86"/>
      <c r="HVF211" s="86"/>
      <c r="HVG211" s="86"/>
      <c r="HVH211" s="86"/>
      <c r="HVI211" s="86"/>
      <c r="HVJ211" s="86"/>
      <c r="HVK211" s="86"/>
      <c r="HVL211" s="86"/>
      <c r="HVM211" s="86"/>
      <c r="HVN211" s="86"/>
      <c r="HVO211" s="86"/>
      <c r="HVP211" s="86"/>
      <c r="HVQ211" s="86"/>
      <c r="HVR211" s="86"/>
      <c r="HVS211" s="86"/>
      <c r="HVT211" s="86"/>
      <c r="HVU211" s="86"/>
      <c r="HVV211" s="86"/>
      <c r="HVW211" s="86"/>
      <c r="HVX211" s="86"/>
      <c r="HVY211" s="86"/>
      <c r="HVZ211" s="86"/>
      <c r="HWA211" s="86"/>
      <c r="HWB211" s="86"/>
      <c r="HWC211" s="86"/>
      <c r="HWD211" s="86"/>
      <c r="HWE211" s="86"/>
      <c r="HWF211" s="86"/>
      <c r="HWG211" s="86"/>
      <c r="HWH211" s="86"/>
      <c r="HWI211" s="86"/>
      <c r="HWJ211" s="86"/>
      <c r="HWK211" s="86"/>
      <c r="HWL211" s="86"/>
      <c r="HWM211" s="86"/>
      <c r="HWN211" s="86"/>
      <c r="HWO211" s="86"/>
      <c r="HWP211" s="86"/>
      <c r="HWQ211" s="86"/>
      <c r="HWR211" s="86"/>
      <c r="HWS211" s="86"/>
      <c r="HWT211" s="86"/>
      <c r="HWU211" s="86"/>
      <c r="HWV211" s="86"/>
      <c r="HWW211" s="86"/>
      <c r="HWX211" s="86"/>
      <c r="HWY211" s="86"/>
      <c r="HWZ211" s="86"/>
      <c r="HXA211" s="86"/>
      <c r="HXB211" s="86"/>
      <c r="HXC211" s="86"/>
      <c r="HXD211" s="86"/>
      <c r="HXE211" s="86"/>
      <c r="HXF211" s="86"/>
      <c r="HXG211" s="86"/>
      <c r="HXH211" s="86"/>
      <c r="HXI211" s="86"/>
      <c r="HXJ211" s="86"/>
      <c r="HXK211" s="86"/>
      <c r="HXL211" s="86"/>
      <c r="HXM211" s="86"/>
      <c r="HXN211" s="86"/>
      <c r="HXO211" s="86"/>
      <c r="HXP211" s="86"/>
      <c r="HXQ211" s="86"/>
      <c r="HXR211" s="86"/>
      <c r="HXS211" s="86"/>
      <c r="HXT211" s="86"/>
      <c r="HXU211" s="86"/>
      <c r="HXV211" s="86"/>
      <c r="HXW211" s="86"/>
      <c r="HXX211" s="86"/>
      <c r="HXY211" s="86"/>
      <c r="HXZ211" s="86"/>
      <c r="HYA211" s="86"/>
      <c r="HYB211" s="86"/>
      <c r="HYC211" s="86"/>
      <c r="HYD211" s="86"/>
      <c r="HYE211" s="86"/>
      <c r="HYF211" s="86"/>
      <c r="HYG211" s="86"/>
      <c r="HYH211" s="86"/>
      <c r="HYI211" s="86"/>
      <c r="HYJ211" s="86"/>
      <c r="HYK211" s="86"/>
      <c r="HYL211" s="86"/>
      <c r="HYM211" s="86"/>
      <c r="HYN211" s="86"/>
      <c r="HYO211" s="86"/>
      <c r="HYP211" s="86"/>
      <c r="HYQ211" s="86"/>
      <c r="HYR211" s="86"/>
      <c r="HYS211" s="86"/>
      <c r="HYT211" s="86"/>
      <c r="HYU211" s="86"/>
      <c r="HYV211" s="86"/>
      <c r="HYW211" s="86"/>
      <c r="HYX211" s="86"/>
      <c r="HYY211" s="86"/>
      <c r="HYZ211" s="86"/>
      <c r="HZA211" s="86"/>
      <c r="HZB211" s="86"/>
      <c r="HZC211" s="86"/>
      <c r="HZD211" s="86"/>
      <c r="HZE211" s="86"/>
      <c r="HZF211" s="86"/>
      <c r="HZG211" s="86"/>
      <c r="HZH211" s="86"/>
      <c r="HZI211" s="86"/>
      <c r="HZJ211" s="86"/>
      <c r="HZK211" s="86"/>
      <c r="HZL211" s="86"/>
      <c r="HZM211" s="86"/>
      <c r="HZN211" s="86"/>
      <c r="HZO211" s="86"/>
      <c r="HZP211" s="86"/>
      <c r="HZQ211" s="86"/>
      <c r="HZR211" s="86"/>
      <c r="HZS211" s="86"/>
      <c r="HZT211" s="86"/>
      <c r="HZU211" s="86"/>
      <c r="HZV211" s="86"/>
      <c r="HZW211" s="86"/>
      <c r="HZX211" s="86"/>
      <c r="HZY211" s="86"/>
      <c r="HZZ211" s="86"/>
      <c r="IAA211" s="86"/>
      <c r="IAB211" s="86"/>
      <c r="IAC211" s="86"/>
      <c r="IAD211" s="86"/>
      <c r="IAE211" s="86"/>
      <c r="IAF211" s="86"/>
      <c r="IAG211" s="86"/>
      <c r="IAH211" s="86"/>
      <c r="IAI211" s="86"/>
      <c r="IAJ211" s="86"/>
      <c r="IAK211" s="86"/>
      <c r="IAL211" s="86"/>
      <c r="IAM211" s="86"/>
      <c r="IAN211" s="86"/>
      <c r="IAO211" s="86"/>
      <c r="IAP211" s="86"/>
      <c r="IAQ211" s="86"/>
      <c r="IAR211" s="86"/>
      <c r="IAS211" s="86"/>
      <c r="IAT211" s="86"/>
      <c r="IAU211" s="86"/>
      <c r="IAV211" s="86"/>
      <c r="IAW211" s="86"/>
      <c r="IAX211" s="86"/>
      <c r="IAY211" s="86"/>
      <c r="IAZ211" s="86"/>
      <c r="IBA211" s="86"/>
      <c r="IBB211" s="86"/>
      <c r="IBC211" s="86"/>
      <c r="IBD211" s="86"/>
      <c r="IBE211" s="86"/>
      <c r="IBF211" s="86"/>
      <c r="IBG211" s="86"/>
      <c r="IBH211" s="86"/>
      <c r="IBI211" s="86"/>
      <c r="IBJ211" s="86"/>
      <c r="IBK211" s="86"/>
      <c r="IBL211" s="86"/>
      <c r="IBM211" s="86"/>
      <c r="IBN211" s="86"/>
      <c r="IBO211" s="86"/>
      <c r="IBP211" s="86"/>
      <c r="IBQ211" s="86"/>
      <c r="IBR211" s="86"/>
      <c r="IBS211" s="86"/>
      <c r="IBT211" s="86"/>
      <c r="IBU211" s="86"/>
      <c r="IBV211" s="86"/>
      <c r="IBW211" s="86"/>
      <c r="IBX211" s="86"/>
      <c r="IBY211" s="86"/>
      <c r="IBZ211" s="86"/>
      <c r="ICA211" s="86"/>
      <c r="ICB211" s="86"/>
      <c r="ICC211" s="86"/>
      <c r="ICD211" s="86"/>
      <c r="ICE211" s="86"/>
      <c r="ICF211" s="86"/>
      <c r="ICG211" s="86"/>
      <c r="ICH211" s="86"/>
      <c r="ICI211" s="86"/>
      <c r="ICJ211" s="86"/>
      <c r="ICK211" s="86"/>
      <c r="ICL211" s="86"/>
      <c r="ICM211" s="86"/>
      <c r="ICN211" s="86"/>
      <c r="ICO211" s="86"/>
      <c r="ICP211" s="86"/>
      <c r="ICQ211" s="86"/>
      <c r="ICR211" s="86"/>
      <c r="ICS211" s="86"/>
      <c r="ICT211" s="86"/>
      <c r="ICU211" s="86"/>
      <c r="ICV211" s="86"/>
      <c r="ICW211" s="86"/>
      <c r="ICX211" s="86"/>
      <c r="ICY211" s="86"/>
      <c r="ICZ211" s="86"/>
      <c r="IDA211" s="86"/>
      <c r="IDB211" s="86"/>
      <c r="IDC211" s="86"/>
      <c r="IDD211" s="86"/>
      <c r="IDE211" s="86"/>
      <c r="IDF211" s="86"/>
      <c r="IDG211" s="86"/>
      <c r="IDH211" s="86"/>
      <c r="IDI211" s="86"/>
      <c r="IDJ211" s="86"/>
      <c r="IDK211" s="86"/>
      <c r="IDL211" s="86"/>
      <c r="IDM211" s="86"/>
      <c r="IDN211" s="86"/>
      <c r="IDO211" s="86"/>
      <c r="IDP211" s="86"/>
      <c r="IDQ211" s="86"/>
      <c r="IDR211" s="86"/>
      <c r="IDS211" s="86"/>
      <c r="IDT211" s="86"/>
      <c r="IDU211" s="86"/>
      <c r="IDV211" s="86"/>
      <c r="IDW211" s="86"/>
      <c r="IDX211" s="86"/>
      <c r="IDY211" s="86"/>
      <c r="IDZ211" s="86"/>
      <c r="IEA211" s="86"/>
      <c r="IEB211" s="86"/>
      <c r="IEC211" s="86"/>
      <c r="IED211" s="86"/>
      <c r="IEE211" s="86"/>
      <c r="IEF211" s="86"/>
      <c r="IEG211" s="86"/>
      <c r="IEH211" s="86"/>
      <c r="IEI211" s="86"/>
      <c r="IEJ211" s="86"/>
      <c r="IEK211" s="86"/>
      <c r="IEL211" s="86"/>
      <c r="IEM211" s="86"/>
      <c r="IEN211" s="86"/>
      <c r="IEO211" s="86"/>
      <c r="IEP211" s="86"/>
      <c r="IEQ211" s="86"/>
      <c r="IER211" s="86"/>
      <c r="IES211" s="86"/>
      <c r="IET211" s="86"/>
      <c r="IEU211" s="86"/>
      <c r="IEV211" s="86"/>
      <c r="IEW211" s="86"/>
      <c r="IEX211" s="86"/>
      <c r="IEY211" s="86"/>
      <c r="IEZ211" s="86"/>
      <c r="IFA211" s="86"/>
      <c r="IFB211" s="86"/>
      <c r="IFC211" s="86"/>
      <c r="IFD211" s="86"/>
      <c r="IFE211" s="86"/>
      <c r="IFF211" s="86"/>
      <c r="IFG211" s="86"/>
      <c r="IFH211" s="86"/>
      <c r="IFI211" s="86"/>
      <c r="IFJ211" s="86"/>
      <c r="IFK211" s="86"/>
      <c r="IFL211" s="86"/>
      <c r="IFM211" s="86"/>
      <c r="IFN211" s="86"/>
      <c r="IFO211" s="86"/>
      <c r="IFP211" s="86"/>
      <c r="IFQ211" s="86"/>
      <c r="IFR211" s="86"/>
      <c r="IFS211" s="86"/>
      <c r="IFT211" s="86"/>
      <c r="IFU211" s="86"/>
      <c r="IFV211" s="86"/>
      <c r="IFW211" s="86"/>
      <c r="IFX211" s="86"/>
      <c r="IFY211" s="86"/>
      <c r="IFZ211" s="86"/>
      <c r="IGA211" s="86"/>
      <c r="IGB211" s="86"/>
      <c r="IGC211" s="86"/>
      <c r="IGD211" s="86"/>
      <c r="IGE211" s="86"/>
      <c r="IGF211" s="86"/>
      <c r="IGG211" s="86"/>
      <c r="IGH211" s="86"/>
      <c r="IGI211" s="86"/>
      <c r="IGJ211" s="86"/>
      <c r="IGK211" s="86"/>
      <c r="IGL211" s="86"/>
      <c r="IGM211" s="86"/>
      <c r="IGN211" s="86"/>
      <c r="IGO211" s="86"/>
      <c r="IGP211" s="86"/>
      <c r="IGQ211" s="86"/>
      <c r="IGR211" s="86"/>
      <c r="IGS211" s="86"/>
      <c r="IGT211" s="86"/>
      <c r="IGU211" s="86"/>
      <c r="IGV211" s="86"/>
      <c r="IGW211" s="86"/>
      <c r="IGX211" s="86"/>
      <c r="IGY211" s="86"/>
      <c r="IGZ211" s="86"/>
      <c r="IHA211" s="86"/>
      <c r="IHB211" s="86"/>
      <c r="IHC211" s="86"/>
      <c r="IHD211" s="86"/>
      <c r="IHE211" s="86"/>
      <c r="IHF211" s="86"/>
      <c r="IHG211" s="86"/>
      <c r="IHH211" s="86"/>
      <c r="IHI211" s="86"/>
      <c r="IHJ211" s="86"/>
      <c r="IHK211" s="86"/>
      <c r="IHL211" s="86"/>
      <c r="IHM211" s="86"/>
      <c r="IHN211" s="86"/>
      <c r="IHO211" s="86"/>
      <c r="IHP211" s="86"/>
      <c r="IHQ211" s="86"/>
      <c r="IHR211" s="86"/>
      <c r="IHS211" s="86"/>
      <c r="IHT211" s="86"/>
      <c r="IHU211" s="86"/>
      <c r="IHV211" s="86"/>
      <c r="IHW211" s="86"/>
      <c r="IHX211" s="86"/>
      <c r="IHY211" s="86"/>
      <c r="IHZ211" s="86"/>
      <c r="IIA211" s="86"/>
      <c r="IIB211" s="86"/>
      <c r="IIC211" s="86"/>
      <c r="IID211" s="86"/>
      <c r="IIE211" s="86"/>
      <c r="IIF211" s="86"/>
      <c r="IIG211" s="86"/>
      <c r="IIH211" s="86"/>
      <c r="III211" s="86"/>
      <c r="IIJ211" s="86"/>
      <c r="IIK211" s="86"/>
      <c r="IIL211" s="86"/>
      <c r="IIM211" s="86"/>
      <c r="IIN211" s="86"/>
      <c r="IIO211" s="86"/>
      <c r="IIP211" s="86"/>
      <c r="IIQ211" s="86"/>
      <c r="IIR211" s="86"/>
      <c r="IIS211" s="86"/>
      <c r="IIT211" s="86"/>
      <c r="IIU211" s="86"/>
      <c r="IIV211" s="86"/>
      <c r="IIW211" s="86"/>
      <c r="IIX211" s="86"/>
      <c r="IIY211" s="86"/>
      <c r="IIZ211" s="86"/>
      <c r="IJA211" s="86"/>
      <c r="IJB211" s="86"/>
      <c r="IJC211" s="86"/>
      <c r="IJD211" s="86"/>
      <c r="IJE211" s="86"/>
      <c r="IJF211" s="86"/>
      <c r="IJG211" s="86"/>
      <c r="IJH211" s="86"/>
      <c r="IJI211" s="86"/>
      <c r="IJJ211" s="86"/>
      <c r="IJK211" s="86"/>
      <c r="IJL211" s="86"/>
      <c r="IJM211" s="86"/>
      <c r="IJN211" s="86"/>
      <c r="IJO211" s="86"/>
      <c r="IJP211" s="86"/>
      <c r="IJQ211" s="86"/>
      <c r="IJR211" s="86"/>
      <c r="IJS211" s="86"/>
      <c r="IJT211" s="86"/>
      <c r="IJU211" s="86"/>
      <c r="IJV211" s="86"/>
      <c r="IJW211" s="86"/>
      <c r="IJX211" s="86"/>
      <c r="IJY211" s="86"/>
      <c r="IJZ211" s="86"/>
      <c r="IKA211" s="86"/>
      <c r="IKB211" s="86"/>
      <c r="IKC211" s="86"/>
      <c r="IKD211" s="86"/>
      <c r="IKE211" s="86"/>
      <c r="IKF211" s="86"/>
      <c r="IKG211" s="86"/>
      <c r="IKH211" s="86"/>
      <c r="IKI211" s="86"/>
      <c r="IKJ211" s="86"/>
      <c r="IKK211" s="86"/>
      <c r="IKL211" s="86"/>
      <c r="IKM211" s="86"/>
      <c r="IKN211" s="86"/>
      <c r="IKO211" s="86"/>
      <c r="IKP211" s="86"/>
      <c r="IKQ211" s="86"/>
      <c r="IKR211" s="86"/>
      <c r="IKS211" s="86"/>
      <c r="IKT211" s="86"/>
      <c r="IKU211" s="86"/>
      <c r="IKV211" s="86"/>
      <c r="IKW211" s="86"/>
      <c r="IKX211" s="86"/>
      <c r="IKY211" s="86"/>
      <c r="IKZ211" s="86"/>
      <c r="ILA211" s="86"/>
      <c r="ILB211" s="86"/>
      <c r="ILC211" s="86"/>
      <c r="ILD211" s="86"/>
      <c r="ILE211" s="86"/>
      <c r="ILF211" s="86"/>
      <c r="ILG211" s="86"/>
      <c r="ILH211" s="86"/>
      <c r="ILI211" s="86"/>
      <c r="ILJ211" s="86"/>
      <c r="ILK211" s="86"/>
      <c r="ILL211" s="86"/>
      <c r="ILM211" s="86"/>
      <c r="ILN211" s="86"/>
      <c r="ILO211" s="86"/>
      <c r="ILP211" s="86"/>
      <c r="ILQ211" s="86"/>
      <c r="ILR211" s="86"/>
      <c r="ILS211" s="86"/>
      <c r="ILT211" s="86"/>
      <c r="ILU211" s="86"/>
      <c r="ILV211" s="86"/>
      <c r="ILW211" s="86"/>
      <c r="ILX211" s="86"/>
      <c r="ILY211" s="86"/>
      <c r="ILZ211" s="86"/>
      <c r="IMA211" s="86"/>
      <c r="IMB211" s="86"/>
      <c r="IMC211" s="86"/>
      <c r="IMD211" s="86"/>
      <c r="IME211" s="86"/>
      <c r="IMF211" s="86"/>
      <c r="IMG211" s="86"/>
      <c r="IMH211" s="86"/>
      <c r="IMI211" s="86"/>
      <c r="IMJ211" s="86"/>
      <c r="IMK211" s="86"/>
      <c r="IML211" s="86"/>
      <c r="IMM211" s="86"/>
      <c r="IMN211" s="86"/>
      <c r="IMO211" s="86"/>
      <c r="IMP211" s="86"/>
      <c r="IMQ211" s="86"/>
      <c r="IMR211" s="86"/>
      <c r="IMS211" s="86"/>
      <c r="IMT211" s="86"/>
      <c r="IMU211" s="86"/>
      <c r="IMV211" s="86"/>
      <c r="IMW211" s="86"/>
      <c r="IMX211" s="86"/>
      <c r="IMY211" s="86"/>
      <c r="IMZ211" s="86"/>
      <c r="INA211" s="86"/>
      <c r="INB211" s="86"/>
      <c r="INC211" s="86"/>
      <c r="IND211" s="86"/>
      <c r="INE211" s="86"/>
      <c r="INF211" s="86"/>
      <c r="ING211" s="86"/>
      <c r="INH211" s="86"/>
      <c r="INI211" s="86"/>
      <c r="INJ211" s="86"/>
      <c r="INK211" s="86"/>
      <c r="INL211" s="86"/>
      <c r="INM211" s="86"/>
      <c r="INN211" s="86"/>
      <c r="INO211" s="86"/>
      <c r="INP211" s="86"/>
      <c r="INQ211" s="86"/>
      <c r="INR211" s="86"/>
      <c r="INS211" s="86"/>
      <c r="INT211" s="86"/>
      <c r="INU211" s="86"/>
      <c r="INV211" s="86"/>
      <c r="INW211" s="86"/>
      <c r="INX211" s="86"/>
      <c r="INY211" s="86"/>
      <c r="INZ211" s="86"/>
      <c r="IOA211" s="86"/>
      <c r="IOB211" s="86"/>
      <c r="IOC211" s="86"/>
      <c r="IOD211" s="86"/>
      <c r="IOE211" s="86"/>
      <c r="IOF211" s="86"/>
      <c r="IOG211" s="86"/>
      <c r="IOH211" s="86"/>
      <c r="IOI211" s="86"/>
      <c r="IOJ211" s="86"/>
      <c r="IOK211" s="86"/>
      <c r="IOL211" s="86"/>
      <c r="IOM211" s="86"/>
      <c r="ION211" s="86"/>
      <c r="IOO211" s="86"/>
      <c r="IOP211" s="86"/>
      <c r="IOQ211" s="86"/>
      <c r="IOR211" s="86"/>
      <c r="IOS211" s="86"/>
      <c r="IOT211" s="86"/>
      <c r="IOU211" s="86"/>
      <c r="IOV211" s="86"/>
      <c r="IOW211" s="86"/>
      <c r="IOX211" s="86"/>
      <c r="IOY211" s="86"/>
      <c r="IOZ211" s="86"/>
      <c r="IPA211" s="86"/>
      <c r="IPB211" s="86"/>
      <c r="IPC211" s="86"/>
      <c r="IPD211" s="86"/>
      <c r="IPE211" s="86"/>
      <c r="IPF211" s="86"/>
      <c r="IPG211" s="86"/>
      <c r="IPH211" s="86"/>
      <c r="IPI211" s="86"/>
      <c r="IPJ211" s="86"/>
      <c r="IPK211" s="86"/>
      <c r="IPL211" s="86"/>
      <c r="IPM211" s="86"/>
      <c r="IPN211" s="86"/>
      <c r="IPO211" s="86"/>
      <c r="IPP211" s="86"/>
      <c r="IPQ211" s="86"/>
      <c r="IPR211" s="86"/>
      <c r="IPS211" s="86"/>
      <c r="IPT211" s="86"/>
      <c r="IPU211" s="86"/>
      <c r="IPV211" s="86"/>
      <c r="IPW211" s="86"/>
      <c r="IPX211" s="86"/>
      <c r="IPY211" s="86"/>
      <c r="IPZ211" s="86"/>
      <c r="IQA211" s="86"/>
      <c r="IQB211" s="86"/>
      <c r="IQC211" s="86"/>
      <c r="IQD211" s="86"/>
      <c r="IQE211" s="86"/>
      <c r="IQF211" s="86"/>
      <c r="IQG211" s="86"/>
      <c r="IQH211" s="86"/>
      <c r="IQI211" s="86"/>
      <c r="IQJ211" s="86"/>
      <c r="IQK211" s="86"/>
      <c r="IQL211" s="86"/>
      <c r="IQM211" s="86"/>
      <c r="IQN211" s="86"/>
      <c r="IQO211" s="86"/>
      <c r="IQP211" s="86"/>
      <c r="IQQ211" s="86"/>
      <c r="IQR211" s="86"/>
      <c r="IQS211" s="86"/>
      <c r="IQT211" s="86"/>
      <c r="IQU211" s="86"/>
      <c r="IQV211" s="86"/>
      <c r="IQW211" s="86"/>
      <c r="IQX211" s="86"/>
      <c r="IQY211" s="86"/>
      <c r="IQZ211" s="86"/>
      <c r="IRA211" s="86"/>
      <c r="IRB211" s="86"/>
      <c r="IRC211" s="86"/>
      <c r="IRD211" s="86"/>
      <c r="IRE211" s="86"/>
      <c r="IRF211" s="86"/>
      <c r="IRG211" s="86"/>
      <c r="IRH211" s="86"/>
      <c r="IRI211" s="86"/>
      <c r="IRJ211" s="86"/>
      <c r="IRK211" s="86"/>
      <c r="IRL211" s="86"/>
      <c r="IRM211" s="86"/>
      <c r="IRN211" s="86"/>
      <c r="IRO211" s="86"/>
      <c r="IRP211" s="86"/>
      <c r="IRQ211" s="86"/>
      <c r="IRR211" s="86"/>
      <c r="IRS211" s="86"/>
      <c r="IRT211" s="86"/>
      <c r="IRU211" s="86"/>
      <c r="IRV211" s="86"/>
      <c r="IRW211" s="86"/>
      <c r="IRX211" s="86"/>
      <c r="IRY211" s="86"/>
      <c r="IRZ211" s="86"/>
      <c r="ISA211" s="86"/>
      <c r="ISB211" s="86"/>
      <c r="ISC211" s="86"/>
      <c r="ISD211" s="86"/>
      <c r="ISE211" s="86"/>
      <c r="ISF211" s="86"/>
      <c r="ISG211" s="86"/>
      <c r="ISH211" s="86"/>
      <c r="ISI211" s="86"/>
      <c r="ISJ211" s="86"/>
      <c r="ISK211" s="86"/>
      <c r="ISL211" s="86"/>
      <c r="ISM211" s="86"/>
      <c r="ISN211" s="86"/>
      <c r="ISO211" s="86"/>
      <c r="ISP211" s="86"/>
      <c r="ISQ211" s="86"/>
      <c r="ISR211" s="86"/>
      <c r="ISS211" s="86"/>
      <c r="IST211" s="86"/>
      <c r="ISU211" s="86"/>
      <c r="ISV211" s="86"/>
      <c r="ISW211" s="86"/>
      <c r="ISX211" s="86"/>
      <c r="ISY211" s="86"/>
      <c r="ISZ211" s="86"/>
      <c r="ITA211" s="86"/>
      <c r="ITB211" s="86"/>
      <c r="ITC211" s="86"/>
      <c r="ITD211" s="86"/>
      <c r="ITE211" s="86"/>
      <c r="ITF211" s="86"/>
      <c r="ITG211" s="86"/>
      <c r="ITH211" s="86"/>
      <c r="ITI211" s="86"/>
      <c r="ITJ211" s="86"/>
      <c r="ITK211" s="86"/>
      <c r="ITL211" s="86"/>
      <c r="ITM211" s="86"/>
      <c r="ITN211" s="86"/>
      <c r="ITO211" s="86"/>
      <c r="ITP211" s="86"/>
      <c r="ITQ211" s="86"/>
      <c r="ITR211" s="86"/>
      <c r="ITS211" s="86"/>
      <c r="ITT211" s="86"/>
      <c r="ITU211" s="86"/>
      <c r="ITV211" s="86"/>
      <c r="ITW211" s="86"/>
      <c r="ITX211" s="86"/>
      <c r="ITY211" s="86"/>
      <c r="ITZ211" s="86"/>
      <c r="IUA211" s="86"/>
      <c r="IUB211" s="86"/>
      <c r="IUC211" s="86"/>
      <c r="IUD211" s="86"/>
      <c r="IUE211" s="86"/>
      <c r="IUF211" s="86"/>
      <c r="IUG211" s="86"/>
      <c r="IUH211" s="86"/>
      <c r="IUI211" s="86"/>
      <c r="IUJ211" s="86"/>
      <c r="IUK211" s="86"/>
      <c r="IUL211" s="86"/>
      <c r="IUM211" s="86"/>
      <c r="IUN211" s="86"/>
      <c r="IUO211" s="86"/>
      <c r="IUP211" s="86"/>
      <c r="IUQ211" s="86"/>
      <c r="IUR211" s="86"/>
      <c r="IUS211" s="86"/>
      <c r="IUT211" s="86"/>
      <c r="IUU211" s="86"/>
      <c r="IUV211" s="86"/>
      <c r="IUW211" s="86"/>
      <c r="IUX211" s="86"/>
      <c r="IUY211" s="86"/>
      <c r="IUZ211" s="86"/>
      <c r="IVA211" s="86"/>
      <c r="IVB211" s="86"/>
      <c r="IVC211" s="86"/>
      <c r="IVD211" s="86"/>
      <c r="IVE211" s="86"/>
      <c r="IVF211" s="86"/>
      <c r="IVG211" s="86"/>
      <c r="IVH211" s="86"/>
      <c r="IVI211" s="86"/>
      <c r="IVJ211" s="86"/>
      <c r="IVK211" s="86"/>
      <c r="IVL211" s="86"/>
      <c r="IVM211" s="86"/>
      <c r="IVN211" s="86"/>
      <c r="IVO211" s="86"/>
      <c r="IVP211" s="86"/>
      <c r="IVQ211" s="86"/>
      <c r="IVR211" s="86"/>
      <c r="IVS211" s="86"/>
      <c r="IVT211" s="86"/>
      <c r="IVU211" s="86"/>
      <c r="IVV211" s="86"/>
      <c r="IVW211" s="86"/>
      <c r="IVX211" s="86"/>
      <c r="IVY211" s="86"/>
      <c r="IVZ211" s="86"/>
      <c r="IWA211" s="86"/>
      <c r="IWB211" s="86"/>
      <c r="IWC211" s="86"/>
      <c r="IWD211" s="86"/>
      <c r="IWE211" s="86"/>
      <c r="IWF211" s="86"/>
      <c r="IWG211" s="86"/>
      <c r="IWH211" s="86"/>
      <c r="IWI211" s="86"/>
      <c r="IWJ211" s="86"/>
      <c r="IWK211" s="86"/>
      <c r="IWL211" s="86"/>
      <c r="IWM211" s="86"/>
      <c r="IWN211" s="86"/>
      <c r="IWO211" s="86"/>
      <c r="IWP211" s="86"/>
      <c r="IWQ211" s="86"/>
      <c r="IWR211" s="86"/>
      <c r="IWS211" s="86"/>
      <c r="IWT211" s="86"/>
      <c r="IWU211" s="86"/>
      <c r="IWV211" s="86"/>
      <c r="IWW211" s="86"/>
      <c r="IWX211" s="86"/>
      <c r="IWY211" s="86"/>
      <c r="IWZ211" s="86"/>
      <c r="IXA211" s="86"/>
      <c r="IXB211" s="86"/>
      <c r="IXC211" s="86"/>
      <c r="IXD211" s="86"/>
      <c r="IXE211" s="86"/>
      <c r="IXF211" s="86"/>
      <c r="IXG211" s="86"/>
      <c r="IXH211" s="86"/>
      <c r="IXI211" s="86"/>
      <c r="IXJ211" s="86"/>
      <c r="IXK211" s="86"/>
      <c r="IXL211" s="86"/>
      <c r="IXM211" s="86"/>
      <c r="IXN211" s="86"/>
      <c r="IXO211" s="86"/>
      <c r="IXP211" s="86"/>
      <c r="IXQ211" s="86"/>
      <c r="IXR211" s="86"/>
      <c r="IXS211" s="86"/>
      <c r="IXT211" s="86"/>
      <c r="IXU211" s="86"/>
      <c r="IXV211" s="86"/>
      <c r="IXW211" s="86"/>
      <c r="IXX211" s="86"/>
      <c r="IXY211" s="86"/>
      <c r="IXZ211" s="86"/>
      <c r="IYA211" s="86"/>
      <c r="IYB211" s="86"/>
      <c r="IYC211" s="86"/>
      <c r="IYD211" s="86"/>
      <c r="IYE211" s="86"/>
      <c r="IYF211" s="86"/>
      <c r="IYG211" s="86"/>
      <c r="IYH211" s="86"/>
      <c r="IYI211" s="86"/>
      <c r="IYJ211" s="86"/>
      <c r="IYK211" s="86"/>
      <c r="IYL211" s="86"/>
      <c r="IYM211" s="86"/>
      <c r="IYN211" s="86"/>
      <c r="IYO211" s="86"/>
      <c r="IYP211" s="86"/>
      <c r="IYQ211" s="86"/>
      <c r="IYR211" s="86"/>
      <c r="IYS211" s="86"/>
      <c r="IYT211" s="86"/>
      <c r="IYU211" s="86"/>
      <c r="IYV211" s="86"/>
      <c r="IYW211" s="86"/>
      <c r="IYX211" s="86"/>
      <c r="IYY211" s="86"/>
      <c r="IYZ211" s="86"/>
      <c r="IZA211" s="86"/>
      <c r="IZB211" s="86"/>
      <c r="IZC211" s="86"/>
      <c r="IZD211" s="86"/>
      <c r="IZE211" s="86"/>
      <c r="IZF211" s="86"/>
      <c r="IZG211" s="86"/>
      <c r="IZH211" s="86"/>
      <c r="IZI211" s="86"/>
      <c r="IZJ211" s="86"/>
      <c r="IZK211" s="86"/>
      <c r="IZL211" s="86"/>
      <c r="IZM211" s="86"/>
      <c r="IZN211" s="86"/>
      <c r="IZO211" s="86"/>
      <c r="IZP211" s="86"/>
      <c r="IZQ211" s="86"/>
      <c r="IZR211" s="86"/>
      <c r="IZS211" s="86"/>
      <c r="IZT211" s="86"/>
      <c r="IZU211" s="86"/>
      <c r="IZV211" s="86"/>
      <c r="IZW211" s="86"/>
      <c r="IZX211" s="86"/>
      <c r="IZY211" s="86"/>
      <c r="IZZ211" s="86"/>
      <c r="JAA211" s="86"/>
      <c r="JAB211" s="86"/>
      <c r="JAC211" s="86"/>
      <c r="JAD211" s="86"/>
      <c r="JAE211" s="86"/>
      <c r="JAF211" s="86"/>
      <c r="JAG211" s="86"/>
      <c r="JAH211" s="86"/>
      <c r="JAI211" s="86"/>
      <c r="JAJ211" s="86"/>
      <c r="JAK211" s="86"/>
      <c r="JAL211" s="86"/>
      <c r="JAM211" s="86"/>
      <c r="JAN211" s="86"/>
      <c r="JAO211" s="86"/>
      <c r="JAP211" s="86"/>
      <c r="JAQ211" s="86"/>
      <c r="JAR211" s="86"/>
      <c r="JAS211" s="86"/>
      <c r="JAT211" s="86"/>
      <c r="JAU211" s="86"/>
      <c r="JAV211" s="86"/>
      <c r="JAW211" s="86"/>
      <c r="JAX211" s="86"/>
      <c r="JAY211" s="86"/>
      <c r="JAZ211" s="86"/>
      <c r="JBA211" s="86"/>
      <c r="JBB211" s="86"/>
      <c r="JBC211" s="86"/>
      <c r="JBD211" s="86"/>
      <c r="JBE211" s="86"/>
      <c r="JBF211" s="86"/>
      <c r="JBG211" s="86"/>
      <c r="JBH211" s="86"/>
      <c r="JBI211" s="86"/>
      <c r="JBJ211" s="86"/>
      <c r="JBK211" s="86"/>
      <c r="JBL211" s="86"/>
      <c r="JBM211" s="86"/>
      <c r="JBN211" s="86"/>
      <c r="JBO211" s="86"/>
      <c r="JBP211" s="86"/>
      <c r="JBQ211" s="86"/>
      <c r="JBR211" s="86"/>
      <c r="JBS211" s="86"/>
      <c r="JBT211" s="86"/>
      <c r="JBU211" s="86"/>
      <c r="JBV211" s="86"/>
      <c r="JBW211" s="86"/>
      <c r="JBX211" s="86"/>
      <c r="JBY211" s="86"/>
      <c r="JBZ211" s="86"/>
      <c r="JCA211" s="86"/>
      <c r="JCB211" s="86"/>
      <c r="JCC211" s="86"/>
      <c r="JCD211" s="86"/>
      <c r="JCE211" s="86"/>
      <c r="JCF211" s="86"/>
      <c r="JCG211" s="86"/>
      <c r="JCH211" s="86"/>
      <c r="JCI211" s="86"/>
      <c r="JCJ211" s="86"/>
      <c r="JCK211" s="86"/>
      <c r="JCL211" s="86"/>
      <c r="JCM211" s="86"/>
      <c r="JCN211" s="86"/>
      <c r="JCO211" s="86"/>
      <c r="JCP211" s="86"/>
      <c r="JCQ211" s="86"/>
      <c r="JCR211" s="86"/>
      <c r="JCS211" s="86"/>
      <c r="JCT211" s="86"/>
      <c r="JCU211" s="86"/>
      <c r="JCV211" s="86"/>
      <c r="JCW211" s="86"/>
      <c r="JCX211" s="86"/>
      <c r="JCY211" s="86"/>
      <c r="JCZ211" s="86"/>
      <c r="JDA211" s="86"/>
      <c r="JDB211" s="86"/>
      <c r="JDC211" s="86"/>
      <c r="JDD211" s="86"/>
      <c r="JDE211" s="86"/>
      <c r="JDF211" s="86"/>
      <c r="JDG211" s="86"/>
      <c r="JDH211" s="86"/>
      <c r="JDI211" s="86"/>
      <c r="JDJ211" s="86"/>
      <c r="JDK211" s="86"/>
      <c r="JDL211" s="86"/>
      <c r="JDM211" s="86"/>
      <c r="JDN211" s="86"/>
      <c r="JDO211" s="86"/>
      <c r="JDP211" s="86"/>
      <c r="JDQ211" s="86"/>
      <c r="JDR211" s="86"/>
      <c r="JDS211" s="86"/>
      <c r="JDT211" s="86"/>
      <c r="JDU211" s="86"/>
      <c r="JDV211" s="86"/>
      <c r="JDW211" s="86"/>
      <c r="JDX211" s="86"/>
      <c r="JDY211" s="86"/>
      <c r="JDZ211" s="86"/>
      <c r="JEA211" s="86"/>
      <c r="JEB211" s="86"/>
      <c r="JEC211" s="86"/>
      <c r="JED211" s="86"/>
      <c r="JEE211" s="86"/>
      <c r="JEF211" s="86"/>
      <c r="JEG211" s="86"/>
      <c r="JEH211" s="86"/>
      <c r="JEI211" s="86"/>
      <c r="JEJ211" s="86"/>
      <c r="JEK211" s="86"/>
      <c r="JEL211" s="86"/>
      <c r="JEM211" s="86"/>
      <c r="JEN211" s="86"/>
      <c r="JEO211" s="86"/>
      <c r="JEP211" s="86"/>
      <c r="JEQ211" s="86"/>
      <c r="JER211" s="86"/>
      <c r="JES211" s="86"/>
      <c r="JET211" s="86"/>
      <c r="JEU211" s="86"/>
      <c r="JEV211" s="86"/>
      <c r="JEW211" s="86"/>
      <c r="JEX211" s="86"/>
      <c r="JEY211" s="86"/>
      <c r="JEZ211" s="86"/>
      <c r="JFA211" s="86"/>
      <c r="JFB211" s="86"/>
      <c r="JFC211" s="86"/>
      <c r="JFD211" s="86"/>
      <c r="JFE211" s="86"/>
      <c r="JFF211" s="86"/>
      <c r="JFG211" s="86"/>
      <c r="JFH211" s="86"/>
      <c r="JFI211" s="86"/>
      <c r="JFJ211" s="86"/>
      <c r="JFK211" s="86"/>
      <c r="JFL211" s="86"/>
      <c r="JFM211" s="86"/>
      <c r="JFN211" s="86"/>
      <c r="JFO211" s="86"/>
      <c r="JFP211" s="86"/>
      <c r="JFQ211" s="86"/>
      <c r="JFR211" s="86"/>
      <c r="JFS211" s="86"/>
      <c r="JFT211" s="86"/>
      <c r="JFU211" s="86"/>
      <c r="JFV211" s="86"/>
      <c r="JFW211" s="86"/>
      <c r="JFX211" s="86"/>
      <c r="JFY211" s="86"/>
      <c r="JFZ211" s="86"/>
      <c r="JGA211" s="86"/>
      <c r="JGB211" s="86"/>
      <c r="JGC211" s="86"/>
      <c r="JGD211" s="86"/>
      <c r="JGE211" s="86"/>
      <c r="JGF211" s="86"/>
      <c r="JGG211" s="86"/>
      <c r="JGH211" s="86"/>
      <c r="JGI211" s="86"/>
      <c r="JGJ211" s="86"/>
      <c r="JGK211" s="86"/>
      <c r="JGL211" s="86"/>
      <c r="JGM211" s="86"/>
      <c r="JGN211" s="86"/>
      <c r="JGO211" s="86"/>
      <c r="JGP211" s="86"/>
      <c r="JGQ211" s="86"/>
      <c r="JGR211" s="86"/>
      <c r="JGS211" s="86"/>
      <c r="JGT211" s="86"/>
      <c r="JGU211" s="86"/>
      <c r="JGV211" s="86"/>
      <c r="JGW211" s="86"/>
      <c r="JGX211" s="86"/>
      <c r="JGY211" s="86"/>
      <c r="JGZ211" s="86"/>
      <c r="JHA211" s="86"/>
      <c r="JHB211" s="86"/>
      <c r="JHC211" s="86"/>
      <c r="JHD211" s="86"/>
      <c r="JHE211" s="86"/>
      <c r="JHF211" s="86"/>
      <c r="JHG211" s="86"/>
      <c r="JHH211" s="86"/>
      <c r="JHI211" s="86"/>
      <c r="JHJ211" s="86"/>
      <c r="JHK211" s="86"/>
      <c r="JHL211" s="86"/>
      <c r="JHM211" s="86"/>
      <c r="JHN211" s="86"/>
      <c r="JHO211" s="86"/>
      <c r="JHP211" s="86"/>
      <c r="JHQ211" s="86"/>
      <c r="JHR211" s="86"/>
      <c r="JHS211" s="86"/>
      <c r="JHT211" s="86"/>
      <c r="JHU211" s="86"/>
      <c r="JHV211" s="86"/>
      <c r="JHW211" s="86"/>
      <c r="JHX211" s="86"/>
      <c r="JHY211" s="86"/>
      <c r="JHZ211" s="86"/>
      <c r="JIA211" s="86"/>
      <c r="JIB211" s="86"/>
      <c r="JIC211" s="86"/>
      <c r="JID211" s="86"/>
      <c r="JIE211" s="86"/>
      <c r="JIF211" s="86"/>
      <c r="JIG211" s="86"/>
      <c r="JIH211" s="86"/>
      <c r="JII211" s="86"/>
      <c r="JIJ211" s="86"/>
      <c r="JIK211" s="86"/>
      <c r="JIL211" s="86"/>
      <c r="JIM211" s="86"/>
      <c r="JIN211" s="86"/>
      <c r="JIO211" s="86"/>
      <c r="JIP211" s="86"/>
      <c r="JIQ211" s="86"/>
      <c r="JIR211" s="86"/>
      <c r="JIS211" s="86"/>
      <c r="JIT211" s="86"/>
      <c r="JIU211" s="86"/>
      <c r="JIV211" s="86"/>
      <c r="JIW211" s="86"/>
      <c r="JIX211" s="86"/>
      <c r="JIY211" s="86"/>
      <c r="JIZ211" s="86"/>
      <c r="JJA211" s="86"/>
      <c r="JJB211" s="86"/>
      <c r="JJC211" s="86"/>
      <c r="JJD211" s="86"/>
      <c r="JJE211" s="86"/>
      <c r="JJF211" s="86"/>
      <c r="JJG211" s="86"/>
      <c r="JJH211" s="86"/>
      <c r="JJI211" s="86"/>
      <c r="JJJ211" s="86"/>
      <c r="JJK211" s="86"/>
      <c r="JJL211" s="86"/>
      <c r="JJM211" s="86"/>
      <c r="JJN211" s="86"/>
      <c r="JJO211" s="86"/>
      <c r="JJP211" s="86"/>
      <c r="JJQ211" s="86"/>
      <c r="JJR211" s="86"/>
      <c r="JJS211" s="86"/>
      <c r="JJT211" s="86"/>
      <c r="JJU211" s="86"/>
      <c r="JJV211" s="86"/>
      <c r="JJW211" s="86"/>
      <c r="JJX211" s="86"/>
      <c r="JJY211" s="86"/>
      <c r="JJZ211" s="86"/>
      <c r="JKA211" s="86"/>
      <c r="JKB211" s="86"/>
      <c r="JKC211" s="86"/>
      <c r="JKD211" s="86"/>
      <c r="JKE211" s="86"/>
      <c r="JKF211" s="86"/>
      <c r="JKG211" s="86"/>
      <c r="JKH211" s="86"/>
      <c r="JKI211" s="86"/>
      <c r="JKJ211" s="86"/>
      <c r="JKK211" s="86"/>
      <c r="JKL211" s="86"/>
      <c r="JKM211" s="86"/>
      <c r="JKN211" s="86"/>
      <c r="JKO211" s="86"/>
      <c r="JKP211" s="86"/>
      <c r="JKQ211" s="86"/>
      <c r="JKR211" s="86"/>
      <c r="JKS211" s="86"/>
      <c r="JKT211" s="86"/>
      <c r="JKU211" s="86"/>
      <c r="JKV211" s="86"/>
      <c r="JKW211" s="86"/>
      <c r="JKX211" s="86"/>
      <c r="JKY211" s="86"/>
      <c r="JKZ211" s="86"/>
      <c r="JLA211" s="86"/>
      <c r="JLB211" s="86"/>
      <c r="JLC211" s="86"/>
      <c r="JLD211" s="86"/>
      <c r="JLE211" s="86"/>
      <c r="JLF211" s="86"/>
      <c r="JLG211" s="86"/>
      <c r="JLH211" s="86"/>
      <c r="JLI211" s="86"/>
      <c r="JLJ211" s="86"/>
      <c r="JLK211" s="86"/>
      <c r="JLL211" s="86"/>
      <c r="JLM211" s="86"/>
      <c r="JLN211" s="86"/>
      <c r="JLO211" s="86"/>
      <c r="JLP211" s="86"/>
      <c r="JLQ211" s="86"/>
      <c r="JLR211" s="86"/>
      <c r="JLS211" s="86"/>
      <c r="JLT211" s="86"/>
      <c r="JLU211" s="86"/>
      <c r="JLV211" s="86"/>
      <c r="JLW211" s="86"/>
      <c r="JLX211" s="86"/>
      <c r="JLY211" s="86"/>
      <c r="JLZ211" s="86"/>
      <c r="JMA211" s="86"/>
      <c r="JMB211" s="86"/>
      <c r="JMC211" s="86"/>
      <c r="JMD211" s="86"/>
      <c r="JME211" s="86"/>
      <c r="JMF211" s="86"/>
      <c r="JMG211" s="86"/>
      <c r="JMH211" s="86"/>
      <c r="JMI211" s="86"/>
      <c r="JMJ211" s="86"/>
      <c r="JMK211" s="86"/>
      <c r="JML211" s="86"/>
      <c r="JMM211" s="86"/>
      <c r="JMN211" s="86"/>
      <c r="JMO211" s="86"/>
      <c r="JMP211" s="86"/>
      <c r="JMQ211" s="86"/>
      <c r="JMR211" s="86"/>
      <c r="JMS211" s="86"/>
      <c r="JMT211" s="86"/>
      <c r="JMU211" s="86"/>
      <c r="JMV211" s="86"/>
      <c r="JMW211" s="86"/>
      <c r="JMX211" s="86"/>
      <c r="JMY211" s="86"/>
      <c r="JMZ211" s="86"/>
      <c r="JNA211" s="86"/>
      <c r="JNB211" s="86"/>
      <c r="JNC211" s="86"/>
      <c r="JND211" s="86"/>
      <c r="JNE211" s="86"/>
      <c r="JNF211" s="86"/>
      <c r="JNG211" s="86"/>
      <c r="JNH211" s="86"/>
      <c r="JNI211" s="86"/>
      <c r="JNJ211" s="86"/>
      <c r="JNK211" s="86"/>
      <c r="JNL211" s="86"/>
      <c r="JNM211" s="86"/>
      <c r="JNN211" s="86"/>
      <c r="JNO211" s="86"/>
      <c r="JNP211" s="86"/>
      <c r="JNQ211" s="86"/>
      <c r="JNR211" s="86"/>
      <c r="JNS211" s="86"/>
      <c r="JNT211" s="86"/>
      <c r="JNU211" s="86"/>
      <c r="JNV211" s="86"/>
      <c r="JNW211" s="86"/>
      <c r="JNX211" s="86"/>
      <c r="JNY211" s="86"/>
      <c r="JNZ211" s="86"/>
      <c r="JOA211" s="86"/>
      <c r="JOB211" s="86"/>
      <c r="JOC211" s="86"/>
      <c r="JOD211" s="86"/>
      <c r="JOE211" s="86"/>
      <c r="JOF211" s="86"/>
      <c r="JOG211" s="86"/>
      <c r="JOH211" s="86"/>
      <c r="JOI211" s="86"/>
      <c r="JOJ211" s="86"/>
      <c r="JOK211" s="86"/>
      <c r="JOL211" s="86"/>
      <c r="JOM211" s="86"/>
      <c r="JON211" s="86"/>
      <c r="JOO211" s="86"/>
      <c r="JOP211" s="86"/>
      <c r="JOQ211" s="86"/>
      <c r="JOR211" s="86"/>
      <c r="JOS211" s="86"/>
      <c r="JOT211" s="86"/>
      <c r="JOU211" s="86"/>
      <c r="JOV211" s="86"/>
      <c r="JOW211" s="86"/>
      <c r="JOX211" s="86"/>
      <c r="JOY211" s="86"/>
      <c r="JOZ211" s="86"/>
      <c r="JPA211" s="86"/>
      <c r="JPB211" s="86"/>
      <c r="JPC211" s="86"/>
      <c r="JPD211" s="86"/>
      <c r="JPE211" s="86"/>
      <c r="JPF211" s="86"/>
      <c r="JPG211" s="86"/>
      <c r="JPH211" s="86"/>
      <c r="JPI211" s="86"/>
      <c r="JPJ211" s="86"/>
      <c r="JPK211" s="86"/>
      <c r="JPL211" s="86"/>
      <c r="JPM211" s="86"/>
      <c r="JPN211" s="86"/>
      <c r="JPO211" s="86"/>
      <c r="JPP211" s="86"/>
      <c r="JPQ211" s="86"/>
      <c r="JPR211" s="86"/>
      <c r="JPS211" s="86"/>
      <c r="JPT211" s="86"/>
      <c r="JPU211" s="86"/>
      <c r="JPV211" s="86"/>
      <c r="JPW211" s="86"/>
      <c r="JPX211" s="86"/>
      <c r="JPY211" s="86"/>
      <c r="JPZ211" s="86"/>
      <c r="JQA211" s="86"/>
      <c r="JQB211" s="86"/>
      <c r="JQC211" s="86"/>
      <c r="JQD211" s="86"/>
      <c r="JQE211" s="86"/>
      <c r="JQF211" s="86"/>
      <c r="JQG211" s="86"/>
      <c r="JQH211" s="86"/>
      <c r="JQI211" s="86"/>
      <c r="JQJ211" s="86"/>
      <c r="JQK211" s="86"/>
      <c r="JQL211" s="86"/>
      <c r="JQM211" s="86"/>
      <c r="JQN211" s="86"/>
      <c r="JQO211" s="86"/>
      <c r="JQP211" s="86"/>
      <c r="JQQ211" s="86"/>
      <c r="JQR211" s="86"/>
      <c r="JQS211" s="86"/>
      <c r="JQT211" s="86"/>
      <c r="JQU211" s="86"/>
      <c r="JQV211" s="86"/>
      <c r="JQW211" s="86"/>
      <c r="JQX211" s="86"/>
      <c r="JQY211" s="86"/>
      <c r="JQZ211" s="86"/>
      <c r="JRA211" s="86"/>
      <c r="JRB211" s="86"/>
      <c r="JRC211" s="86"/>
      <c r="JRD211" s="86"/>
      <c r="JRE211" s="86"/>
      <c r="JRF211" s="86"/>
      <c r="JRG211" s="86"/>
      <c r="JRH211" s="86"/>
      <c r="JRI211" s="86"/>
      <c r="JRJ211" s="86"/>
      <c r="JRK211" s="86"/>
      <c r="JRL211" s="86"/>
      <c r="JRM211" s="86"/>
      <c r="JRN211" s="86"/>
      <c r="JRO211" s="86"/>
      <c r="JRP211" s="86"/>
      <c r="JRQ211" s="86"/>
      <c r="JRR211" s="86"/>
      <c r="JRS211" s="86"/>
      <c r="JRT211" s="86"/>
      <c r="JRU211" s="86"/>
      <c r="JRV211" s="86"/>
      <c r="JRW211" s="86"/>
      <c r="JRX211" s="86"/>
      <c r="JRY211" s="86"/>
      <c r="JRZ211" s="86"/>
      <c r="JSA211" s="86"/>
      <c r="JSB211" s="86"/>
      <c r="JSC211" s="86"/>
      <c r="JSD211" s="86"/>
      <c r="JSE211" s="86"/>
      <c r="JSF211" s="86"/>
      <c r="JSG211" s="86"/>
      <c r="JSH211" s="86"/>
      <c r="JSI211" s="86"/>
      <c r="JSJ211" s="86"/>
      <c r="JSK211" s="86"/>
      <c r="JSL211" s="86"/>
      <c r="JSM211" s="86"/>
      <c r="JSN211" s="86"/>
      <c r="JSO211" s="86"/>
      <c r="JSP211" s="86"/>
      <c r="JSQ211" s="86"/>
      <c r="JSR211" s="86"/>
      <c r="JSS211" s="86"/>
      <c r="JST211" s="86"/>
      <c r="JSU211" s="86"/>
      <c r="JSV211" s="86"/>
      <c r="JSW211" s="86"/>
      <c r="JSX211" s="86"/>
      <c r="JSY211" s="86"/>
      <c r="JSZ211" s="86"/>
      <c r="JTA211" s="86"/>
      <c r="JTB211" s="86"/>
      <c r="JTC211" s="86"/>
      <c r="JTD211" s="86"/>
      <c r="JTE211" s="86"/>
      <c r="JTF211" s="86"/>
      <c r="JTG211" s="86"/>
      <c r="JTH211" s="86"/>
      <c r="JTI211" s="86"/>
      <c r="JTJ211" s="86"/>
      <c r="JTK211" s="86"/>
      <c r="JTL211" s="86"/>
      <c r="JTM211" s="86"/>
      <c r="JTN211" s="86"/>
      <c r="JTO211" s="86"/>
      <c r="JTP211" s="86"/>
      <c r="JTQ211" s="86"/>
      <c r="JTR211" s="86"/>
      <c r="JTS211" s="86"/>
      <c r="JTT211" s="86"/>
      <c r="JTU211" s="86"/>
      <c r="JTV211" s="86"/>
      <c r="JTW211" s="86"/>
      <c r="JTX211" s="86"/>
      <c r="JTY211" s="86"/>
      <c r="JTZ211" s="86"/>
      <c r="JUA211" s="86"/>
      <c r="JUB211" s="86"/>
      <c r="JUC211" s="86"/>
      <c r="JUD211" s="86"/>
      <c r="JUE211" s="86"/>
      <c r="JUF211" s="86"/>
      <c r="JUG211" s="86"/>
      <c r="JUH211" s="86"/>
      <c r="JUI211" s="86"/>
      <c r="JUJ211" s="86"/>
      <c r="JUK211" s="86"/>
      <c r="JUL211" s="86"/>
      <c r="JUM211" s="86"/>
      <c r="JUN211" s="86"/>
      <c r="JUO211" s="86"/>
      <c r="JUP211" s="86"/>
      <c r="JUQ211" s="86"/>
      <c r="JUR211" s="86"/>
      <c r="JUS211" s="86"/>
      <c r="JUT211" s="86"/>
      <c r="JUU211" s="86"/>
      <c r="JUV211" s="86"/>
      <c r="JUW211" s="86"/>
      <c r="JUX211" s="86"/>
      <c r="JUY211" s="86"/>
      <c r="JUZ211" s="86"/>
      <c r="JVA211" s="86"/>
      <c r="JVB211" s="86"/>
      <c r="JVC211" s="86"/>
      <c r="JVD211" s="86"/>
      <c r="JVE211" s="86"/>
      <c r="JVF211" s="86"/>
      <c r="JVG211" s="86"/>
      <c r="JVH211" s="86"/>
      <c r="JVI211" s="86"/>
      <c r="JVJ211" s="86"/>
      <c r="JVK211" s="86"/>
      <c r="JVL211" s="86"/>
      <c r="JVM211" s="86"/>
      <c r="JVN211" s="86"/>
      <c r="JVO211" s="86"/>
      <c r="JVP211" s="86"/>
      <c r="JVQ211" s="86"/>
      <c r="JVR211" s="86"/>
      <c r="JVS211" s="86"/>
      <c r="JVT211" s="86"/>
      <c r="JVU211" s="86"/>
      <c r="JVV211" s="86"/>
      <c r="JVW211" s="86"/>
      <c r="JVX211" s="86"/>
      <c r="JVY211" s="86"/>
      <c r="JVZ211" s="86"/>
      <c r="JWA211" s="86"/>
      <c r="JWB211" s="86"/>
      <c r="JWC211" s="86"/>
      <c r="JWD211" s="86"/>
      <c r="JWE211" s="86"/>
      <c r="JWF211" s="86"/>
      <c r="JWG211" s="86"/>
      <c r="JWH211" s="86"/>
      <c r="JWI211" s="86"/>
      <c r="JWJ211" s="86"/>
      <c r="JWK211" s="86"/>
      <c r="JWL211" s="86"/>
      <c r="JWM211" s="86"/>
      <c r="JWN211" s="86"/>
      <c r="JWO211" s="86"/>
      <c r="JWP211" s="86"/>
      <c r="JWQ211" s="86"/>
      <c r="JWR211" s="86"/>
      <c r="JWS211" s="86"/>
      <c r="JWT211" s="86"/>
      <c r="JWU211" s="86"/>
      <c r="JWV211" s="86"/>
      <c r="JWW211" s="86"/>
      <c r="JWX211" s="86"/>
      <c r="JWY211" s="86"/>
      <c r="JWZ211" s="86"/>
      <c r="JXA211" s="86"/>
      <c r="JXB211" s="86"/>
      <c r="JXC211" s="86"/>
      <c r="JXD211" s="86"/>
      <c r="JXE211" s="86"/>
      <c r="JXF211" s="86"/>
      <c r="JXG211" s="86"/>
      <c r="JXH211" s="86"/>
      <c r="JXI211" s="86"/>
      <c r="JXJ211" s="86"/>
      <c r="JXK211" s="86"/>
      <c r="JXL211" s="86"/>
      <c r="JXM211" s="86"/>
      <c r="JXN211" s="86"/>
      <c r="JXO211" s="86"/>
      <c r="JXP211" s="86"/>
      <c r="JXQ211" s="86"/>
      <c r="JXR211" s="86"/>
      <c r="JXS211" s="86"/>
      <c r="JXT211" s="86"/>
      <c r="JXU211" s="86"/>
      <c r="JXV211" s="86"/>
      <c r="JXW211" s="86"/>
      <c r="JXX211" s="86"/>
      <c r="JXY211" s="86"/>
      <c r="JXZ211" s="86"/>
      <c r="JYA211" s="86"/>
      <c r="JYB211" s="86"/>
      <c r="JYC211" s="86"/>
      <c r="JYD211" s="86"/>
      <c r="JYE211" s="86"/>
      <c r="JYF211" s="86"/>
      <c r="JYG211" s="86"/>
      <c r="JYH211" s="86"/>
      <c r="JYI211" s="86"/>
      <c r="JYJ211" s="86"/>
      <c r="JYK211" s="86"/>
      <c r="JYL211" s="86"/>
      <c r="JYM211" s="86"/>
      <c r="JYN211" s="86"/>
      <c r="JYO211" s="86"/>
      <c r="JYP211" s="86"/>
      <c r="JYQ211" s="86"/>
      <c r="JYR211" s="86"/>
      <c r="JYS211" s="86"/>
      <c r="JYT211" s="86"/>
      <c r="JYU211" s="86"/>
      <c r="JYV211" s="86"/>
      <c r="JYW211" s="86"/>
      <c r="JYX211" s="86"/>
      <c r="JYY211" s="86"/>
      <c r="JYZ211" s="86"/>
      <c r="JZA211" s="86"/>
      <c r="JZB211" s="86"/>
      <c r="JZC211" s="86"/>
      <c r="JZD211" s="86"/>
      <c r="JZE211" s="86"/>
      <c r="JZF211" s="86"/>
      <c r="JZG211" s="86"/>
      <c r="JZH211" s="86"/>
      <c r="JZI211" s="86"/>
      <c r="JZJ211" s="86"/>
      <c r="JZK211" s="86"/>
      <c r="JZL211" s="86"/>
      <c r="JZM211" s="86"/>
      <c r="JZN211" s="86"/>
      <c r="JZO211" s="86"/>
      <c r="JZP211" s="86"/>
      <c r="JZQ211" s="86"/>
      <c r="JZR211" s="86"/>
      <c r="JZS211" s="86"/>
      <c r="JZT211" s="86"/>
      <c r="JZU211" s="86"/>
      <c r="JZV211" s="86"/>
      <c r="JZW211" s="86"/>
      <c r="JZX211" s="86"/>
      <c r="JZY211" s="86"/>
      <c r="JZZ211" s="86"/>
      <c r="KAA211" s="86"/>
      <c r="KAB211" s="86"/>
      <c r="KAC211" s="86"/>
      <c r="KAD211" s="86"/>
      <c r="KAE211" s="86"/>
      <c r="KAF211" s="86"/>
      <c r="KAG211" s="86"/>
      <c r="KAH211" s="86"/>
      <c r="KAI211" s="86"/>
      <c r="KAJ211" s="86"/>
      <c r="KAK211" s="86"/>
      <c r="KAL211" s="86"/>
      <c r="KAM211" s="86"/>
      <c r="KAN211" s="86"/>
      <c r="KAO211" s="86"/>
      <c r="KAP211" s="86"/>
      <c r="KAQ211" s="86"/>
      <c r="KAR211" s="86"/>
      <c r="KAS211" s="86"/>
      <c r="KAT211" s="86"/>
      <c r="KAU211" s="86"/>
      <c r="KAV211" s="86"/>
      <c r="KAW211" s="86"/>
      <c r="KAX211" s="86"/>
      <c r="KAY211" s="86"/>
      <c r="KAZ211" s="86"/>
      <c r="KBA211" s="86"/>
      <c r="KBB211" s="86"/>
      <c r="KBC211" s="86"/>
      <c r="KBD211" s="86"/>
      <c r="KBE211" s="86"/>
      <c r="KBF211" s="86"/>
      <c r="KBG211" s="86"/>
      <c r="KBH211" s="86"/>
      <c r="KBI211" s="86"/>
      <c r="KBJ211" s="86"/>
      <c r="KBK211" s="86"/>
      <c r="KBL211" s="86"/>
      <c r="KBM211" s="86"/>
      <c r="KBN211" s="86"/>
      <c r="KBO211" s="86"/>
      <c r="KBP211" s="86"/>
      <c r="KBQ211" s="86"/>
      <c r="KBR211" s="86"/>
      <c r="KBS211" s="86"/>
      <c r="KBT211" s="86"/>
      <c r="KBU211" s="86"/>
      <c r="KBV211" s="86"/>
      <c r="KBW211" s="86"/>
      <c r="KBX211" s="86"/>
      <c r="KBY211" s="86"/>
      <c r="KBZ211" s="86"/>
      <c r="KCA211" s="86"/>
      <c r="KCB211" s="86"/>
      <c r="KCC211" s="86"/>
      <c r="KCD211" s="86"/>
      <c r="KCE211" s="86"/>
      <c r="KCF211" s="86"/>
      <c r="KCG211" s="86"/>
      <c r="KCH211" s="86"/>
      <c r="KCI211" s="86"/>
      <c r="KCJ211" s="86"/>
      <c r="KCK211" s="86"/>
      <c r="KCL211" s="86"/>
      <c r="KCM211" s="86"/>
      <c r="KCN211" s="86"/>
      <c r="KCO211" s="86"/>
      <c r="KCP211" s="86"/>
      <c r="KCQ211" s="86"/>
      <c r="KCR211" s="86"/>
      <c r="KCS211" s="86"/>
      <c r="KCT211" s="86"/>
      <c r="KCU211" s="86"/>
      <c r="KCV211" s="86"/>
      <c r="KCW211" s="86"/>
      <c r="KCX211" s="86"/>
      <c r="KCY211" s="86"/>
      <c r="KCZ211" s="86"/>
      <c r="KDA211" s="86"/>
      <c r="KDB211" s="86"/>
      <c r="KDC211" s="86"/>
      <c r="KDD211" s="86"/>
      <c r="KDE211" s="86"/>
      <c r="KDF211" s="86"/>
      <c r="KDG211" s="86"/>
      <c r="KDH211" s="86"/>
      <c r="KDI211" s="86"/>
      <c r="KDJ211" s="86"/>
      <c r="KDK211" s="86"/>
      <c r="KDL211" s="86"/>
      <c r="KDM211" s="86"/>
      <c r="KDN211" s="86"/>
      <c r="KDO211" s="86"/>
      <c r="KDP211" s="86"/>
      <c r="KDQ211" s="86"/>
      <c r="KDR211" s="86"/>
      <c r="KDS211" s="86"/>
      <c r="KDT211" s="86"/>
      <c r="KDU211" s="86"/>
      <c r="KDV211" s="86"/>
      <c r="KDW211" s="86"/>
      <c r="KDX211" s="86"/>
      <c r="KDY211" s="86"/>
      <c r="KDZ211" s="86"/>
      <c r="KEA211" s="86"/>
      <c r="KEB211" s="86"/>
      <c r="KEC211" s="86"/>
      <c r="KED211" s="86"/>
      <c r="KEE211" s="86"/>
      <c r="KEF211" s="86"/>
      <c r="KEG211" s="86"/>
      <c r="KEH211" s="86"/>
      <c r="KEI211" s="86"/>
      <c r="KEJ211" s="86"/>
      <c r="KEK211" s="86"/>
      <c r="KEL211" s="86"/>
      <c r="KEM211" s="86"/>
      <c r="KEN211" s="86"/>
      <c r="KEO211" s="86"/>
      <c r="KEP211" s="86"/>
      <c r="KEQ211" s="86"/>
      <c r="KER211" s="86"/>
      <c r="KES211" s="86"/>
      <c r="KET211" s="86"/>
      <c r="KEU211" s="86"/>
      <c r="KEV211" s="86"/>
      <c r="KEW211" s="86"/>
      <c r="KEX211" s="86"/>
      <c r="KEY211" s="86"/>
      <c r="KEZ211" s="86"/>
      <c r="KFA211" s="86"/>
      <c r="KFB211" s="86"/>
      <c r="KFC211" s="86"/>
      <c r="KFD211" s="86"/>
      <c r="KFE211" s="86"/>
      <c r="KFF211" s="86"/>
      <c r="KFG211" s="86"/>
      <c r="KFH211" s="86"/>
      <c r="KFI211" s="86"/>
      <c r="KFJ211" s="86"/>
      <c r="KFK211" s="86"/>
      <c r="KFL211" s="86"/>
      <c r="KFM211" s="86"/>
      <c r="KFN211" s="86"/>
      <c r="KFO211" s="86"/>
      <c r="KFP211" s="86"/>
      <c r="KFQ211" s="86"/>
      <c r="KFR211" s="86"/>
      <c r="KFS211" s="86"/>
      <c r="KFT211" s="86"/>
      <c r="KFU211" s="86"/>
      <c r="KFV211" s="86"/>
      <c r="KFW211" s="86"/>
      <c r="KFX211" s="86"/>
      <c r="KFY211" s="86"/>
      <c r="KFZ211" s="86"/>
      <c r="KGA211" s="86"/>
      <c r="KGB211" s="86"/>
      <c r="KGC211" s="86"/>
      <c r="KGD211" s="86"/>
      <c r="KGE211" s="86"/>
      <c r="KGF211" s="86"/>
      <c r="KGG211" s="86"/>
      <c r="KGH211" s="86"/>
      <c r="KGI211" s="86"/>
      <c r="KGJ211" s="86"/>
      <c r="KGK211" s="86"/>
      <c r="KGL211" s="86"/>
      <c r="KGM211" s="86"/>
      <c r="KGN211" s="86"/>
      <c r="KGO211" s="86"/>
      <c r="KGP211" s="86"/>
      <c r="KGQ211" s="86"/>
      <c r="KGR211" s="86"/>
      <c r="KGS211" s="86"/>
      <c r="KGT211" s="86"/>
      <c r="KGU211" s="86"/>
      <c r="KGV211" s="86"/>
      <c r="KGW211" s="86"/>
      <c r="KGX211" s="86"/>
      <c r="KGY211" s="86"/>
      <c r="KGZ211" s="86"/>
      <c r="KHA211" s="86"/>
      <c r="KHB211" s="86"/>
      <c r="KHC211" s="86"/>
      <c r="KHD211" s="86"/>
      <c r="KHE211" s="86"/>
      <c r="KHF211" s="86"/>
      <c r="KHG211" s="86"/>
      <c r="KHH211" s="86"/>
      <c r="KHI211" s="86"/>
      <c r="KHJ211" s="86"/>
      <c r="KHK211" s="86"/>
      <c r="KHL211" s="86"/>
      <c r="KHM211" s="86"/>
      <c r="KHN211" s="86"/>
      <c r="KHO211" s="86"/>
      <c r="KHP211" s="86"/>
      <c r="KHQ211" s="86"/>
      <c r="KHR211" s="86"/>
      <c r="KHS211" s="86"/>
      <c r="KHT211" s="86"/>
      <c r="KHU211" s="86"/>
      <c r="KHV211" s="86"/>
      <c r="KHW211" s="86"/>
      <c r="KHX211" s="86"/>
      <c r="KHY211" s="86"/>
      <c r="KHZ211" s="86"/>
      <c r="KIA211" s="86"/>
      <c r="KIB211" s="86"/>
      <c r="KIC211" s="86"/>
      <c r="KID211" s="86"/>
      <c r="KIE211" s="86"/>
      <c r="KIF211" s="86"/>
      <c r="KIG211" s="86"/>
      <c r="KIH211" s="86"/>
      <c r="KII211" s="86"/>
      <c r="KIJ211" s="86"/>
      <c r="KIK211" s="86"/>
      <c r="KIL211" s="86"/>
      <c r="KIM211" s="86"/>
      <c r="KIN211" s="86"/>
      <c r="KIO211" s="86"/>
      <c r="KIP211" s="86"/>
      <c r="KIQ211" s="86"/>
      <c r="KIR211" s="86"/>
      <c r="KIS211" s="86"/>
      <c r="KIT211" s="86"/>
      <c r="KIU211" s="86"/>
      <c r="KIV211" s="86"/>
      <c r="KIW211" s="86"/>
      <c r="KIX211" s="86"/>
      <c r="KIY211" s="86"/>
      <c r="KIZ211" s="86"/>
      <c r="KJA211" s="86"/>
      <c r="KJB211" s="86"/>
      <c r="KJC211" s="86"/>
      <c r="KJD211" s="86"/>
      <c r="KJE211" s="86"/>
      <c r="KJF211" s="86"/>
      <c r="KJG211" s="86"/>
      <c r="KJH211" s="86"/>
      <c r="KJI211" s="86"/>
      <c r="KJJ211" s="86"/>
      <c r="KJK211" s="86"/>
      <c r="KJL211" s="86"/>
      <c r="KJM211" s="86"/>
      <c r="KJN211" s="86"/>
      <c r="KJO211" s="86"/>
      <c r="KJP211" s="86"/>
      <c r="KJQ211" s="86"/>
      <c r="KJR211" s="86"/>
      <c r="KJS211" s="86"/>
      <c r="KJT211" s="86"/>
      <c r="KJU211" s="86"/>
      <c r="KJV211" s="86"/>
      <c r="KJW211" s="86"/>
      <c r="KJX211" s="86"/>
      <c r="KJY211" s="86"/>
      <c r="KJZ211" s="86"/>
      <c r="KKA211" s="86"/>
      <c r="KKB211" s="86"/>
      <c r="KKC211" s="86"/>
      <c r="KKD211" s="86"/>
      <c r="KKE211" s="86"/>
      <c r="KKF211" s="86"/>
      <c r="KKG211" s="86"/>
      <c r="KKH211" s="86"/>
      <c r="KKI211" s="86"/>
      <c r="KKJ211" s="86"/>
      <c r="KKK211" s="86"/>
      <c r="KKL211" s="86"/>
      <c r="KKM211" s="86"/>
      <c r="KKN211" s="86"/>
      <c r="KKO211" s="86"/>
      <c r="KKP211" s="86"/>
      <c r="KKQ211" s="86"/>
      <c r="KKR211" s="86"/>
      <c r="KKS211" s="86"/>
      <c r="KKT211" s="86"/>
      <c r="KKU211" s="86"/>
      <c r="KKV211" s="86"/>
      <c r="KKW211" s="86"/>
      <c r="KKX211" s="86"/>
      <c r="KKY211" s="86"/>
      <c r="KKZ211" s="86"/>
      <c r="KLA211" s="86"/>
      <c r="KLB211" s="86"/>
      <c r="KLC211" s="86"/>
      <c r="KLD211" s="86"/>
      <c r="KLE211" s="86"/>
      <c r="KLF211" s="86"/>
      <c r="KLG211" s="86"/>
      <c r="KLH211" s="86"/>
      <c r="KLI211" s="86"/>
      <c r="KLJ211" s="86"/>
      <c r="KLK211" s="86"/>
      <c r="KLL211" s="86"/>
      <c r="KLM211" s="86"/>
      <c r="KLN211" s="86"/>
      <c r="KLO211" s="86"/>
      <c r="KLP211" s="86"/>
      <c r="KLQ211" s="86"/>
      <c r="KLR211" s="86"/>
      <c r="KLS211" s="86"/>
      <c r="KLT211" s="86"/>
      <c r="KLU211" s="86"/>
      <c r="KLV211" s="86"/>
      <c r="KLW211" s="86"/>
      <c r="KLX211" s="86"/>
      <c r="KLY211" s="86"/>
      <c r="KLZ211" s="86"/>
      <c r="KMA211" s="86"/>
      <c r="KMB211" s="86"/>
      <c r="KMC211" s="86"/>
      <c r="KMD211" s="86"/>
      <c r="KME211" s="86"/>
      <c r="KMF211" s="86"/>
      <c r="KMG211" s="86"/>
      <c r="KMH211" s="86"/>
      <c r="KMI211" s="86"/>
      <c r="KMJ211" s="86"/>
      <c r="KMK211" s="86"/>
      <c r="KML211" s="86"/>
      <c r="KMM211" s="86"/>
      <c r="KMN211" s="86"/>
      <c r="KMO211" s="86"/>
      <c r="KMP211" s="86"/>
      <c r="KMQ211" s="86"/>
      <c r="KMR211" s="86"/>
      <c r="KMS211" s="86"/>
      <c r="KMT211" s="86"/>
      <c r="KMU211" s="86"/>
      <c r="KMV211" s="86"/>
      <c r="KMW211" s="86"/>
      <c r="KMX211" s="86"/>
      <c r="KMY211" s="86"/>
      <c r="KMZ211" s="86"/>
      <c r="KNA211" s="86"/>
      <c r="KNB211" s="86"/>
      <c r="KNC211" s="86"/>
      <c r="KND211" s="86"/>
      <c r="KNE211" s="86"/>
      <c r="KNF211" s="86"/>
      <c r="KNG211" s="86"/>
      <c r="KNH211" s="86"/>
      <c r="KNI211" s="86"/>
      <c r="KNJ211" s="86"/>
      <c r="KNK211" s="86"/>
      <c r="KNL211" s="86"/>
      <c r="KNM211" s="86"/>
      <c r="KNN211" s="86"/>
      <c r="KNO211" s="86"/>
      <c r="KNP211" s="86"/>
      <c r="KNQ211" s="86"/>
      <c r="KNR211" s="86"/>
      <c r="KNS211" s="86"/>
      <c r="KNT211" s="86"/>
      <c r="KNU211" s="86"/>
      <c r="KNV211" s="86"/>
      <c r="KNW211" s="86"/>
      <c r="KNX211" s="86"/>
      <c r="KNY211" s="86"/>
      <c r="KNZ211" s="86"/>
      <c r="KOA211" s="86"/>
      <c r="KOB211" s="86"/>
      <c r="KOC211" s="86"/>
      <c r="KOD211" s="86"/>
      <c r="KOE211" s="86"/>
      <c r="KOF211" s="86"/>
      <c r="KOG211" s="86"/>
      <c r="KOH211" s="86"/>
      <c r="KOI211" s="86"/>
      <c r="KOJ211" s="86"/>
      <c r="KOK211" s="86"/>
      <c r="KOL211" s="86"/>
      <c r="KOM211" s="86"/>
      <c r="KON211" s="86"/>
      <c r="KOO211" s="86"/>
      <c r="KOP211" s="86"/>
      <c r="KOQ211" s="86"/>
      <c r="KOR211" s="86"/>
      <c r="KOS211" s="86"/>
      <c r="KOT211" s="86"/>
      <c r="KOU211" s="86"/>
      <c r="KOV211" s="86"/>
      <c r="KOW211" s="86"/>
      <c r="KOX211" s="86"/>
      <c r="KOY211" s="86"/>
      <c r="KOZ211" s="86"/>
      <c r="KPA211" s="86"/>
      <c r="KPB211" s="86"/>
      <c r="KPC211" s="86"/>
      <c r="KPD211" s="86"/>
      <c r="KPE211" s="86"/>
      <c r="KPF211" s="86"/>
      <c r="KPG211" s="86"/>
      <c r="KPH211" s="86"/>
      <c r="KPI211" s="86"/>
      <c r="KPJ211" s="86"/>
      <c r="KPK211" s="86"/>
      <c r="KPL211" s="86"/>
      <c r="KPM211" s="86"/>
      <c r="KPN211" s="86"/>
      <c r="KPO211" s="86"/>
      <c r="KPP211" s="86"/>
      <c r="KPQ211" s="86"/>
      <c r="KPR211" s="86"/>
      <c r="KPS211" s="86"/>
      <c r="KPT211" s="86"/>
      <c r="KPU211" s="86"/>
      <c r="KPV211" s="86"/>
      <c r="KPW211" s="86"/>
      <c r="KPX211" s="86"/>
      <c r="KPY211" s="86"/>
      <c r="KPZ211" s="86"/>
      <c r="KQA211" s="86"/>
      <c r="KQB211" s="86"/>
      <c r="KQC211" s="86"/>
      <c r="KQD211" s="86"/>
      <c r="KQE211" s="86"/>
      <c r="KQF211" s="86"/>
      <c r="KQG211" s="86"/>
      <c r="KQH211" s="86"/>
      <c r="KQI211" s="86"/>
      <c r="KQJ211" s="86"/>
      <c r="KQK211" s="86"/>
      <c r="KQL211" s="86"/>
      <c r="KQM211" s="86"/>
      <c r="KQN211" s="86"/>
      <c r="KQO211" s="86"/>
      <c r="KQP211" s="86"/>
      <c r="KQQ211" s="86"/>
      <c r="KQR211" s="86"/>
      <c r="KQS211" s="86"/>
      <c r="KQT211" s="86"/>
      <c r="KQU211" s="86"/>
      <c r="KQV211" s="86"/>
      <c r="KQW211" s="86"/>
      <c r="KQX211" s="86"/>
      <c r="KQY211" s="86"/>
      <c r="KQZ211" s="86"/>
      <c r="KRA211" s="86"/>
      <c r="KRB211" s="86"/>
      <c r="KRC211" s="86"/>
      <c r="KRD211" s="86"/>
      <c r="KRE211" s="86"/>
      <c r="KRF211" s="86"/>
      <c r="KRG211" s="86"/>
      <c r="KRH211" s="86"/>
      <c r="KRI211" s="86"/>
      <c r="KRJ211" s="86"/>
      <c r="KRK211" s="86"/>
      <c r="KRL211" s="86"/>
      <c r="KRM211" s="86"/>
      <c r="KRN211" s="86"/>
      <c r="KRO211" s="86"/>
      <c r="KRP211" s="86"/>
      <c r="KRQ211" s="86"/>
      <c r="KRR211" s="86"/>
      <c r="KRS211" s="86"/>
      <c r="KRT211" s="86"/>
      <c r="KRU211" s="86"/>
      <c r="KRV211" s="86"/>
      <c r="KRW211" s="86"/>
      <c r="KRX211" s="86"/>
      <c r="KRY211" s="86"/>
      <c r="KRZ211" s="86"/>
      <c r="KSA211" s="86"/>
      <c r="KSB211" s="86"/>
      <c r="KSC211" s="86"/>
      <c r="KSD211" s="86"/>
      <c r="KSE211" s="86"/>
      <c r="KSF211" s="86"/>
      <c r="KSG211" s="86"/>
      <c r="KSH211" s="86"/>
      <c r="KSI211" s="86"/>
      <c r="KSJ211" s="86"/>
      <c r="KSK211" s="86"/>
      <c r="KSL211" s="86"/>
      <c r="KSM211" s="86"/>
      <c r="KSN211" s="86"/>
      <c r="KSO211" s="86"/>
      <c r="KSP211" s="86"/>
      <c r="KSQ211" s="86"/>
      <c r="KSR211" s="86"/>
      <c r="KSS211" s="86"/>
      <c r="KST211" s="86"/>
      <c r="KSU211" s="86"/>
      <c r="KSV211" s="86"/>
      <c r="KSW211" s="86"/>
      <c r="KSX211" s="86"/>
      <c r="KSY211" s="86"/>
      <c r="KSZ211" s="86"/>
      <c r="KTA211" s="86"/>
      <c r="KTB211" s="86"/>
      <c r="KTC211" s="86"/>
      <c r="KTD211" s="86"/>
      <c r="KTE211" s="86"/>
      <c r="KTF211" s="86"/>
      <c r="KTG211" s="86"/>
      <c r="KTH211" s="86"/>
      <c r="KTI211" s="86"/>
      <c r="KTJ211" s="86"/>
      <c r="KTK211" s="86"/>
      <c r="KTL211" s="86"/>
      <c r="KTM211" s="86"/>
      <c r="KTN211" s="86"/>
      <c r="KTO211" s="86"/>
      <c r="KTP211" s="86"/>
      <c r="KTQ211" s="86"/>
      <c r="KTR211" s="86"/>
      <c r="KTS211" s="86"/>
      <c r="KTT211" s="86"/>
      <c r="KTU211" s="86"/>
      <c r="KTV211" s="86"/>
      <c r="KTW211" s="86"/>
      <c r="KTX211" s="86"/>
      <c r="KTY211" s="86"/>
      <c r="KTZ211" s="86"/>
      <c r="KUA211" s="86"/>
      <c r="KUB211" s="86"/>
      <c r="KUC211" s="86"/>
      <c r="KUD211" s="86"/>
      <c r="KUE211" s="86"/>
      <c r="KUF211" s="86"/>
      <c r="KUG211" s="86"/>
      <c r="KUH211" s="86"/>
      <c r="KUI211" s="86"/>
      <c r="KUJ211" s="86"/>
      <c r="KUK211" s="86"/>
      <c r="KUL211" s="86"/>
      <c r="KUM211" s="86"/>
      <c r="KUN211" s="86"/>
      <c r="KUO211" s="86"/>
      <c r="KUP211" s="86"/>
      <c r="KUQ211" s="86"/>
      <c r="KUR211" s="86"/>
      <c r="KUS211" s="86"/>
      <c r="KUT211" s="86"/>
      <c r="KUU211" s="86"/>
      <c r="KUV211" s="86"/>
      <c r="KUW211" s="86"/>
      <c r="KUX211" s="86"/>
      <c r="KUY211" s="86"/>
      <c r="KUZ211" s="86"/>
      <c r="KVA211" s="86"/>
      <c r="KVB211" s="86"/>
      <c r="KVC211" s="86"/>
      <c r="KVD211" s="86"/>
      <c r="KVE211" s="86"/>
      <c r="KVF211" s="86"/>
      <c r="KVG211" s="86"/>
      <c r="KVH211" s="86"/>
      <c r="KVI211" s="86"/>
      <c r="KVJ211" s="86"/>
      <c r="KVK211" s="86"/>
      <c r="KVL211" s="86"/>
      <c r="KVM211" s="86"/>
      <c r="KVN211" s="86"/>
      <c r="KVO211" s="86"/>
      <c r="KVP211" s="86"/>
      <c r="KVQ211" s="86"/>
      <c r="KVR211" s="86"/>
      <c r="KVS211" s="86"/>
      <c r="KVT211" s="86"/>
      <c r="KVU211" s="86"/>
      <c r="KVV211" s="86"/>
      <c r="KVW211" s="86"/>
      <c r="KVX211" s="86"/>
      <c r="KVY211" s="86"/>
      <c r="KVZ211" s="86"/>
      <c r="KWA211" s="86"/>
      <c r="KWB211" s="86"/>
      <c r="KWC211" s="86"/>
      <c r="KWD211" s="86"/>
      <c r="KWE211" s="86"/>
      <c r="KWF211" s="86"/>
      <c r="KWG211" s="86"/>
      <c r="KWH211" s="86"/>
      <c r="KWI211" s="86"/>
      <c r="KWJ211" s="86"/>
      <c r="KWK211" s="86"/>
      <c r="KWL211" s="86"/>
      <c r="KWM211" s="86"/>
      <c r="KWN211" s="86"/>
      <c r="KWO211" s="86"/>
      <c r="KWP211" s="86"/>
      <c r="KWQ211" s="86"/>
      <c r="KWR211" s="86"/>
      <c r="KWS211" s="86"/>
      <c r="KWT211" s="86"/>
      <c r="KWU211" s="86"/>
      <c r="KWV211" s="86"/>
      <c r="KWW211" s="86"/>
      <c r="KWX211" s="86"/>
      <c r="KWY211" s="86"/>
      <c r="KWZ211" s="86"/>
      <c r="KXA211" s="86"/>
      <c r="KXB211" s="86"/>
      <c r="KXC211" s="86"/>
      <c r="KXD211" s="86"/>
      <c r="KXE211" s="86"/>
      <c r="KXF211" s="86"/>
      <c r="KXG211" s="86"/>
      <c r="KXH211" s="86"/>
      <c r="KXI211" s="86"/>
      <c r="KXJ211" s="86"/>
      <c r="KXK211" s="86"/>
      <c r="KXL211" s="86"/>
      <c r="KXM211" s="86"/>
      <c r="KXN211" s="86"/>
      <c r="KXO211" s="86"/>
      <c r="KXP211" s="86"/>
      <c r="KXQ211" s="86"/>
      <c r="KXR211" s="86"/>
      <c r="KXS211" s="86"/>
      <c r="KXT211" s="86"/>
      <c r="KXU211" s="86"/>
      <c r="KXV211" s="86"/>
      <c r="KXW211" s="86"/>
      <c r="KXX211" s="86"/>
      <c r="KXY211" s="86"/>
      <c r="KXZ211" s="86"/>
      <c r="KYA211" s="86"/>
      <c r="KYB211" s="86"/>
      <c r="KYC211" s="86"/>
      <c r="KYD211" s="86"/>
      <c r="KYE211" s="86"/>
      <c r="KYF211" s="86"/>
      <c r="KYG211" s="86"/>
      <c r="KYH211" s="86"/>
      <c r="KYI211" s="86"/>
      <c r="KYJ211" s="86"/>
      <c r="KYK211" s="86"/>
      <c r="KYL211" s="86"/>
      <c r="KYM211" s="86"/>
      <c r="KYN211" s="86"/>
      <c r="KYO211" s="86"/>
      <c r="KYP211" s="86"/>
      <c r="KYQ211" s="86"/>
      <c r="KYR211" s="86"/>
      <c r="KYS211" s="86"/>
      <c r="KYT211" s="86"/>
      <c r="KYU211" s="86"/>
      <c r="KYV211" s="86"/>
      <c r="KYW211" s="86"/>
      <c r="KYX211" s="86"/>
      <c r="KYY211" s="86"/>
      <c r="KYZ211" s="86"/>
      <c r="KZA211" s="86"/>
      <c r="KZB211" s="86"/>
      <c r="KZC211" s="86"/>
      <c r="KZD211" s="86"/>
      <c r="KZE211" s="86"/>
      <c r="KZF211" s="86"/>
      <c r="KZG211" s="86"/>
      <c r="KZH211" s="86"/>
      <c r="KZI211" s="86"/>
      <c r="KZJ211" s="86"/>
      <c r="KZK211" s="86"/>
      <c r="KZL211" s="86"/>
      <c r="KZM211" s="86"/>
      <c r="KZN211" s="86"/>
      <c r="KZO211" s="86"/>
      <c r="KZP211" s="86"/>
      <c r="KZQ211" s="86"/>
      <c r="KZR211" s="86"/>
      <c r="KZS211" s="86"/>
      <c r="KZT211" s="86"/>
      <c r="KZU211" s="86"/>
      <c r="KZV211" s="86"/>
      <c r="KZW211" s="86"/>
      <c r="KZX211" s="86"/>
      <c r="KZY211" s="86"/>
      <c r="KZZ211" s="86"/>
      <c r="LAA211" s="86"/>
      <c r="LAB211" s="86"/>
      <c r="LAC211" s="86"/>
      <c r="LAD211" s="86"/>
      <c r="LAE211" s="86"/>
      <c r="LAF211" s="86"/>
      <c r="LAG211" s="86"/>
      <c r="LAH211" s="86"/>
      <c r="LAI211" s="86"/>
      <c r="LAJ211" s="86"/>
      <c r="LAK211" s="86"/>
      <c r="LAL211" s="86"/>
      <c r="LAM211" s="86"/>
      <c r="LAN211" s="86"/>
      <c r="LAO211" s="86"/>
      <c r="LAP211" s="86"/>
      <c r="LAQ211" s="86"/>
      <c r="LAR211" s="86"/>
      <c r="LAS211" s="86"/>
      <c r="LAT211" s="86"/>
      <c r="LAU211" s="86"/>
      <c r="LAV211" s="86"/>
      <c r="LAW211" s="86"/>
      <c r="LAX211" s="86"/>
      <c r="LAY211" s="86"/>
      <c r="LAZ211" s="86"/>
      <c r="LBA211" s="86"/>
      <c r="LBB211" s="86"/>
      <c r="LBC211" s="86"/>
      <c r="LBD211" s="86"/>
      <c r="LBE211" s="86"/>
      <c r="LBF211" s="86"/>
      <c r="LBG211" s="86"/>
      <c r="LBH211" s="86"/>
      <c r="LBI211" s="86"/>
      <c r="LBJ211" s="86"/>
      <c r="LBK211" s="86"/>
      <c r="LBL211" s="86"/>
      <c r="LBM211" s="86"/>
      <c r="LBN211" s="86"/>
      <c r="LBO211" s="86"/>
      <c r="LBP211" s="86"/>
      <c r="LBQ211" s="86"/>
      <c r="LBR211" s="86"/>
      <c r="LBS211" s="86"/>
      <c r="LBT211" s="86"/>
      <c r="LBU211" s="86"/>
      <c r="LBV211" s="86"/>
      <c r="LBW211" s="86"/>
      <c r="LBX211" s="86"/>
      <c r="LBY211" s="86"/>
      <c r="LBZ211" s="86"/>
      <c r="LCA211" s="86"/>
      <c r="LCB211" s="86"/>
      <c r="LCC211" s="86"/>
      <c r="LCD211" s="86"/>
      <c r="LCE211" s="86"/>
      <c r="LCF211" s="86"/>
      <c r="LCG211" s="86"/>
      <c r="LCH211" s="86"/>
      <c r="LCI211" s="86"/>
      <c r="LCJ211" s="86"/>
      <c r="LCK211" s="86"/>
      <c r="LCL211" s="86"/>
      <c r="LCM211" s="86"/>
      <c r="LCN211" s="86"/>
      <c r="LCO211" s="86"/>
      <c r="LCP211" s="86"/>
      <c r="LCQ211" s="86"/>
      <c r="LCR211" s="86"/>
      <c r="LCS211" s="86"/>
      <c r="LCT211" s="86"/>
      <c r="LCU211" s="86"/>
      <c r="LCV211" s="86"/>
      <c r="LCW211" s="86"/>
      <c r="LCX211" s="86"/>
      <c r="LCY211" s="86"/>
      <c r="LCZ211" s="86"/>
      <c r="LDA211" s="86"/>
      <c r="LDB211" s="86"/>
      <c r="LDC211" s="86"/>
      <c r="LDD211" s="86"/>
      <c r="LDE211" s="86"/>
      <c r="LDF211" s="86"/>
      <c r="LDG211" s="86"/>
      <c r="LDH211" s="86"/>
      <c r="LDI211" s="86"/>
      <c r="LDJ211" s="86"/>
      <c r="LDK211" s="86"/>
      <c r="LDL211" s="86"/>
      <c r="LDM211" s="86"/>
      <c r="LDN211" s="86"/>
      <c r="LDO211" s="86"/>
      <c r="LDP211" s="86"/>
      <c r="LDQ211" s="86"/>
      <c r="LDR211" s="86"/>
      <c r="LDS211" s="86"/>
      <c r="LDT211" s="86"/>
      <c r="LDU211" s="86"/>
      <c r="LDV211" s="86"/>
      <c r="LDW211" s="86"/>
      <c r="LDX211" s="86"/>
      <c r="LDY211" s="86"/>
      <c r="LDZ211" s="86"/>
      <c r="LEA211" s="86"/>
      <c r="LEB211" s="86"/>
      <c r="LEC211" s="86"/>
      <c r="LED211" s="86"/>
      <c r="LEE211" s="86"/>
      <c r="LEF211" s="86"/>
      <c r="LEG211" s="86"/>
      <c r="LEH211" s="86"/>
      <c r="LEI211" s="86"/>
      <c r="LEJ211" s="86"/>
      <c r="LEK211" s="86"/>
      <c r="LEL211" s="86"/>
      <c r="LEM211" s="86"/>
      <c r="LEN211" s="86"/>
      <c r="LEO211" s="86"/>
      <c r="LEP211" s="86"/>
      <c r="LEQ211" s="86"/>
      <c r="LER211" s="86"/>
      <c r="LES211" s="86"/>
      <c r="LET211" s="86"/>
      <c r="LEU211" s="86"/>
      <c r="LEV211" s="86"/>
      <c r="LEW211" s="86"/>
      <c r="LEX211" s="86"/>
      <c r="LEY211" s="86"/>
      <c r="LEZ211" s="86"/>
      <c r="LFA211" s="86"/>
      <c r="LFB211" s="86"/>
      <c r="LFC211" s="86"/>
      <c r="LFD211" s="86"/>
      <c r="LFE211" s="86"/>
      <c r="LFF211" s="86"/>
      <c r="LFG211" s="86"/>
      <c r="LFH211" s="86"/>
      <c r="LFI211" s="86"/>
      <c r="LFJ211" s="86"/>
      <c r="LFK211" s="86"/>
      <c r="LFL211" s="86"/>
      <c r="LFM211" s="86"/>
      <c r="LFN211" s="86"/>
      <c r="LFO211" s="86"/>
      <c r="LFP211" s="86"/>
      <c r="LFQ211" s="86"/>
      <c r="LFR211" s="86"/>
      <c r="LFS211" s="86"/>
      <c r="LFT211" s="86"/>
      <c r="LFU211" s="86"/>
      <c r="LFV211" s="86"/>
      <c r="LFW211" s="86"/>
      <c r="LFX211" s="86"/>
      <c r="LFY211" s="86"/>
      <c r="LFZ211" s="86"/>
      <c r="LGA211" s="86"/>
      <c r="LGB211" s="86"/>
      <c r="LGC211" s="86"/>
      <c r="LGD211" s="86"/>
      <c r="LGE211" s="86"/>
      <c r="LGF211" s="86"/>
      <c r="LGG211" s="86"/>
      <c r="LGH211" s="86"/>
      <c r="LGI211" s="86"/>
      <c r="LGJ211" s="86"/>
      <c r="LGK211" s="86"/>
      <c r="LGL211" s="86"/>
      <c r="LGM211" s="86"/>
      <c r="LGN211" s="86"/>
      <c r="LGO211" s="86"/>
      <c r="LGP211" s="86"/>
      <c r="LGQ211" s="86"/>
      <c r="LGR211" s="86"/>
      <c r="LGS211" s="86"/>
      <c r="LGT211" s="86"/>
      <c r="LGU211" s="86"/>
      <c r="LGV211" s="86"/>
      <c r="LGW211" s="86"/>
      <c r="LGX211" s="86"/>
      <c r="LGY211" s="86"/>
      <c r="LGZ211" s="86"/>
      <c r="LHA211" s="86"/>
      <c r="LHB211" s="86"/>
      <c r="LHC211" s="86"/>
      <c r="LHD211" s="86"/>
      <c r="LHE211" s="86"/>
      <c r="LHF211" s="86"/>
      <c r="LHG211" s="86"/>
      <c r="LHH211" s="86"/>
      <c r="LHI211" s="86"/>
      <c r="LHJ211" s="86"/>
      <c r="LHK211" s="86"/>
      <c r="LHL211" s="86"/>
      <c r="LHM211" s="86"/>
      <c r="LHN211" s="86"/>
      <c r="LHO211" s="86"/>
      <c r="LHP211" s="86"/>
      <c r="LHQ211" s="86"/>
      <c r="LHR211" s="86"/>
      <c r="LHS211" s="86"/>
      <c r="LHT211" s="86"/>
      <c r="LHU211" s="86"/>
      <c r="LHV211" s="86"/>
      <c r="LHW211" s="86"/>
      <c r="LHX211" s="86"/>
      <c r="LHY211" s="86"/>
      <c r="LHZ211" s="86"/>
      <c r="LIA211" s="86"/>
      <c r="LIB211" s="86"/>
      <c r="LIC211" s="86"/>
      <c r="LID211" s="86"/>
      <c r="LIE211" s="86"/>
      <c r="LIF211" s="86"/>
      <c r="LIG211" s="86"/>
      <c r="LIH211" s="86"/>
      <c r="LII211" s="86"/>
      <c r="LIJ211" s="86"/>
      <c r="LIK211" s="86"/>
      <c r="LIL211" s="86"/>
      <c r="LIM211" s="86"/>
      <c r="LIN211" s="86"/>
      <c r="LIO211" s="86"/>
      <c r="LIP211" s="86"/>
      <c r="LIQ211" s="86"/>
      <c r="LIR211" s="86"/>
      <c r="LIS211" s="86"/>
      <c r="LIT211" s="86"/>
      <c r="LIU211" s="86"/>
      <c r="LIV211" s="86"/>
      <c r="LIW211" s="86"/>
      <c r="LIX211" s="86"/>
      <c r="LIY211" s="86"/>
      <c r="LIZ211" s="86"/>
      <c r="LJA211" s="86"/>
      <c r="LJB211" s="86"/>
      <c r="LJC211" s="86"/>
      <c r="LJD211" s="86"/>
      <c r="LJE211" s="86"/>
      <c r="LJF211" s="86"/>
      <c r="LJG211" s="86"/>
      <c r="LJH211" s="86"/>
      <c r="LJI211" s="86"/>
      <c r="LJJ211" s="86"/>
      <c r="LJK211" s="86"/>
      <c r="LJL211" s="86"/>
      <c r="LJM211" s="86"/>
      <c r="LJN211" s="86"/>
      <c r="LJO211" s="86"/>
      <c r="LJP211" s="86"/>
      <c r="LJQ211" s="86"/>
      <c r="LJR211" s="86"/>
      <c r="LJS211" s="86"/>
      <c r="LJT211" s="86"/>
      <c r="LJU211" s="86"/>
      <c r="LJV211" s="86"/>
      <c r="LJW211" s="86"/>
      <c r="LJX211" s="86"/>
      <c r="LJY211" s="86"/>
      <c r="LJZ211" s="86"/>
      <c r="LKA211" s="86"/>
      <c r="LKB211" s="86"/>
      <c r="LKC211" s="86"/>
      <c r="LKD211" s="86"/>
      <c r="LKE211" s="86"/>
      <c r="LKF211" s="86"/>
      <c r="LKG211" s="86"/>
      <c r="LKH211" s="86"/>
      <c r="LKI211" s="86"/>
      <c r="LKJ211" s="86"/>
      <c r="LKK211" s="86"/>
      <c r="LKL211" s="86"/>
      <c r="LKM211" s="86"/>
      <c r="LKN211" s="86"/>
      <c r="LKO211" s="86"/>
      <c r="LKP211" s="86"/>
      <c r="LKQ211" s="86"/>
      <c r="LKR211" s="86"/>
      <c r="LKS211" s="86"/>
      <c r="LKT211" s="86"/>
      <c r="LKU211" s="86"/>
      <c r="LKV211" s="86"/>
      <c r="LKW211" s="86"/>
      <c r="LKX211" s="86"/>
      <c r="LKY211" s="86"/>
      <c r="LKZ211" s="86"/>
      <c r="LLA211" s="86"/>
      <c r="LLB211" s="86"/>
      <c r="LLC211" s="86"/>
      <c r="LLD211" s="86"/>
      <c r="LLE211" s="86"/>
      <c r="LLF211" s="86"/>
      <c r="LLG211" s="86"/>
      <c r="LLH211" s="86"/>
      <c r="LLI211" s="86"/>
      <c r="LLJ211" s="86"/>
      <c r="LLK211" s="86"/>
      <c r="LLL211" s="86"/>
      <c r="LLM211" s="86"/>
      <c r="LLN211" s="86"/>
      <c r="LLO211" s="86"/>
      <c r="LLP211" s="86"/>
      <c r="LLQ211" s="86"/>
      <c r="LLR211" s="86"/>
      <c r="LLS211" s="86"/>
      <c r="LLT211" s="86"/>
      <c r="LLU211" s="86"/>
      <c r="LLV211" s="86"/>
      <c r="LLW211" s="86"/>
      <c r="LLX211" s="86"/>
      <c r="LLY211" s="86"/>
      <c r="LLZ211" s="86"/>
      <c r="LMA211" s="86"/>
      <c r="LMB211" s="86"/>
      <c r="LMC211" s="86"/>
      <c r="LMD211" s="86"/>
      <c r="LME211" s="86"/>
      <c r="LMF211" s="86"/>
      <c r="LMG211" s="86"/>
      <c r="LMH211" s="86"/>
      <c r="LMI211" s="86"/>
      <c r="LMJ211" s="86"/>
      <c r="LMK211" s="86"/>
      <c r="LML211" s="86"/>
      <c r="LMM211" s="86"/>
      <c r="LMN211" s="86"/>
      <c r="LMO211" s="86"/>
      <c r="LMP211" s="86"/>
      <c r="LMQ211" s="86"/>
      <c r="LMR211" s="86"/>
      <c r="LMS211" s="86"/>
      <c r="LMT211" s="86"/>
      <c r="LMU211" s="86"/>
      <c r="LMV211" s="86"/>
      <c r="LMW211" s="86"/>
      <c r="LMX211" s="86"/>
      <c r="LMY211" s="86"/>
      <c r="LMZ211" s="86"/>
      <c r="LNA211" s="86"/>
      <c r="LNB211" s="86"/>
      <c r="LNC211" s="86"/>
      <c r="LND211" s="86"/>
      <c r="LNE211" s="86"/>
      <c r="LNF211" s="86"/>
      <c r="LNG211" s="86"/>
      <c r="LNH211" s="86"/>
      <c r="LNI211" s="86"/>
      <c r="LNJ211" s="86"/>
      <c r="LNK211" s="86"/>
      <c r="LNL211" s="86"/>
      <c r="LNM211" s="86"/>
      <c r="LNN211" s="86"/>
      <c r="LNO211" s="86"/>
      <c r="LNP211" s="86"/>
      <c r="LNQ211" s="86"/>
      <c r="LNR211" s="86"/>
      <c r="LNS211" s="86"/>
      <c r="LNT211" s="86"/>
      <c r="LNU211" s="86"/>
      <c r="LNV211" s="86"/>
      <c r="LNW211" s="86"/>
      <c r="LNX211" s="86"/>
      <c r="LNY211" s="86"/>
      <c r="LNZ211" s="86"/>
      <c r="LOA211" s="86"/>
      <c r="LOB211" s="86"/>
      <c r="LOC211" s="86"/>
      <c r="LOD211" s="86"/>
      <c r="LOE211" s="86"/>
      <c r="LOF211" s="86"/>
      <c r="LOG211" s="86"/>
      <c r="LOH211" s="86"/>
      <c r="LOI211" s="86"/>
      <c r="LOJ211" s="86"/>
      <c r="LOK211" s="86"/>
      <c r="LOL211" s="86"/>
      <c r="LOM211" s="86"/>
      <c r="LON211" s="86"/>
      <c r="LOO211" s="86"/>
      <c r="LOP211" s="86"/>
      <c r="LOQ211" s="86"/>
      <c r="LOR211" s="86"/>
      <c r="LOS211" s="86"/>
      <c r="LOT211" s="86"/>
      <c r="LOU211" s="86"/>
      <c r="LOV211" s="86"/>
      <c r="LOW211" s="86"/>
      <c r="LOX211" s="86"/>
      <c r="LOY211" s="86"/>
      <c r="LOZ211" s="86"/>
      <c r="LPA211" s="86"/>
      <c r="LPB211" s="86"/>
      <c r="LPC211" s="86"/>
      <c r="LPD211" s="86"/>
      <c r="LPE211" s="86"/>
      <c r="LPF211" s="86"/>
      <c r="LPG211" s="86"/>
      <c r="LPH211" s="86"/>
      <c r="LPI211" s="86"/>
      <c r="LPJ211" s="86"/>
      <c r="LPK211" s="86"/>
      <c r="LPL211" s="86"/>
      <c r="LPM211" s="86"/>
      <c r="LPN211" s="86"/>
      <c r="LPO211" s="86"/>
      <c r="LPP211" s="86"/>
      <c r="LPQ211" s="86"/>
      <c r="LPR211" s="86"/>
      <c r="LPS211" s="86"/>
      <c r="LPT211" s="86"/>
      <c r="LPU211" s="86"/>
      <c r="LPV211" s="86"/>
      <c r="LPW211" s="86"/>
      <c r="LPX211" s="86"/>
      <c r="LPY211" s="86"/>
      <c r="LPZ211" s="86"/>
      <c r="LQA211" s="86"/>
      <c r="LQB211" s="86"/>
      <c r="LQC211" s="86"/>
      <c r="LQD211" s="86"/>
      <c r="LQE211" s="86"/>
      <c r="LQF211" s="86"/>
      <c r="LQG211" s="86"/>
      <c r="LQH211" s="86"/>
      <c r="LQI211" s="86"/>
      <c r="LQJ211" s="86"/>
      <c r="LQK211" s="86"/>
      <c r="LQL211" s="86"/>
      <c r="LQM211" s="86"/>
      <c r="LQN211" s="86"/>
      <c r="LQO211" s="86"/>
      <c r="LQP211" s="86"/>
      <c r="LQQ211" s="86"/>
      <c r="LQR211" s="86"/>
      <c r="LQS211" s="86"/>
      <c r="LQT211" s="86"/>
      <c r="LQU211" s="86"/>
      <c r="LQV211" s="86"/>
      <c r="LQW211" s="86"/>
      <c r="LQX211" s="86"/>
      <c r="LQY211" s="86"/>
      <c r="LQZ211" s="86"/>
      <c r="LRA211" s="86"/>
      <c r="LRB211" s="86"/>
      <c r="LRC211" s="86"/>
      <c r="LRD211" s="86"/>
      <c r="LRE211" s="86"/>
      <c r="LRF211" s="86"/>
      <c r="LRG211" s="86"/>
      <c r="LRH211" s="86"/>
      <c r="LRI211" s="86"/>
      <c r="LRJ211" s="86"/>
      <c r="LRK211" s="86"/>
      <c r="LRL211" s="86"/>
      <c r="LRM211" s="86"/>
      <c r="LRN211" s="86"/>
      <c r="LRO211" s="86"/>
      <c r="LRP211" s="86"/>
      <c r="LRQ211" s="86"/>
      <c r="LRR211" s="86"/>
      <c r="LRS211" s="86"/>
      <c r="LRT211" s="86"/>
      <c r="LRU211" s="86"/>
      <c r="LRV211" s="86"/>
      <c r="LRW211" s="86"/>
      <c r="LRX211" s="86"/>
      <c r="LRY211" s="86"/>
      <c r="LRZ211" s="86"/>
      <c r="LSA211" s="86"/>
      <c r="LSB211" s="86"/>
      <c r="LSC211" s="86"/>
      <c r="LSD211" s="86"/>
      <c r="LSE211" s="86"/>
      <c r="LSF211" s="86"/>
      <c r="LSG211" s="86"/>
      <c r="LSH211" s="86"/>
      <c r="LSI211" s="86"/>
      <c r="LSJ211" s="86"/>
      <c r="LSK211" s="86"/>
      <c r="LSL211" s="86"/>
      <c r="LSM211" s="86"/>
      <c r="LSN211" s="86"/>
      <c r="LSO211" s="86"/>
      <c r="LSP211" s="86"/>
      <c r="LSQ211" s="86"/>
      <c r="LSR211" s="86"/>
      <c r="LSS211" s="86"/>
      <c r="LST211" s="86"/>
      <c r="LSU211" s="86"/>
      <c r="LSV211" s="86"/>
      <c r="LSW211" s="86"/>
      <c r="LSX211" s="86"/>
      <c r="LSY211" s="86"/>
      <c r="LSZ211" s="86"/>
      <c r="LTA211" s="86"/>
      <c r="LTB211" s="86"/>
      <c r="LTC211" s="86"/>
      <c r="LTD211" s="86"/>
      <c r="LTE211" s="86"/>
      <c r="LTF211" s="86"/>
      <c r="LTG211" s="86"/>
      <c r="LTH211" s="86"/>
      <c r="LTI211" s="86"/>
      <c r="LTJ211" s="86"/>
      <c r="LTK211" s="86"/>
      <c r="LTL211" s="86"/>
      <c r="LTM211" s="86"/>
      <c r="LTN211" s="86"/>
      <c r="LTO211" s="86"/>
      <c r="LTP211" s="86"/>
      <c r="LTQ211" s="86"/>
      <c r="LTR211" s="86"/>
      <c r="LTS211" s="86"/>
      <c r="LTT211" s="86"/>
      <c r="LTU211" s="86"/>
      <c r="LTV211" s="86"/>
      <c r="LTW211" s="86"/>
      <c r="LTX211" s="86"/>
      <c r="LTY211" s="86"/>
      <c r="LTZ211" s="86"/>
      <c r="LUA211" s="86"/>
      <c r="LUB211" s="86"/>
      <c r="LUC211" s="86"/>
      <c r="LUD211" s="86"/>
      <c r="LUE211" s="86"/>
      <c r="LUF211" s="86"/>
      <c r="LUG211" s="86"/>
      <c r="LUH211" s="86"/>
      <c r="LUI211" s="86"/>
      <c r="LUJ211" s="86"/>
      <c r="LUK211" s="86"/>
      <c r="LUL211" s="86"/>
      <c r="LUM211" s="86"/>
      <c r="LUN211" s="86"/>
      <c r="LUO211" s="86"/>
      <c r="LUP211" s="86"/>
      <c r="LUQ211" s="86"/>
      <c r="LUR211" s="86"/>
      <c r="LUS211" s="86"/>
      <c r="LUT211" s="86"/>
      <c r="LUU211" s="86"/>
      <c r="LUV211" s="86"/>
      <c r="LUW211" s="86"/>
      <c r="LUX211" s="86"/>
      <c r="LUY211" s="86"/>
      <c r="LUZ211" s="86"/>
      <c r="LVA211" s="86"/>
      <c r="LVB211" s="86"/>
      <c r="LVC211" s="86"/>
      <c r="LVD211" s="86"/>
      <c r="LVE211" s="86"/>
      <c r="LVF211" s="86"/>
      <c r="LVG211" s="86"/>
      <c r="LVH211" s="86"/>
      <c r="LVI211" s="86"/>
      <c r="LVJ211" s="86"/>
      <c r="LVK211" s="86"/>
      <c r="LVL211" s="86"/>
      <c r="LVM211" s="86"/>
      <c r="LVN211" s="86"/>
      <c r="LVO211" s="86"/>
      <c r="LVP211" s="86"/>
      <c r="LVQ211" s="86"/>
      <c r="LVR211" s="86"/>
      <c r="LVS211" s="86"/>
      <c r="LVT211" s="86"/>
      <c r="LVU211" s="86"/>
      <c r="LVV211" s="86"/>
      <c r="LVW211" s="86"/>
      <c r="LVX211" s="86"/>
      <c r="LVY211" s="86"/>
      <c r="LVZ211" s="86"/>
      <c r="LWA211" s="86"/>
      <c r="LWB211" s="86"/>
      <c r="LWC211" s="86"/>
      <c r="LWD211" s="86"/>
      <c r="LWE211" s="86"/>
      <c r="LWF211" s="86"/>
      <c r="LWG211" s="86"/>
      <c r="LWH211" s="86"/>
      <c r="LWI211" s="86"/>
      <c r="LWJ211" s="86"/>
      <c r="LWK211" s="86"/>
      <c r="LWL211" s="86"/>
      <c r="LWM211" s="86"/>
      <c r="LWN211" s="86"/>
      <c r="LWO211" s="86"/>
      <c r="LWP211" s="86"/>
      <c r="LWQ211" s="86"/>
      <c r="LWR211" s="86"/>
      <c r="LWS211" s="86"/>
      <c r="LWT211" s="86"/>
      <c r="LWU211" s="86"/>
      <c r="LWV211" s="86"/>
      <c r="LWW211" s="86"/>
      <c r="LWX211" s="86"/>
      <c r="LWY211" s="86"/>
      <c r="LWZ211" s="86"/>
      <c r="LXA211" s="86"/>
      <c r="LXB211" s="86"/>
      <c r="LXC211" s="86"/>
      <c r="LXD211" s="86"/>
      <c r="LXE211" s="86"/>
      <c r="LXF211" s="86"/>
      <c r="LXG211" s="86"/>
      <c r="LXH211" s="86"/>
      <c r="LXI211" s="86"/>
      <c r="LXJ211" s="86"/>
      <c r="LXK211" s="86"/>
      <c r="LXL211" s="86"/>
      <c r="LXM211" s="86"/>
      <c r="LXN211" s="86"/>
      <c r="LXO211" s="86"/>
      <c r="LXP211" s="86"/>
      <c r="LXQ211" s="86"/>
      <c r="LXR211" s="86"/>
      <c r="LXS211" s="86"/>
      <c r="LXT211" s="86"/>
      <c r="LXU211" s="86"/>
      <c r="LXV211" s="86"/>
      <c r="LXW211" s="86"/>
      <c r="LXX211" s="86"/>
      <c r="LXY211" s="86"/>
      <c r="LXZ211" s="86"/>
      <c r="LYA211" s="86"/>
      <c r="LYB211" s="86"/>
      <c r="LYC211" s="86"/>
      <c r="LYD211" s="86"/>
      <c r="LYE211" s="86"/>
      <c r="LYF211" s="86"/>
      <c r="LYG211" s="86"/>
      <c r="LYH211" s="86"/>
      <c r="LYI211" s="86"/>
      <c r="LYJ211" s="86"/>
      <c r="LYK211" s="86"/>
      <c r="LYL211" s="86"/>
      <c r="LYM211" s="86"/>
      <c r="LYN211" s="86"/>
      <c r="LYO211" s="86"/>
      <c r="LYP211" s="86"/>
      <c r="LYQ211" s="86"/>
      <c r="LYR211" s="86"/>
      <c r="LYS211" s="86"/>
      <c r="LYT211" s="86"/>
      <c r="LYU211" s="86"/>
      <c r="LYV211" s="86"/>
      <c r="LYW211" s="86"/>
      <c r="LYX211" s="86"/>
      <c r="LYY211" s="86"/>
      <c r="LYZ211" s="86"/>
      <c r="LZA211" s="86"/>
      <c r="LZB211" s="86"/>
      <c r="LZC211" s="86"/>
      <c r="LZD211" s="86"/>
      <c r="LZE211" s="86"/>
      <c r="LZF211" s="86"/>
      <c r="LZG211" s="86"/>
      <c r="LZH211" s="86"/>
      <c r="LZI211" s="86"/>
      <c r="LZJ211" s="86"/>
      <c r="LZK211" s="86"/>
      <c r="LZL211" s="86"/>
      <c r="LZM211" s="86"/>
      <c r="LZN211" s="86"/>
      <c r="LZO211" s="86"/>
      <c r="LZP211" s="86"/>
      <c r="LZQ211" s="86"/>
      <c r="LZR211" s="86"/>
      <c r="LZS211" s="86"/>
      <c r="LZT211" s="86"/>
      <c r="LZU211" s="86"/>
      <c r="LZV211" s="86"/>
      <c r="LZW211" s="86"/>
      <c r="LZX211" s="86"/>
      <c r="LZY211" s="86"/>
      <c r="LZZ211" s="86"/>
      <c r="MAA211" s="86"/>
      <c r="MAB211" s="86"/>
      <c r="MAC211" s="86"/>
      <c r="MAD211" s="86"/>
      <c r="MAE211" s="86"/>
      <c r="MAF211" s="86"/>
      <c r="MAG211" s="86"/>
      <c r="MAH211" s="86"/>
      <c r="MAI211" s="86"/>
      <c r="MAJ211" s="86"/>
      <c r="MAK211" s="86"/>
      <c r="MAL211" s="86"/>
      <c r="MAM211" s="86"/>
      <c r="MAN211" s="86"/>
      <c r="MAO211" s="86"/>
      <c r="MAP211" s="86"/>
      <c r="MAQ211" s="86"/>
      <c r="MAR211" s="86"/>
      <c r="MAS211" s="86"/>
      <c r="MAT211" s="86"/>
      <c r="MAU211" s="86"/>
      <c r="MAV211" s="86"/>
      <c r="MAW211" s="86"/>
      <c r="MAX211" s="86"/>
      <c r="MAY211" s="86"/>
      <c r="MAZ211" s="86"/>
      <c r="MBA211" s="86"/>
      <c r="MBB211" s="86"/>
      <c r="MBC211" s="86"/>
      <c r="MBD211" s="86"/>
      <c r="MBE211" s="86"/>
      <c r="MBF211" s="86"/>
      <c r="MBG211" s="86"/>
      <c r="MBH211" s="86"/>
      <c r="MBI211" s="86"/>
      <c r="MBJ211" s="86"/>
      <c r="MBK211" s="86"/>
      <c r="MBL211" s="86"/>
      <c r="MBM211" s="86"/>
      <c r="MBN211" s="86"/>
      <c r="MBO211" s="86"/>
      <c r="MBP211" s="86"/>
      <c r="MBQ211" s="86"/>
      <c r="MBR211" s="86"/>
      <c r="MBS211" s="86"/>
      <c r="MBT211" s="86"/>
      <c r="MBU211" s="86"/>
      <c r="MBV211" s="86"/>
      <c r="MBW211" s="86"/>
      <c r="MBX211" s="86"/>
      <c r="MBY211" s="86"/>
      <c r="MBZ211" s="86"/>
      <c r="MCA211" s="86"/>
      <c r="MCB211" s="86"/>
      <c r="MCC211" s="86"/>
      <c r="MCD211" s="86"/>
      <c r="MCE211" s="86"/>
      <c r="MCF211" s="86"/>
      <c r="MCG211" s="86"/>
      <c r="MCH211" s="86"/>
      <c r="MCI211" s="86"/>
      <c r="MCJ211" s="86"/>
      <c r="MCK211" s="86"/>
      <c r="MCL211" s="86"/>
      <c r="MCM211" s="86"/>
      <c r="MCN211" s="86"/>
      <c r="MCO211" s="86"/>
      <c r="MCP211" s="86"/>
      <c r="MCQ211" s="86"/>
      <c r="MCR211" s="86"/>
      <c r="MCS211" s="86"/>
      <c r="MCT211" s="86"/>
      <c r="MCU211" s="86"/>
      <c r="MCV211" s="86"/>
      <c r="MCW211" s="86"/>
      <c r="MCX211" s="86"/>
      <c r="MCY211" s="86"/>
      <c r="MCZ211" s="86"/>
      <c r="MDA211" s="86"/>
      <c r="MDB211" s="86"/>
      <c r="MDC211" s="86"/>
      <c r="MDD211" s="86"/>
      <c r="MDE211" s="86"/>
      <c r="MDF211" s="86"/>
      <c r="MDG211" s="86"/>
      <c r="MDH211" s="86"/>
      <c r="MDI211" s="86"/>
      <c r="MDJ211" s="86"/>
      <c r="MDK211" s="86"/>
      <c r="MDL211" s="86"/>
      <c r="MDM211" s="86"/>
      <c r="MDN211" s="86"/>
      <c r="MDO211" s="86"/>
      <c r="MDP211" s="86"/>
      <c r="MDQ211" s="86"/>
      <c r="MDR211" s="86"/>
      <c r="MDS211" s="86"/>
      <c r="MDT211" s="86"/>
      <c r="MDU211" s="86"/>
      <c r="MDV211" s="86"/>
      <c r="MDW211" s="86"/>
      <c r="MDX211" s="86"/>
      <c r="MDY211" s="86"/>
      <c r="MDZ211" s="86"/>
      <c r="MEA211" s="86"/>
      <c r="MEB211" s="86"/>
      <c r="MEC211" s="86"/>
      <c r="MED211" s="86"/>
      <c r="MEE211" s="86"/>
      <c r="MEF211" s="86"/>
      <c r="MEG211" s="86"/>
      <c r="MEH211" s="86"/>
      <c r="MEI211" s="86"/>
      <c r="MEJ211" s="86"/>
      <c r="MEK211" s="86"/>
      <c r="MEL211" s="86"/>
      <c r="MEM211" s="86"/>
      <c r="MEN211" s="86"/>
      <c r="MEO211" s="86"/>
      <c r="MEP211" s="86"/>
      <c r="MEQ211" s="86"/>
      <c r="MER211" s="86"/>
      <c r="MES211" s="86"/>
      <c r="MET211" s="86"/>
      <c r="MEU211" s="86"/>
      <c r="MEV211" s="86"/>
      <c r="MEW211" s="86"/>
      <c r="MEX211" s="86"/>
      <c r="MEY211" s="86"/>
      <c r="MEZ211" s="86"/>
      <c r="MFA211" s="86"/>
      <c r="MFB211" s="86"/>
      <c r="MFC211" s="86"/>
      <c r="MFD211" s="86"/>
      <c r="MFE211" s="86"/>
      <c r="MFF211" s="86"/>
      <c r="MFG211" s="86"/>
      <c r="MFH211" s="86"/>
      <c r="MFI211" s="86"/>
      <c r="MFJ211" s="86"/>
      <c r="MFK211" s="86"/>
      <c r="MFL211" s="86"/>
      <c r="MFM211" s="86"/>
      <c r="MFN211" s="86"/>
      <c r="MFO211" s="86"/>
      <c r="MFP211" s="86"/>
      <c r="MFQ211" s="86"/>
      <c r="MFR211" s="86"/>
      <c r="MFS211" s="86"/>
      <c r="MFT211" s="86"/>
      <c r="MFU211" s="86"/>
      <c r="MFV211" s="86"/>
      <c r="MFW211" s="86"/>
      <c r="MFX211" s="86"/>
      <c r="MFY211" s="86"/>
      <c r="MFZ211" s="86"/>
      <c r="MGA211" s="86"/>
      <c r="MGB211" s="86"/>
      <c r="MGC211" s="86"/>
      <c r="MGD211" s="86"/>
      <c r="MGE211" s="86"/>
      <c r="MGF211" s="86"/>
      <c r="MGG211" s="86"/>
      <c r="MGH211" s="86"/>
      <c r="MGI211" s="86"/>
      <c r="MGJ211" s="86"/>
      <c r="MGK211" s="86"/>
      <c r="MGL211" s="86"/>
      <c r="MGM211" s="86"/>
      <c r="MGN211" s="86"/>
      <c r="MGO211" s="86"/>
      <c r="MGP211" s="86"/>
      <c r="MGQ211" s="86"/>
      <c r="MGR211" s="86"/>
      <c r="MGS211" s="86"/>
      <c r="MGT211" s="86"/>
      <c r="MGU211" s="86"/>
      <c r="MGV211" s="86"/>
      <c r="MGW211" s="86"/>
      <c r="MGX211" s="86"/>
      <c r="MGY211" s="86"/>
      <c r="MGZ211" s="86"/>
      <c r="MHA211" s="86"/>
      <c r="MHB211" s="86"/>
      <c r="MHC211" s="86"/>
      <c r="MHD211" s="86"/>
      <c r="MHE211" s="86"/>
      <c r="MHF211" s="86"/>
      <c r="MHG211" s="86"/>
      <c r="MHH211" s="86"/>
      <c r="MHI211" s="86"/>
      <c r="MHJ211" s="86"/>
      <c r="MHK211" s="86"/>
      <c r="MHL211" s="86"/>
      <c r="MHM211" s="86"/>
      <c r="MHN211" s="86"/>
      <c r="MHO211" s="86"/>
      <c r="MHP211" s="86"/>
      <c r="MHQ211" s="86"/>
      <c r="MHR211" s="86"/>
      <c r="MHS211" s="86"/>
      <c r="MHT211" s="86"/>
      <c r="MHU211" s="86"/>
      <c r="MHV211" s="86"/>
      <c r="MHW211" s="86"/>
      <c r="MHX211" s="86"/>
      <c r="MHY211" s="86"/>
      <c r="MHZ211" s="86"/>
      <c r="MIA211" s="86"/>
      <c r="MIB211" s="86"/>
      <c r="MIC211" s="86"/>
      <c r="MID211" s="86"/>
      <c r="MIE211" s="86"/>
      <c r="MIF211" s="86"/>
      <c r="MIG211" s="86"/>
      <c r="MIH211" s="86"/>
      <c r="MII211" s="86"/>
      <c r="MIJ211" s="86"/>
      <c r="MIK211" s="86"/>
      <c r="MIL211" s="86"/>
      <c r="MIM211" s="86"/>
      <c r="MIN211" s="86"/>
      <c r="MIO211" s="86"/>
      <c r="MIP211" s="86"/>
      <c r="MIQ211" s="86"/>
      <c r="MIR211" s="86"/>
      <c r="MIS211" s="86"/>
      <c r="MIT211" s="86"/>
      <c r="MIU211" s="86"/>
      <c r="MIV211" s="86"/>
      <c r="MIW211" s="86"/>
      <c r="MIX211" s="86"/>
      <c r="MIY211" s="86"/>
      <c r="MIZ211" s="86"/>
      <c r="MJA211" s="86"/>
      <c r="MJB211" s="86"/>
      <c r="MJC211" s="86"/>
      <c r="MJD211" s="86"/>
      <c r="MJE211" s="86"/>
      <c r="MJF211" s="86"/>
      <c r="MJG211" s="86"/>
      <c r="MJH211" s="86"/>
      <c r="MJI211" s="86"/>
      <c r="MJJ211" s="86"/>
      <c r="MJK211" s="86"/>
      <c r="MJL211" s="86"/>
      <c r="MJM211" s="86"/>
      <c r="MJN211" s="86"/>
      <c r="MJO211" s="86"/>
      <c r="MJP211" s="86"/>
      <c r="MJQ211" s="86"/>
      <c r="MJR211" s="86"/>
      <c r="MJS211" s="86"/>
      <c r="MJT211" s="86"/>
      <c r="MJU211" s="86"/>
      <c r="MJV211" s="86"/>
      <c r="MJW211" s="86"/>
      <c r="MJX211" s="86"/>
      <c r="MJY211" s="86"/>
      <c r="MJZ211" s="86"/>
      <c r="MKA211" s="86"/>
      <c r="MKB211" s="86"/>
      <c r="MKC211" s="86"/>
      <c r="MKD211" s="86"/>
      <c r="MKE211" s="86"/>
      <c r="MKF211" s="86"/>
      <c r="MKG211" s="86"/>
      <c r="MKH211" s="86"/>
      <c r="MKI211" s="86"/>
      <c r="MKJ211" s="86"/>
      <c r="MKK211" s="86"/>
      <c r="MKL211" s="86"/>
      <c r="MKM211" s="86"/>
      <c r="MKN211" s="86"/>
      <c r="MKO211" s="86"/>
      <c r="MKP211" s="86"/>
      <c r="MKQ211" s="86"/>
      <c r="MKR211" s="86"/>
      <c r="MKS211" s="86"/>
      <c r="MKT211" s="86"/>
      <c r="MKU211" s="86"/>
      <c r="MKV211" s="86"/>
      <c r="MKW211" s="86"/>
      <c r="MKX211" s="86"/>
      <c r="MKY211" s="86"/>
      <c r="MKZ211" s="86"/>
      <c r="MLA211" s="86"/>
      <c r="MLB211" s="86"/>
      <c r="MLC211" s="86"/>
      <c r="MLD211" s="86"/>
      <c r="MLE211" s="86"/>
      <c r="MLF211" s="86"/>
      <c r="MLG211" s="86"/>
      <c r="MLH211" s="86"/>
      <c r="MLI211" s="86"/>
      <c r="MLJ211" s="86"/>
      <c r="MLK211" s="86"/>
      <c r="MLL211" s="86"/>
      <c r="MLM211" s="86"/>
      <c r="MLN211" s="86"/>
      <c r="MLO211" s="86"/>
      <c r="MLP211" s="86"/>
      <c r="MLQ211" s="86"/>
      <c r="MLR211" s="86"/>
      <c r="MLS211" s="86"/>
      <c r="MLT211" s="86"/>
      <c r="MLU211" s="86"/>
      <c r="MLV211" s="86"/>
      <c r="MLW211" s="86"/>
      <c r="MLX211" s="86"/>
      <c r="MLY211" s="86"/>
      <c r="MLZ211" s="86"/>
      <c r="MMA211" s="86"/>
      <c r="MMB211" s="86"/>
      <c r="MMC211" s="86"/>
      <c r="MMD211" s="86"/>
      <c r="MME211" s="86"/>
      <c r="MMF211" s="86"/>
      <c r="MMG211" s="86"/>
      <c r="MMH211" s="86"/>
      <c r="MMI211" s="86"/>
      <c r="MMJ211" s="86"/>
      <c r="MMK211" s="86"/>
      <c r="MML211" s="86"/>
      <c r="MMM211" s="86"/>
      <c r="MMN211" s="86"/>
      <c r="MMO211" s="86"/>
      <c r="MMP211" s="86"/>
      <c r="MMQ211" s="86"/>
      <c r="MMR211" s="86"/>
      <c r="MMS211" s="86"/>
      <c r="MMT211" s="86"/>
      <c r="MMU211" s="86"/>
      <c r="MMV211" s="86"/>
      <c r="MMW211" s="86"/>
      <c r="MMX211" s="86"/>
      <c r="MMY211" s="86"/>
      <c r="MMZ211" s="86"/>
      <c r="MNA211" s="86"/>
      <c r="MNB211" s="86"/>
      <c r="MNC211" s="86"/>
      <c r="MND211" s="86"/>
      <c r="MNE211" s="86"/>
      <c r="MNF211" s="86"/>
      <c r="MNG211" s="86"/>
      <c r="MNH211" s="86"/>
      <c r="MNI211" s="86"/>
      <c r="MNJ211" s="86"/>
      <c r="MNK211" s="86"/>
      <c r="MNL211" s="86"/>
      <c r="MNM211" s="86"/>
      <c r="MNN211" s="86"/>
      <c r="MNO211" s="86"/>
      <c r="MNP211" s="86"/>
      <c r="MNQ211" s="86"/>
      <c r="MNR211" s="86"/>
      <c r="MNS211" s="86"/>
      <c r="MNT211" s="86"/>
      <c r="MNU211" s="86"/>
      <c r="MNV211" s="86"/>
      <c r="MNW211" s="86"/>
      <c r="MNX211" s="86"/>
      <c r="MNY211" s="86"/>
      <c r="MNZ211" s="86"/>
      <c r="MOA211" s="86"/>
      <c r="MOB211" s="86"/>
      <c r="MOC211" s="86"/>
      <c r="MOD211" s="86"/>
      <c r="MOE211" s="86"/>
      <c r="MOF211" s="86"/>
      <c r="MOG211" s="86"/>
      <c r="MOH211" s="86"/>
      <c r="MOI211" s="86"/>
      <c r="MOJ211" s="86"/>
      <c r="MOK211" s="86"/>
      <c r="MOL211" s="86"/>
      <c r="MOM211" s="86"/>
      <c r="MON211" s="86"/>
      <c r="MOO211" s="86"/>
      <c r="MOP211" s="86"/>
      <c r="MOQ211" s="86"/>
      <c r="MOR211" s="86"/>
      <c r="MOS211" s="86"/>
      <c r="MOT211" s="86"/>
      <c r="MOU211" s="86"/>
      <c r="MOV211" s="86"/>
      <c r="MOW211" s="86"/>
      <c r="MOX211" s="86"/>
      <c r="MOY211" s="86"/>
      <c r="MOZ211" s="86"/>
      <c r="MPA211" s="86"/>
      <c r="MPB211" s="86"/>
      <c r="MPC211" s="86"/>
      <c r="MPD211" s="86"/>
      <c r="MPE211" s="86"/>
      <c r="MPF211" s="86"/>
      <c r="MPG211" s="86"/>
      <c r="MPH211" s="86"/>
      <c r="MPI211" s="86"/>
      <c r="MPJ211" s="86"/>
      <c r="MPK211" s="86"/>
      <c r="MPL211" s="86"/>
      <c r="MPM211" s="86"/>
      <c r="MPN211" s="86"/>
      <c r="MPO211" s="86"/>
      <c r="MPP211" s="86"/>
      <c r="MPQ211" s="86"/>
      <c r="MPR211" s="86"/>
      <c r="MPS211" s="86"/>
      <c r="MPT211" s="86"/>
      <c r="MPU211" s="86"/>
      <c r="MPV211" s="86"/>
      <c r="MPW211" s="86"/>
      <c r="MPX211" s="86"/>
      <c r="MPY211" s="86"/>
      <c r="MPZ211" s="86"/>
      <c r="MQA211" s="86"/>
      <c r="MQB211" s="86"/>
      <c r="MQC211" s="86"/>
      <c r="MQD211" s="86"/>
      <c r="MQE211" s="86"/>
      <c r="MQF211" s="86"/>
      <c r="MQG211" s="86"/>
      <c r="MQH211" s="86"/>
      <c r="MQI211" s="86"/>
      <c r="MQJ211" s="86"/>
      <c r="MQK211" s="86"/>
      <c r="MQL211" s="86"/>
      <c r="MQM211" s="86"/>
      <c r="MQN211" s="86"/>
      <c r="MQO211" s="86"/>
      <c r="MQP211" s="86"/>
      <c r="MQQ211" s="86"/>
      <c r="MQR211" s="86"/>
      <c r="MQS211" s="86"/>
      <c r="MQT211" s="86"/>
      <c r="MQU211" s="86"/>
      <c r="MQV211" s="86"/>
      <c r="MQW211" s="86"/>
      <c r="MQX211" s="86"/>
      <c r="MQY211" s="86"/>
      <c r="MQZ211" s="86"/>
      <c r="MRA211" s="86"/>
      <c r="MRB211" s="86"/>
      <c r="MRC211" s="86"/>
      <c r="MRD211" s="86"/>
      <c r="MRE211" s="86"/>
      <c r="MRF211" s="86"/>
      <c r="MRG211" s="86"/>
      <c r="MRH211" s="86"/>
      <c r="MRI211" s="86"/>
      <c r="MRJ211" s="86"/>
      <c r="MRK211" s="86"/>
      <c r="MRL211" s="86"/>
      <c r="MRM211" s="86"/>
      <c r="MRN211" s="86"/>
      <c r="MRO211" s="86"/>
      <c r="MRP211" s="86"/>
      <c r="MRQ211" s="86"/>
      <c r="MRR211" s="86"/>
      <c r="MRS211" s="86"/>
      <c r="MRT211" s="86"/>
      <c r="MRU211" s="86"/>
      <c r="MRV211" s="86"/>
      <c r="MRW211" s="86"/>
      <c r="MRX211" s="86"/>
      <c r="MRY211" s="86"/>
      <c r="MRZ211" s="86"/>
      <c r="MSA211" s="86"/>
      <c r="MSB211" s="86"/>
      <c r="MSC211" s="86"/>
      <c r="MSD211" s="86"/>
      <c r="MSE211" s="86"/>
      <c r="MSF211" s="86"/>
      <c r="MSG211" s="86"/>
      <c r="MSH211" s="86"/>
      <c r="MSI211" s="86"/>
      <c r="MSJ211" s="86"/>
      <c r="MSK211" s="86"/>
      <c r="MSL211" s="86"/>
      <c r="MSM211" s="86"/>
      <c r="MSN211" s="86"/>
      <c r="MSO211" s="86"/>
      <c r="MSP211" s="86"/>
      <c r="MSQ211" s="86"/>
      <c r="MSR211" s="86"/>
      <c r="MSS211" s="86"/>
      <c r="MST211" s="86"/>
      <c r="MSU211" s="86"/>
      <c r="MSV211" s="86"/>
      <c r="MSW211" s="86"/>
      <c r="MSX211" s="86"/>
      <c r="MSY211" s="86"/>
      <c r="MSZ211" s="86"/>
      <c r="MTA211" s="86"/>
      <c r="MTB211" s="86"/>
      <c r="MTC211" s="86"/>
      <c r="MTD211" s="86"/>
      <c r="MTE211" s="86"/>
      <c r="MTF211" s="86"/>
      <c r="MTG211" s="86"/>
      <c r="MTH211" s="86"/>
      <c r="MTI211" s="86"/>
      <c r="MTJ211" s="86"/>
      <c r="MTK211" s="86"/>
      <c r="MTL211" s="86"/>
      <c r="MTM211" s="86"/>
      <c r="MTN211" s="86"/>
      <c r="MTO211" s="86"/>
      <c r="MTP211" s="86"/>
      <c r="MTQ211" s="86"/>
      <c r="MTR211" s="86"/>
      <c r="MTS211" s="86"/>
      <c r="MTT211" s="86"/>
      <c r="MTU211" s="86"/>
      <c r="MTV211" s="86"/>
      <c r="MTW211" s="86"/>
      <c r="MTX211" s="86"/>
      <c r="MTY211" s="86"/>
      <c r="MTZ211" s="86"/>
      <c r="MUA211" s="86"/>
      <c r="MUB211" s="86"/>
      <c r="MUC211" s="86"/>
      <c r="MUD211" s="86"/>
      <c r="MUE211" s="86"/>
      <c r="MUF211" s="86"/>
      <c r="MUG211" s="86"/>
      <c r="MUH211" s="86"/>
      <c r="MUI211" s="86"/>
      <c r="MUJ211" s="86"/>
      <c r="MUK211" s="86"/>
      <c r="MUL211" s="86"/>
      <c r="MUM211" s="86"/>
      <c r="MUN211" s="86"/>
      <c r="MUO211" s="86"/>
      <c r="MUP211" s="86"/>
      <c r="MUQ211" s="86"/>
      <c r="MUR211" s="86"/>
      <c r="MUS211" s="86"/>
      <c r="MUT211" s="86"/>
      <c r="MUU211" s="86"/>
      <c r="MUV211" s="86"/>
      <c r="MUW211" s="86"/>
      <c r="MUX211" s="86"/>
      <c r="MUY211" s="86"/>
      <c r="MUZ211" s="86"/>
      <c r="MVA211" s="86"/>
      <c r="MVB211" s="86"/>
      <c r="MVC211" s="86"/>
      <c r="MVD211" s="86"/>
      <c r="MVE211" s="86"/>
      <c r="MVF211" s="86"/>
      <c r="MVG211" s="86"/>
      <c r="MVH211" s="86"/>
      <c r="MVI211" s="86"/>
      <c r="MVJ211" s="86"/>
      <c r="MVK211" s="86"/>
      <c r="MVL211" s="86"/>
      <c r="MVM211" s="86"/>
      <c r="MVN211" s="86"/>
      <c r="MVO211" s="86"/>
      <c r="MVP211" s="86"/>
      <c r="MVQ211" s="86"/>
      <c r="MVR211" s="86"/>
      <c r="MVS211" s="86"/>
      <c r="MVT211" s="86"/>
      <c r="MVU211" s="86"/>
      <c r="MVV211" s="86"/>
      <c r="MVW211" s="86"/>
      <c r="MVX211" s="86"/>
      <c r="MVY211" s="86"/>
      <c r="MVZ211" s="86"/>
      <c r="MWA211" s="86"/>
      <c r="MWB211" s="86"/>
      <c r="MWC211" s="86"/>
      <c r="MWD211" s="86"/>
      <c r="MWE211" s="86"/>
      <c r="MWF211" s="86"/>
      <c r="MWG211" s="86"/>
      <c r="MWH211" s="86"/>
      <c r="MWI211" s="86"/>
      <c r="MWJ211" s="86"/>
      <c r="MWK211" s="86"/>
      <c r="MWL211" s="86"/>
      <c r="MWM211" s="86"/>
      <c r="MWN211" s="86"/>
      <c r="MWO211" s="86"/>
      <c r="MWP211" s="86"/>
      <c r="MWQ211" s="86"/>
      <c r="MWR211" s="86"/>
      <c r="MWS211" s="86"/>
      <c r="MWT211" s="86"/>
      <c r="MWU211" s="86"/>
      <c r="MWV211" s="86"/>
      <c r="MWW211" s="86"/>
      <c r="MWX211" s="86"/>
      <c r="MWY211" s="86"/>
      <c r="MWZ211" s="86"/>
      <c r="MXA211" s="86"/>
      <c r="MXB211" s="86"/>
      <c r="MXC211" s="86"/>
      <c r="MXD211" s="86"/>
      <c r="MXE211" s="86"/>
      <c r="MXF211" s="86"/>
      <c r="MXG211" s="86"/>
      <c r="MXH211" s="86"/>
      <c r="MXI211" s="86"/>
      <c r="MXJ211" s="86"/>
      <c r="MXK211" s="86"/>
      <c r="MXL211" s="86"/>
      <c r="MXM211" s="86"/>
      <c r="MXN211" s="86"/>
      <c r="MXO211" s="86"/>
      <c r="MXP211" s="86"/>
      <c r="MXQ211" s="86"/>
      <c r="MXR211" s="86"/>
      <c r="MXS211" s="86"/>
      <c r="MXT211" s="86"/>
      <c r="MXU211" s="86"/>
      <c r="MXV211" s="86"/>
      <c r="MXW211" s="86"/>
      <c r="MXX211" s="86"/>
      <c r="MXY211" s="86"/>
      <c r="MXZ211" s="86"/>
      <c r="MYA211" s="86"/>
      <c r="MYB211" s="86"/>
      <c r="MYC211" s="86"/>
      <c r="MYD211" s="86"/>
      <c r="MYE211" s="86"/>
      <c r="MYF211" s="86"/>
      <c r="MYG211" s="86"/>
      <c r="MYH211" s="86"/>
      <c r="MYI211" s="86"/>
      <c r="MYJ211" s="86"/>
      <c r="MYK211" s="86"/>
      <c r="MYL211" s="86"/>
      <c r="MYM211" s="86"/>
      <c r="MYN211" s="86"/>
      <c r="MYO211" s="86"/>
      <c r="MYP211" s="86"/>
      <c r="MYQ211" s="86"/>
      <c r="MYR211" s="86"/>
      <c r="MYS211" s="86"/>
      <c r="MYT211" s="86"/>
      <c r="MYU211" s="86"/>
      <c r="MYV211" s="86"/>
      <c r="MYW211" s="86"/>
      <c r="MYX211" s="86"/>
      <c r="MYY211" s="86"/>
      <c r="MYZ211" s="86"/>
      <c r="MZA211" s="86"/>
      <c r="MZB211" s="86"/>
      <c r="MZC211" s="86"/>
      <c r="MZD211" s="86"/>
      <c r="MZE211" s="86"/>
      <c r="MZF211" s="86"/>
      <c r="MZG211" s="86"/>
      <c r="MZH211" s="86"/>
      <c r="MZI211" s="86"/>
      <c r="MZJ211" s="86"/>
      <c r="MZK211" s="86"/>
      <c r="MZL211" s="86"/>
      <c r="MZM211" s="86"/>
      <c r="MZN211" s="86"/>
      <c r="MZO211" s="86"/>
      <c r="MZP211" s="86"/>
      <c r="MZQ211" s="86"/>
      <c r="MZR211" s="86"/>
      <c r="MZS211" s="86"/>
      <c r="MZT211" s="86"/>
      <c r="MZU211" s="86"/>
      <c r="MZV211" s="86"/>
      <c r="MZW211" s="86"/>
      <c r="MZX211" s="86"/>
      <c r="MZY211" s="86"/>
      <c r="MZZ211" s="86"/>
      <c r="NAA211" s="86"/>
      <c r="NAB211" s="86"/>
      <c r="NAC211" s="86"/>
      <c r="NAD211" s="86"/>
      <c r="NAE211" s="86"/>
      <c r="NAF211" s="86"/>
      <c r="NAG211" s="86"/>
      <c r="NAH211" s="86"/>
      <c r="NAI211" s="86"/>
      <c r="NAJ211" s="86"/>
      <c r="NAK211" s="86"/>
      <c r="NAL211" s="86"/>
      <c r="NAM211" s="86"/>
      <c r="NAN211" s="86"/>
      <c r="NAO211" s="86"/>
      <c r="NAP211" s="86"/>
      <c r="NAQ211" s="86"/>
      <c r="NAR211" s="86"/>
      <c r="NAS211" s="86"/>
      <c r="NAT211" s="86"/>
      <c r="NAU211" s="86"/>
      <c r="NAV211" s="86"/>
      <c r="NAW211" s="86"/>
      <c r="NAX211" s="86"/>
      <c r="NAY211" s="86"/>
      <c r="NAZ211" s="86"/>
      <c r="NBA211" s="86"/>
      <c r="NBB211" s="86"/>
      <c r="NBC211" s="86"/>
      <c r="NBD211" s="86"/>
      <c r="NBE211" s="86"/>
      <c r="NBF211" s="86"/>
      <c r="NBG211" s="86"/>
      <c r="NBH211" s="86"/>
      <c r="NBI211" s="86"/>
      <c r="NBJ211" s="86"/>
      <c r="NBK211" s="86"/>
      <c r="NBL211" s="86"/>
      <c r="NBM211" s="86"/>
      <c r="NBN211" s="86"/>
      <c r="NBO211" s="86"/>
      <c r="NBP211" s="86"/>
      <c r="NBQ211" s="86"/>
      <c r="NBR211" s="86"/>
      <c r="NBS211" s="86"/>
      <c r="NBT211" s="86"/>
      <c r="NBU211" s="86"/>
      <c r="NBV211" s="86"/>
      <c r="NBW211" s="86"/>
      <c r="NBX211" s="86"/>
      <c r="NBY211" s="86"/>
      <c r="NBZ211" s="86"/>
      <c r="NCA211" s="86"/>
      <c r="NCB211" s="86"/>
      <c r="NCC211" s="86"/>
      <c r="NCD211" s="86"/>
      <c r="NCE211" s="86"/>
      <c r="NCF211" s="86"/>
      <c r="NCG211" s="86"/>
      <c r="NCH211" s="86"/>
      <c r="NCI211" s="86"/>
      <c r="NCJ211" s="86"/>
      <c r="NCK211" s="86"/>
      <c r="NCL211" s="86"/>
      <c r="NCM211" s="86"/>
      <c r="NCN211" s="86"/>
      <c r="NCO211" s="86"/>
      <c r="NCP211" s="86"/>
      <c r="NCQ211" s="86"/>
      <c r="NCR211" s="86"/>
      <c r="NCS211" s="86"/>
      <c r="NCT211" s="86"/>
      <c r="NCU211" s="86"/>
      <c r="NCV211" s="86"/>
      <c r="NCW211" s="86"/>
      <c r="NCX211" s="86"/>
      <c r="NCY211" s="86"/>
      <c r="NCZ211" s="86"/>
      <c r="NDA211" s="86"/>
      <c r="NDB211" s="86"/>
      <c r="NDC211" s="86"/>
      <c r="NDD211" s="86"/>
      <c r="NDE211" s="86"/>
      <c r="NDF211" s="86"/>
      <c r="NDG211" s="86"/>
      <c r="NDH211" s="86"/>
      <c r="NDI211" s="86"/>
      <c r="NDJ211" s="86"/>
      <c r="NDK211" s="86"/>
      <c r="NDL211" s="86"/>
      <c r="NDM211" s="86"/>
      <c r="NDN211" s="86"/>
      <c r="NDO211" s="86"/>
      <c r="NDP211" s="86"/>
      <c r="NDQ211" s="86"/>
      <c r="NDR211" s="86"/>
      <c r="NDS211" s="86"/>
      <c r="NDT211" s="86"/>
      <c r="NDU211" s="86"/>
      <c r="NDV211" s="86"/>
      <c r="NDW211" s="86"/>
      <c r="NDX211" s="86"/>
      <c r="NDY211" s="86"/>
      <c r="NDZ211" s="86"/>
      <c r="NEA211" s="86"/>
      <c r="NEB211" s="86"/>
      <c r="NEC211" s="86"/>
      <c r="NED211" s="86"/>
      <c r="NEE211" s="86"/>
      <c r="NEF211" s="86"/>
      <c r="NEG211" s="86"/>
      <c r="NEH211" s="86"/>
      <c r="NEI211" s="86"/>
      <c r="NEJ211" s="86"/>
      <c r="NEK211" s="86"/>
      <c r="NEL211" s="86"/>
      <c r="NEM211" s="86"/>
      <c r="NEN211" s="86"/>
      <c r="NEO211" s="86"/>
      <c r="NEP211" s="86"/>
      <c r="NEQ211" s="86"/>
      <c r="NER211" s="86"/>
      <c r="NES211" s="86"/>
      <c r="NET211" s="86"/>
      <c r="NEU211" s="86"/>
      <c r="NEV211" s="86"/>
      <c r="NEW211" s="86"/>
      <c r="NEX211" s="86"/>
      <c r="NEY211" s="86"/>
      <c r="NEZ211" s="86"/>
      <c r="NFA211" s="86"/>
      <c r="NFB211" s="86"/>
      <c r="NFC211" s="86"/>
      <c r="NFD211" s="86"/>
      <c r="NFE211" s="86"/>
      <c r="NFF211" s="86"/>
      <c r="NFG211" s="86"/>
      <c r="NFH211" s="86"/>
      <c r="NFI211" s="86"/>
      <c r="NFJ211" s="86"/>
      <c r="NFK211" s="86"/>
      <c r="NFL211" s="86"/>
      <c r="NFM211" s="86"/>
      <c r="NFN211" s="86"/>
      <c r="NFO211" s="86"/>
      <c r="NFP211" s="86"/>
      <c r="NFQ211" s="86"/>
      <c r="NFR211" s="86"/>
      <c r="NFS211" s="86"/>
      <c r="NFT211" s="86"/>
      <c r="NFU211" s="86"/>
      <c r="NFV211" s="86"/>
      <c r="NFW211" s="86"/>
      <c r="NFX211" s="86"/>
      <c r="NFY211" s="86"/>
      <c r="NFZ211" s="86"/>
      <c r="NGA211" s="86"/>
      <c r="NGB211" s="86"/>
      <c r="NGC211" s="86"/>
      <c r="NGD211" s="86"/>
      <c r="NGE211" s="86"/>
      <c r="NGF211" s="86"/>
      <c r="NGG211" s="86"/>
      <c r="NGH211" s="86"/>
      <c r="NGI211" s="86"/>
      <c r="NGJ211" s="86"/>
      <c r="NGK211" s="86"/>
      <c r="NGL211" s="86"/>
      <c r="NGM211" s="86"/>
      <c r="NGN211" s="86"/>
      <c r="NGO211" s="86"/>
      <c r="NGP211" s="86"/>
      <c r="NGQ211" s="86"/>
      <c r="NGR211" s="86"/>
      <c r="NGS211" s="86"/>
      <c r="NGT211" s="86"/>
      <c r="NGU211" s="86"/>
      <c r="NGV211" s="86"/>
      <c r="NGW211" s="86"/>
      <c r="NGX211" s="86"/>
      <c r="NGY211" s="86"/>
      <c r="NGZ211" s="86"/>
      <c r="NHA211" s="86"/>
      <c r="NHB211" s="86"/>
      <c r="NHC211" s="86"/>
      <c r="NHD211" s="86"/>
      <c r="NHE211" s="86"/>
      <c r="NHF211" s="86"/>
      <c r="NHG211" s="86"/>
      <c r="NHH211" s="86"/>
      <c r="NHI211" s="86"/>
      <c r="NHJ211" s="86"/>
      <c r="NHK211" s="86"/>
      <c r="NHL211" s="86"/>
      <c r="NHM211" s="86"/>
      <c r="NHN211" s="86"/>
      <c r="NHO211" s="86"/>
      <c r="NHP211" s="86"/>
      <c r="NHQ211" s="86"/>
      <c r="NHR211" s="86"/>
      <c r="NHS211" s="86"/>
      <c r="NHT211" s="86"/>
      <c r="NHU211" s="86"/>
      <c r="NHV211" s="86"/>
      <c r="NHW211" s="86"/>
      <c r="NHX211" s="86"/>
      <c r="NHY211" s="86"/>
      <c r="NHZ211" s="86"/>
      <c r="NIA211" s="86"/>
      <c r="NIB211" s="86"/>
      <c r="NIC211" s="86"/>
      <c r="NID211" s="86"/>
      <c r="NIE211" s="86"/>
      <c r="NIF211" s="86"/>
      <c r="NIG211" s="86"/>
      <c r="NIH211" s="86"/>
      <c r="NII211" s="86"/>
      <c r="NIJ211" s="86"/>
      <c r="NIK211" s="86"/>
      <c r="NIL211" s="86"/>
      <c r="NIM211" s="86"/>
      <c r="NIN211" s="86"/>
      <c r="NIO211" s="86"/>
      <c r="NIP211" s="86"/>
      <c r="NIQ211" s="86"/>
      <c r="NIR211" s="86"/>
      <c r="NIS211" s="86"/>
      <c r="NIT211" s="86"/>
      <c r="NIU211" s="86"/>
      <c r="NIV211" s="86"/>
      <c r="NIW211" s="86"/>
      <c r="NIX211" s="86"/>
      <c r="NIY211" s="86"/>
      <c r="NIZ211" s="86"/>
      <c r="NJA211" s="86"/>
      <c r="NJB211" s="86"/>
      <c r="NJC211" s="86"/>
      <c r="NJD211" s="86"/>
      <c r="NJE211" s="86"/>
      <c r="NJF211" s="86"/>
      <c r="NJG211" s="86"/>
      <c r="NJH211" s="86"/>
      <c r="NJI211" s="86"/>
      <c r="NJJ211" s="86"/>
      <c r="NJK211" s="86"/>
      <c r="NJL211" s="86"/>
      <c r="NJM211" s="86"/>
      <c r="NJN211" s="86"/>
      <c r="NJO211" s="86"/>
      <c r="NJP211" s="86"/>
      <c r="NJQ211" s="86"/>
      <c r="NJR211" s="86"/>
      <c r="NJS211" s="86"/>
      <c r="NJT211" s="86"/>
      <c r="NJU211" s="86"/>
      <c r="NJV211" s="86"/>
      <c r="NJW211" s="86"/>
      <c r="NJX211" s="86"/>
      <c r="NJY211" s="86"/>
      <c r="NJZ211" s="86"/>
      <c r="NKA211" s="86"/>
      <c r="NKB211" s="86"/>
      <c r="NKC211" s="86"/>
      <c r="NKD211" s="86"/>
      <c r="NKE211" s="86"/>
      <c r="NKF211" s="86"/>
      <c r="NKG211" s="86"/>
      <c r="NKH211" s="86"/>
      <c r="NKI211" s="86"/>
      <c r="NKJ211" s="86"/>
      <c r="NKK211" s="86"/>
      <c r="NKL211" s="86"/>
      <c r="NKM211" s="86"/>
      <c r="NKN211" s="86"/>
      <c r="NKO211" s="86"/>
      <c r="NKP211" s="86"/>
      <c r="NKQ211" s="86"/>
      <c r="NKR211" s="86"/>
      <c r="NKS211" s="86"/>
      <c r="NKT211" s="86"/>
      <c r="NKU211" s="86"/>
      <c r="NKV211" s="86"/>
      <c r="NKW211" s="86"/>
      <c r="NKX211" s="86"/>
      <c r="NKY211" s="86"/>
      <c r="NKZ211" s="86"/>
      <c r="NLA211" s="86"/>
      <c r="NLB211" s="86"/>
      <c r="NLC211" s="86"/>
      <c r="NLD211" s="86"/>
      <c r="NLE211" s="86"/>
      <c r="NLF211" s="86"/>
      <c r="NLG211" s="86"/>
      <c r="NLH211" s="86"/>
      <c r="NLI211" s="86"/>
      <c r="NLJ211" s="86"/>
      <c r="NLK211" s="86"/>
      <c r="NLL211" s="86"/>
      <c r="NLM211" s="86"/>
      <c r="NLN211" s="86"/>
      <c r="NLO211" s="86"/>
      <c r="NLP211" s="86"/>
      <c r="NLQ211" s="86"/>
      <c r="NLR211" s="86"/>
      <c r="NLS211" s="86"/>
      <c r="NLT211" s="86"/>
      <c r="NLU211" s="86"/>
      <c r="NLV211" s="86"/>
      <c r="NLW211" s="86"/>
      <c r="NLX211" s="86"/>
      <c r="NLY211" s="86"/>
      <c r="NLZ211" s="86"/>
      <c r="NMA211" s="86"/>
      <c r="NMB211" s="86"/>
      <c r="NMC211" s="86"/>
      <c r="NMD211" s="86"/>
      <c r="NME211" s="86"/>
      <c r="NMF211" s="86"/>
      <c r="NMG211" s="86"/>
      <c r="NMH211" s="86"/>
      <c r="NMI211" s="86"/>
      <c r="NMJ211" s="86"/>
      <c r="NMK211" s="86"/>
      <c r="NML211" s="86"/>
      <c r="NMM211" s="86"/>
      <c r="NMN211" s="86"/>
      <c r="NMO211" s="86"/>
      <c r="NMP211" s="86"/>
      <c r="NMQ211" s="86"/>
      <c r="NMR211" s="86"/>
      <c r="NMS211" s="86"/>
      <c r="NMT211" s="86"/>
      <c r="NMU211" s="86"/>
      <c r="NMV211" s="86"/>
      <c r="NMW211" s="86"/>
      <c r="NMX211" s="86"/>
      <c r="NMY211" s="86"/>
      <c r="NMZ211" s="86"/>
      <c r="NNA211" s="86"/>
      <c r="NNB211" s="86"/>
      <c r="NNC211" s="86"/>
      <c r="NND211" s="86"/>
      <c r="NNE211" s="86"/>
      <c r="NNF211" s="86"/>
      <c r="NNG211" s="86"/>
      <c r="NNH211" s="86"/>
      <c r="NNI211" s="86"/>
      <c r="NNJ211" s="86"/>
      <c r="NNK211" s="86"/>
      <c r="NNL211" s="86"/>
      <c r="NNM211" s="86"/>
      <c r="NNN211" s="86"/>
      <c r="NNO211" s="86"/>
      <c r="NNP211" s="86"/>
      <c r="NNQ211" s="86"/>
      <c r="NNR211" s="86"/>
      <c r="NNS211" s="86"/>
      <c r="NNT211" s="86"/>
      <c r="NNU211" s="86"/>
      <c r="NNV211" s="86"/>
      <c r="NNW211" s="86"/>
      <c r="NNX211" s="86"/>
      <c r="NNY211" s="86"/>
      <c r="NNZ211" s="86"/>
      <c r="NOA211" s="86"/>
      <c r="NOB211" s="86"/>
      <c r="NOC211" s="86"/>
      <c r="NOD211" s="86"/>
      <c r="NOE211" s="86"/>
      <c r="NOF211" s="86"/>
      <c r="NOG211" s="86"/>
      <c r="NOH211" s="86"/>
      <c r="NOI211" s="86"/>
      <c r="NOJ211" s="86"/>
      <c r="NOK211" s="86"/>
      <c r="NOL211" s="86"/>
      <c r="NOM211" s="86"/>
      <c r="NON211" s="86"/>
      <c r="NOO211" s="86"/>
      <c r="NOP211" s="86"/>
      <c r="NOQ211" s="86"/>
      <c r="NOR211" s="86"/>
      <c r="NOS211" s="86"/>
      <c r="NOT211" s="86"/>
      <c r="NOU211" s="86"/>
      <c r="NOV211" s="86"/>
      <c r="NOW211" s="86"/>
      <c r="NOX211" s="86"/>
      <c r="NOY211" s="86"/>
      <c r="NOZ211" s="86"/>
      <c r="NPA211" s="86"/>
      <c r="NPB211" s="86"/>
      <c r="NPC211" s="86"/>
      <c r="NPD211" s="86"/>
      <c r="NPE211" s="86"/>
      <c r="NPF211" s="86"/>
      <c r="NPG211" s="86"/>
      <c r="NPH211" s="86"/>
      <c r="NPI211" s="86"/>
      <c r="NPJ211" s="86"/>
      <c r="NPK211" s="86"/>
      <c r="NPL211" s="86"/>
      <c r="NPM211" s="86"/>
      <c r="NPN211" s="86"/>
      <c r="NPO211" s="86"/>
      <c r="NPP211" s="86"/>
      <c r="NPQ211" s="86"/>
      <c r="NPR211" s="86"/>
      <c r="NPS211" s="86"/>
      <c r="NPT211" s="86"/>
      <c r="NPU211" s="86"/>
      <c r="NPV211" s="86"/>
      <c r="NPW211" s="86"/>
      <c r="NPX211" s="86"/>
      <c r="NPY211" s="86"/>
      <c r="NPZ211" s="86"/>
      <c r="NQA211" s="86"/>
      <c r="NQB211" s="86"/>
      <c r="NQC211" s="86"/>
      <c r="NQD211" s="86"/>
      <c r="NQE211" s="86"/>
      <c r="NQF211" s="86"/>
      <c r="NQG211" s="86"/>
      <c r="NQH211" s="86"/>
      <c r="NQI211" s="86"/>
      <c r="NQJ211" s="86"/>
      <c r="NQK211" s="86"/>
      <c r="NQL211" s="86"/>
      <c r="NQM211" s="86"/>
      <c r="NQN211" s="86"/>
      <c r="NQO211" s="86"/>
      <c r="NQP211" s="86"/>
      <c r="NQQ211" s="86"/>
      <c r="NQR211" s="86"/>
      <c r="NQS211" s="86"/>
      <c r="NQT211" s="86"/>
      <c r="NQU211" s="86"/>
      <c r="NQV211" s="86"/>
      <c r="NQW211" s="86"/>
      <c r="NQX211" s="86"/>
      <c r="NQY211" s="86"/>
      <c r="NQZ211" s="86"/>
      <c r="NRA211" s="86"/>
      <c r="NRB211" s="86"/>
      <c r="NRC211" s="86"/>
      <c r="NRD211" s="86"/>
      <c r="NRE211" s="86"/>
      <c r="NRF211" s="86"/>
      <c r="NRG211" s="86"/>
      <c r="NRH211" s="86"/>
      <c r="NRI211" s="86"/>
      <c r="NRJ211" s="86"/>
      <c r="NRK211" s="86"/>
      <c r="NRL211" s="86"/>
      <c r="NRM211" s="86"/>
      <c r="NRN211" s="86"/>
      <c r="NRO211" s="86"/>
      <c r="NRP211" s="86"/>
      <c r="NRQ211" s="86"/>
      <c r="NRR211" s="86"/>
      <c r="NRS211" s="86"/>
      <c r="NRT211" s="86"/>
      <c r="NRU211" s="86"/>
      <c r="NRV211" s="86"/>
      <c r="NRW211" s="86"/>
      <c r="NRX211" s="86"/>
      <c r="NRY211" s="86"/>
      <c r="NRZ211" s="86"/>
      <c r="NSA211" s="86"/>
      <c r="NSB211" s="86"/>
      <c r="NSC211" s="86"/>
      <c r="NSD211" s="86"/>
      <c r="NSE211" s="86"/>
      <c r="NSF211" s="86"/>
      <c r="NSG211" s="86"/>
      <c r="NSH211" s="86"/>
      <c r="NSI211" s="86"/>
      <c r="NSJ211" s="86"/>
      <c r="NSK211" s="86"/>
      <c r="NSL211" s="86"/>
      <c r="NSM211" s="86"/>
      <c r="NSN211" s="86"/>
      <c r="NSO211" s="86"/>
      <c r="NSP211" s="86"/>
      <c r="NSQ211" s="86"/>
      <c r="NSR211" s="86"/>
      <c r="NSS211" s="86"/>
      <c r="NST211" s="86"/>
      <c r="NSU211" s="86"/>
      <c r="NSV211" s="86"/>
      <c r="NSW211" s="86"/>
      <c r="NSX211" s="86"/>
      <c r="NSY211" s="86"/>
      <c r="NSZ211" s="86"/>
      <c r="NTA211" s="86"/>
      <c r="NTB211" s="86"/>
      <c r="NTC211" s="86"/>
      <c r="NTD211" s="86"/>
      <c r="NTE211" s="86"/>
      <c r="NTF211" s="86"/>
      <c r="NTG211" s="86"/>
      <c r="NTH211" s="86"/>
      <c r="NTI211" s="86"/>
      <c r="NTJ211" s="86"/>
      <c r="NTK211" s="86"/>
      <c r="NTL211" s="86"/>
      <c r="NTM211" s="86"/>
      <c r="NTN211" s="86"/>
      <c r="NTO211" s="86"/>
      <c r="NTP211" s="86"/>
      <c r="NTQ211" s="86"/>
      <c r="NTR211" s="86"/>
      <c r="NTS211" s="86"/>
      <c r="NTT211" s="86"/>
      <c r="NTU211" s="86"/>
      <c r="NTV211" s="86"/>
      <c r="NTW211" s="86"/>
      <c r="NTX211" s="86"/>
      <c r="NTY211" s="86"/>
      <c r="NTZ211" s="86"/>
      <c r="NUA211" s="86"/>
      <c r="NUB211" s="86"/>
      <c r="NUC211" s="86"/>
      <c r="NUD211" s="86"/>
      <c r="NUE211" s="86"/>
      <c r="NUF211" s="86"/>
      <c r="NUG211" s="86"/>
      <c r="NUH211" s="86"/>
      <c r="NUI211" s="86"/>
      <c r="NUJ211" s="86"/>
      <c r="NUK211" s="86"/>
      <c r="NUL211" s="86"/>
      <c r="NUM211" s="86"/>
      <c r="NUN211" s="86"/>
      <c r="NUO211" s="86"/>
      <c r="NUP211" s="86"/>
      <c r="NUQ211" s="86"/>
      <c r="NUR211" s="86"/>
      <c r="NUS211" s="86"/>
      <c r="NUT211" s="86"/>
      <c r="NUU211" s="86"/>
      <c r="NUV211" s="86"/>
      <c r="NUW211" s="86"/>
      <c r="NUX211" s="86"/>
      <c r="NUY211" s="86"/>
      <c r="NUZ211" s="86"/>
      <c r="NVA211" s="86"/>
      <c r="NVB211" s="86"/>
      <c r="NVC211" s="86"/>
      <c r="NVD211" s="86"/>
      <c r="NVE211" s="86"/>
      <c r="NVF211" s="86"/>
      <c r="NVG211" s="86"/>
      <c r="NVH211" s="86"/>
      <c r="NVI211" s="86"/>
      <c r="NVJ211" s="86"/>
      <c r="NVK211" s="86"/>
      <c r="NVL211" s="86"/>
      <c r="NVM211" s="86"/>
      <c r="NVN211" s="86"/>
      <c r="NVO211" s="86"/>
      <c r="NVP211" s="86"/>
      <c r="NVQ211" s="86"/>
      <c r="NVR211" s="86"/>
      <c r="NVS211" s="86"/>
      <c r="NVT211" s="86"/>
      <c r="NVU211" s="86"/>
      <c r="NVV211" s="86"/>
      <c r="NVW211" s="86"/>
      <c r="NVX211" s="86"/>
      <c r="NVY211" s="86"/>
      <c r="NVZ211" s="86"/>
      <c r="NWA211" s="86"/>
      <c r="NWB211" s="86"/>
      <c r="NWC211" s="86"/>
      <c r="NWD211" s="86"/>
      <c r="NWE211" s="86"/>
      <c r="NWF211" s="86"/>
      <c r="NWG211" s="86"/>
      <c r="NWH211" s="86"/>
      <c r="NWI211" s="86"/>
      <c r="NWJ211" s="86"/>
      <c r="NWK211" s="86"/>
      <c r="NWL211" s="86"/>
      <c r="NWM211" s="86"/>
      <c r="NWN211" s="86"/>
      <c r="NWO211" s="86"/>
      <c r="NWP211" s="86"/>
      <c r="NWQ211" s="86"/>
      <c r="NWR211" s="86"/>
      <c r="NWS211" s="86"/>
      <c r="NWT211" s="86"/>
      <c r="NWU211" s="86"/>
      <c r="NWV211" s="86"/>
      <c r="NWW211" s="86"/>
      <c r="NWX211" s="86"/>
      <c r="NWY211" s="86"/>
      <c r="NWZ211" s="86"/>
      <c r="NXA211" s="86"/>
      <c r="NXB211" s="86"/>
      <c r="NXC211" s="86"/>
      <c r="NXD211" s="86"/>
      <c r="NXE211" s="86"/>
      <c r="NXF211" s="86"/>
      <c r="NXG211" s="86"/>
      <c r="NXH211" s="86"/>
      <c r="NXI211" s="86"/>
      <c r="NXJ211" s="86"/>
      <c r="NXK211" s="86"/>
      <c r="NXL211" s="86"/>
      <c r="NXM211" s="86"/>
      <c r="NXN211" s="86"/>
      <c r="NXO211" s="86"/>
      <c r="NXP211" s="86"/>
      <c r="NXQ211" s="86"/>
      <c r="NXR211" s="86"/>
      <c r="NXS211" s="86"/>
      <c r="NXT211" s="86"/>
      <c r="NXU211" s="86"/>
      <c r="NXV211" s="86"/>
      <c r="NXW211" s="86"/>
      <c r="NXX211" s="86"/>
      <c r="NXY211" s="86"/>
      <c r="NXZ211" s="86"/>
      <c r="NYA211" s="86"/>
      <c r="NYB211" s="86"/>
      <c r="NYC211" s="86"/>
      <c r="NYD211" s="86"/>
      <c r="NYE211" s="86"/>
      <c r="NYF211" s="86"/>
      <c r="NYG211" s="86"/>
      <c r="NYH211" s="86"/>
      <c r="NYI211" s="86"/>
      <c r="NYJ211" s="86"/>
      <c r="NYK211" s="86"/>
      <c r="NYL211" s="86"/>
      <c r="NYM211" s="86"/>
      <c r="NYN211" s="86"/>
      <c r="NYO211" s="86"/>
      <c r="NYP211" s="86"/>
      <c r="NYQ211" s="86"/>
      <c r="NYR211" s="86"/>
      <c r="NYS211" s="86"/>
      <c r="NYT211" s="86"/>
      <c r="NYU211" s="86"/>
      <c r="NYV211" s="86"/>
      <c r="NYW211" s="86"/>
      <c r="NYX211" s="86"/>
      <c r="NYY211" s="86"/>
      <c r="NYZ211" s="86"/>
      <c r="NZA211" s="86"/>
      <c r="NZB211" s="86"/>
      <c r="NZC211" s="86"/>
      <c r="NZD211" s="86"/>
      <c r="NZE211" s="86"/>
      <c r="NZF211" s="86"/>
      <c r="NZG211" s="86"/>
      <c r="NZH211" s="86"/>
      <c r="NZI211" s="86"/>
      <c r="NZJ211" s="86"/>
      <c r="NZK211" s="86"/>
      <c r="NZL211" s="86"/>
      <c r="NZM211" s="86"/>
      <c r="NZN211" s="86"/>
      <c r="NZO211" s="86"/>
      <c r="NZP211" s="86"/>
      <c r="NZQ211" s="86"/>
      <c r="NZR211" s="86"/>
      <c r="NZS211" s="86"/>
      <c r="NZT211" s="86"/>
      <c r="NZU211" s="86"/>
      <c r="NZV211" s="86"/>
      <c r="NZW211" s="86"/>
      <c r="NZX211" s="86"/>
      <c r="NZY211" s="86"/>
      <c r="NZZ211" s="86"/>
      <c r="OAA211" s="86"/>
      <c r="OAB211" s="86"/>
      <c r="OAC211" s="86"/>
      <c r="OAD211" s="86"/>
      <c r="OAE211" s="86"/>
      <c r="OAF211" s="86"/>
      <c r="OAG211" s="86"/>
      <c r="OAH211" s="86"/>
      <c r="OAI211" s="86"/>
      <c r="OAJ211" s="86"/>
      <c r="OAK211" s="86"/>
      <c r="OAL211" s="86"/>
      <c r="OAM211" s="86"/>
      <c r="OAN211" s="86"/>
      <c r="OAO211" s="86"/>
      <c r="OAP211" s="86"/>
      <c r="OAQ211" s="86"/>
      <c r="OAR211" s="86"/>
      <c r="OAS211" s="86"/>
      <c r="OAT211" s="86"/>
      <c r="OAU211" s="86"/>
      <c r="OAV211" s="86"/>
      <c r="OAW211" s="86"/>
      <c r="OAX211" s="86"/>
      <c r="OAY211" s="86"/>
      <c r="OAZ211" s="86"/>
      <c r="OBA211" s="86"/>
      <c r="OBB211" s="86"/>
      <c r="OBC211" s="86"/>
      <c r="OBD211" s="86"/>
      <c r="OBE211" s="86"/>
      <c r="OBF211" s="86"/>
      <c r="OBG211" s="86"/>
      <c r="OBH211" s="86"/>
      <c r="OBI211" s="86"/>
      <c r="OBJ211" s="86"/>
      <c r="OBK211" s="86"/>
      <c r="OBL211" s="86"/>
      <c r="OBM211" s="86"/>
      <c r="OBN211" s="86"/>
      <c r="OBO211" s="86"/>
      <c r="OBP211" s="86"/>
      <c r="OBQ211" s="86"/>
      <c r="OBR211" s="86"/>
      <c r="OBS211" s="86"/>
      <c r="OBT211" s="86"/>
      <c r="OBU211" s="86"/>
      <c r="OBV211" s="86"/>
      <c r="OBW211" s="86"/>
      <c r="OBX211" s="86"/>
      <c r="OBY211" s="86"/>
      <c r="OBZ211" s="86"/>
      <c r="OCA211" s="86"/>
      <c r="OCB211" s="86"/>
      <c r="OCC211" s="86"/>
      <c r="OCD211" s="86"/>
      <c r="OCE211" s="86"/>
      <c r="OCF211" s="86"/>
      <c r="OCG211" s="86"/>
      <c r="OCH211" s="86"/>
      <c r="OCI211" s="86"/>
      <c r="OCJ211" s="86"/>
      <c r="OCK211" s="86"/>
      <c r="OCL211" s="86"/>
      <c r="OCM211" s="86"/>
      <c r="OCN211" s="86"/>
      <c r="OCO211" s="86"/>
      <c r="OCP211" s="86"/>
      <c r="OCQ211" s="86"/>
      <c r="OCR211" s="86"/>
      <c r="OCS211" s="86"/>
      <c r="OCT211" s="86"/>
      <c r="OCU211" s="86"/>
      <c r="OCV211" s="86"/>
      <c r="OCW211" s="86"/>
      <c r="OCX211" s="86"/>
      <c r="OCY211" s="86"/>
      <c r="OCZ211" s="86"/>
      <c r="ODA211" s="86"/>
      <c r="ODB211" s="86"/>
      <c r="ODC211" s="86"/>
      <c r="ODD211" s="86"/>
      <c r="ODE211" s="86"/>
      <c r="ODF211" s="86"/>
      <c r="ODG211" s="86"/>
      <c r="ODH211" s="86"/>
      <c r="ODI211" s="86"/>
      <c r="ODJ211" s="86"/>
      <c r="ODK211" s="86"/>
      <c r="ODL211" s="86"/>
      <c r="ODM211" s="86"/>
      <c r="ODN211" s="86"/>
      <c r="ODO211" s="86"/>
      <c r="ODP211" s="86"/>
      <c r="ODQ211" s="86"/>
      <c r="ODR211" s="86"/>
      <c r="ODS211" s="86"/>
      <c r="ODT211" s="86"/>
      <c r="ODU211" s="86"/>
      <c r="ODV211" s="86"/>
      <c r="ODW211" s="86"/>
      <c r="ODX211" s="86"/>
      <c r="ODY211" s="86"/>
      <c r="ODZ211" s="86"/>
      <c r="OEA211" s="86"/>
      <c r="OEB211" s="86"/>
      <c r="OEC211" s="86"/>
      <c r="OED211" s="86"/>
      <c r="OEE211" s="86"/>
      <c r="OEF211" s="86"/>
      <c r="OEG211" s="86"/>
      <c r="OEH211" s="86"/>
      <c r="OEI211" s="86"/>
      <c r="OEJ211" s="86"/>
      <c r="OEK211" s="86"/>
      <c r="OEL211" s="86"/>
      <c r="OEM211" s="86"/>
      <c r="OEN211" s="86"/>
      <c r="OEO211" s="86"/>
      <c r="OEP211" s="86"/>
      <c r="OEQ211" s="86"/>
      <c r="OER211" s="86"/>
      <c r="OES211" s="86"/>
      <c r="OET211" s="86"/>
      <c r="OEU211" s="86"/>
      <c r="OEV211" s="86"/>
      <c r="OEW211" s="86"/>
      <c r="OEX211" s="86"/>
      <c r="OEY211" s="86"/>
      <c r="OEZ211" s="86"/>
      <c r="OFA211" s="86"/>
      <c r="OFB211" s="86"/>
      <c r="OFC211" s="86"/>
      <c r="OFD211" s="86"/>
      <c r="OFE211" s="86"/>
      <c r="OFF211" s="86"/>
      <c r="OFG211" s="86"/>
      <c r="OFH211" s="86"/>
      <c r="OFI211" s="86"/>
      <c r="OFJ211" s="86"/>
      <c r="OFK211" s="86"/>
      <c r="OFL211" s="86"/>
      <c r="OFM211" s="86"/>
      <c r="OFN211" s="86"/>
      <c r="OFO211" s="86"/>
      <c r="OFP211" s="86"/>
      <c r="OFQ211" s="86"/>
      <c r="OFR211" s="86"/>
      <c r="OFS211" s="86"/>
      <c r="OFT211" s="86"/>
      <c r="OFU211" s="86"/>
      <c r="OFV211" s="86"/>
      <c r="OFW211" s="86"/>
      <c r="OFX211" s="86"/>
      <c r="OFY211" s="86"/>
      <c r="OFZ211" s="86"/>
      <c r="OGA211" s="86"/>
      <c r="OGB211" s="86"/>
      <c r="OGC211" s="86"/>
      <c r="OGD211" s="86"/>
      <c r="OGE211" s="86"/>
      <c r="OGF211" s="86"/>
      <c r="OGG211" s="86"/>
      <c r="OGH211" s="86"/>
      <c r="OGI211" s="86"/>
      <c r="OGJ211" s="86"/>
      <c r="OGK211" s="86"/>
      <c r="OGL211" s="86"/>
      <c r="OGM211" s="86"/>
      <c r="OGN211" s="86"/>
      <c r="OGO211" s="86"/>
      <c r="OGP211" s="86"/>
      <c r="OGQ211" s="86"/>
      <c r="OGR211" s="86"/>
      <c r="OGS211" s="86"/>
      <c r="OGT211" s="86"/>
      <c r="OGU211" s="86"/>
      <c r="OGV211" s="86"/>
      <c r="OGW211" s="86"/>
      <c r="OGX211" s="86"/>
      <c r="OGY211" s="86"/>
      <c r="OGZ211" s="86"/>
      <c r="OHA211" s="86"/>
      <c r="OHB211" s="86"/>
      <c r="OHC211" s="86"/>
      <c r="OHD211" s="86"/>
      <c r="OHE211" s="86"/>
      <c r="OHF211" s="86"/>
      <c r="OHG211" s="86"/>
      <c r="OHH211" s="86"/>
      <c r="OHI211" s="86"/>
      <c r="OHJ211" s="86"/>
      <c r="OHK211" s="86"/>
      <c r="OHL211" s="86"/>
      <c r="OHM211" s="86"/>
      <c r="OHN211" s="86"/>
      <c r="OHO211" s="86"/>
      <c r="OHP211" s="86"/>
      <c r="OHQ211" s="86"/>
      <c r="OHR211" s="86"/>
      <c r="OHS211" s="86"/>
      <c r="OHT211" s="86"/>
      <c r="OHU211" s="86"/>
      <c r="OHV211" s="86"/>
      <c r="OHW211" s="86"/>
      <c r="OHX211" s="86"/>
      <c r="OHY211" s="86"/>
      <c r="OHZ211" s="86"/>
      <c r="OIA211" s="86"/>
      <c r="OIB211" s="86"/>
      <c r="OIC211" s="86"/>
      <c r="OID211" s="86"/>
      <c r="OIE211" s="86"/>
      <c r="OIF211" s="86"/>
      <c r="OIG211" s="86"/>
      <c r="OIH211" s="86"/>
      <c r="OII211" s="86"/>
      <c r="OIJ211" s="86"/>
      <c r="OIK211" s="86"/>
      <c r="OIL211" s="86"/>
      <c r="OIM211" s="86"/>
      <c r="OIN211" s="86"/>
      <c r="OIO211" s="86"/>
      <c r="OIP211" s="86"/>
      <c r="OIQ211" s="86"/>
      <c r="OIR211" s="86"/>
      <c r="OIS211" s="86"/>
      <c r="OIT211" s="86"/>
      <c r="OIU211" s="86"/>
      <c r="OIV211" s="86"/>
      <c r="OIW211" s="86"/>
      <c r="OIX211" s="86"/>
      <c r="OIY211" s="86"/>
      <c r="OIZ211" s="86"/>
      <c r="OJA211" s="86"/>
      <c r="OJB211" s="86"/>
      <c r="OJC211" s="86"/>
      <c r="OJD211" s="86"/>
      <c r="OJE211" s="86"/>
      <c r="OJF211" s="86"/>
      <c r="OJG211" s="86"/>
      <c r="OJH211" s="86"/>
      <c r="OJI211" s="86"/>
      <c r="OJJ211" s="86"/>
      <c r="OJK211" s="86"/>
      <c r="OJL211" s="86"/>
      <c r="OJM211" s="86"/>
      <c r="OJN211" s="86"/>
      <c r="OJO211" s="86"/>
      <c r="OJP211" s="86"/>
      <c r="OJQ211" s="86"/>
      <c r="OJR211" s="86"/>
      <c r="OJS211" s="86"/>
      <c r="OJT211" s="86"/>
      <c r="OJU211" s="86"/>
      <c r="OJV211" s="86"/>
      <c r="OJW211" s="86"/>
      <c r="OJX211" s="86"/>
      <c r="OJY211" s="86"/>
      <c r="OJZ211" s="86"/>
      <c r="OKA211" s="86"/>
      <c r="OKB211" s="86"/>
      <c r="OKC211" s="86"/>
      <c r="OKD211" s="86"/>
      <c r="OKE211" s="86"/>
      <c r="OKF211" s="86"/>
      <c r="OKG211" s="86"/>
      <c r="OKH211" s="86"/>
      <c r="OKI211" s="86"/>
      <c r="OKJ211" s="86"/>
      <c r="OKK211" s="86"/>
      <c r="OKL211" s="86"/>
      <c r="OKM211" s="86"/>
      <c r="OKN211" s="86"/>
      <c r="OKO211" s="86"/>
      <c r="OKP211" s="86"/>
      <c r="OKQ211" s="86"/>
      <c r="OKR211" s="86"/>
      <c r="OKS211" s="86"/>
      <c r="OKT211" s="86"/>
      <c r="OKU211" s="86"/>
      <c r="OKV211" s="86"/>
      <c r="OKW211" s="86"/>
      <c r="OKX211" s="86"/>
      <c r="OKY211" s="86"/>
      <c r="OKZ211" s="86"/>
      <c r="OLA211" s="86"/>
      <c r="OLB211" s="86"/>
      <c r="OLC211" s="86"/>
      <c r="OLD211" s="86"/>
      <c r="OLE211" s="86"/>
      <c r="OLF211" s="86"/>
      <c r="OLG211" s="86"/>
      <c r="OLH211" s="86"/>
      <c r="OLI211" s="86"/>
      <c r="OLJ211" s="86"/>
      <c r="OLK211" s="86"/>
      <c r="OLL211" s="86"/>
      <c r="OLM211" s="86"/>
      <c r="OLN211" s="86"/>
      <c r="OLO211" s="86"/>
      <c r="OLP211" s="86"/>
      <c r="OLQ211" s="86"/>
      <c r="OLR211" s="86"/>
      <c r="OLS211" s="86"/>
      <c r="OLT211" s="86"/>
      <c r="OLU211" s="86"/>
      <c r="OLV211" s="86"/>
      <c r="OLW211" s="86"/>
      <c r="OLX211" s="86"/>
      <c r="OLY211" s="86"/>
      <c r="OLZ211" s="86"/>
      <c r="OMA211" s="86"/>
      <c r="OMB211" s="86"/>
      <c r="OMC211" s="86"/>
      <c r="OMD211" s="86"/>
      <c r="OME211" s="86"/>
      <c r="OMF211" s="86"/>
      <c r="OMG211" s="86"/>
      <c r="OMH211" s="86"/>
      <c r="OMI211" s="86"/>
      <c r="OMJ211" s="86"/>
      <c r="OMK211" s="86"/>
      <c r="OML211" s="86"/>
      <c r="OMM211" s="86"/>
      <c r="OMN211" s="86"/>
      <c r="OMO211" s="86"/>
      <c r="OMP211" s="86"/>
      <c r="OMQ211" s="86"/>
      <c r="OMR211" s="86"/>
      <c r="OMS211" s="86"/>
      <c r="OMT211" s="86"/>
      <c r="OMU211" s="86"/>
      <c r="OMV211" s="86"/>
      <c r="OMW211" s="86"/>
      <c r="OMX211" s="86"/>
      <c r="OMY211" s="86"/>
      <c r="OMZ211" s="86"/>
      <c r="ONA211" s="86"/>
      <c r="ONB211" s="86"/>
      <c r="ONC211" s="86"/>
      <c r="OND211" s="86"/>
      <c r="ONE211" s="86"/>
      <c r="ONF211" s="86"/>
      <c r="ONG211" s="86"/>
      <c r="ONH211" s="86"/>
      <c r="ONI211" s="86"/>
      <c r="ONJ211" s="86"/>
      <c r="ONK211" s="86"/>
      <c r="ONL211" s="86"/>
      <c r="ONM211" s="86"/>
      <c r="ONN211" s="86"/>
      <c r="ONO211" s="86"/>
      <c r="ONP211" s="86"/>
      <c r="ONQ211" s="86"/>
      <c r="ONR211" s="86"/>
      <c r="ONS211" s="86"/>
      <c r="ONT211" s="86"/>
      <c r="ONU211" s="86"/>
      <c r="ONV211" s="86"/>
      <c r="ONW211" s="86"/>
      <c r="ONX211" s="86"/>
      <c r="ONY211" s="86"/>
      <c r="ONZ211" s="86"/>
      <c r="OOA211" s="86"/>
      <c r="OOB211" s="86"/>
      <c r="OOC211" s="86"/>
      <c r="OOD211" s="86"/>
      <c r="OOE211" s="86"/>
      <c r="OOF211" s="86"/>
      <c r="OOG211" s="86"/>
      <c r="OOH211" s="86"/>
      <c r="OOI211" s="86"/>
      <c r="OOJ211" s="86"/>
      <c r="OOK211" s="86"/>
      <c r="OOL211" s="86"/>
      <c r="OOM211" s="86"/>
      <c r="OON211" s="86"/>
      <c r="OOO211" s="86"/>
      <c r="OOP211" s="86"/>
      <c r="OOQ211" s="86"/>
      <c r="OOR211" s="86"/>
      <c r="OOS211" s="86"/>
      <c r="OOT211" s="86"/>
      <c r="OOU211" s="86"/>
      <c r="OOV211" s="86"/>
      <c r="OOW211" s="86"/>
      <c r="OOX211" s="86"/>
      <c r="OOY211" s="86"/>
      <c r="OOZ211" s="86"/>
      <c r="OPA211" s="86"/>
      <c r="OPB211" s="86"/>
      <c r="OPC211" s="86"/>
      <c r="OPD211" s="86"/>
      <c r="OPE211" s="86"/>
      <c r="OPF211" s="86"/>
      <c r="OPG211" s="86"/>
      <c r="OPH211" s="86"/>
      <c r="OPI211" s="86"/>
      <c r="OPJ211" s="86"/>
      <c r="OPK211" s="86"/>
      <c r="OPL211" s="86"/>
      <c r="OPM211" s="86"/>
      <c r="OPN211" s="86"/>
      <c r="OPO211" s="86"/>
      <c r="OPP211" s="86"/>
      <c r="OPQ211" s="86"/>
      <c r="OPR211" s="86"/>
      <c r="OPS211" s="86"/>
      <c r="OPT211" s="86"/>
      <c r="OPU211" s="86"/>
      <c r="OPV211" s="86"/>
      <c r="OPW211" s="86"/>
      <c r="OPX211" s="86"/>
      <c r="OPY211" s="86"/>
      <c r="OPZ211" s="86"/>
      <c r="OQA211" s="86"/>
      <c r="OQB211" s="86"/>
      <c r="OQC211" s="86"/>
      <c r="OQD211" s="86"/>
      <c r="OQE211" s="86"/>
      <c r="OQF211" s="86"/>
      <c r="OQG211" s="86"/>
      <c r="OQH211" s="86"/>
      <c r="OQI211" s="86"/>
      <c r="OQJ211" s="86"/>
      <c r="OQK211" s="86"/>
      <c r="OQL211" s="86"/>
      <c r="OQM211" s="86"/>
      <c r="OQN211" s="86"/>
      <c r="OQO211" s="86"/>
      <c r="OQP211" s="86"/>
      <c r="OQQ211" s="86"/>
      <c r="OQR211" s="86"/>
      <c r="OQS211" s="86"/>
      <c r="OQT211" s="86"/>
      <c r="OQU211" s="86"/>
      <c r="OQV211" s="86"/>
      <c r="OQW211" s="86"/>
      <c r="OQX211" s="86"/>
      <c r="OQY211" s="86"/>
      <c r="OQZ211" s="86"/>
      <c r="ORA211" s="86"/>
      <c r="ORB211" s="86"/>
      <c r="ORC211" s="86"/>
      <c r="ORD211" s="86"/>
      <c r="ORE211" s="86"/>
      <c r="ORF211" s="86"/>
      <c r="ORG211" s="86"/>
      <c r="ORH211" s="86"/>
      <c r="ORI211" s="86"/>
      <c r="ORJ211" s="86"/>
      <c r="ORK211" s="86"/>
      <c r="ORL211" s="86"/>
      <c r="ORM211" s="86"/>
      <c r="ORN211" s="86"/>
      <c r="ORO211" s="86"/>
      <c r="ORP211" s="86"/>
      <c r="ORQ211" s="86"/>
      <c r="ORR211" s="86"/>
      <c r="ORS211" s="86"/>
      <c r="ORT211" s="86"/>
      <c r="ORU211" s="86"/>
      <c r="ORV211" s="86"/>
      <c r="ORW211" s="86"/>
      <c r="ORX211" s="86"/>
      <c r="ORY211" s="86"/>
      <c r="ORZ211" s="86"/>
      <c r="OSA211" s="86"/>
      <c r="OSB211" s="86"/>
      <c r="OSC211" s="86"/>
      <c r="OSD211" s="86"/>
      <c r="OSE211" s="86"/>
      <c r="OSF211" s="86"/>
      <c r="OSG211" s="86"/>
      <c r="OSH211" s="86"/>
      <c r="OSI211" s="86"/>
      <c r="OSJ211" s="86"/>
      <c r="OSK211" s="86"/>
      <c r="OSL211" s="86"/>
      <c r="OSM211" s="86"/>
      <c r="OSN211" s="86"/>
      <c r="OSO211" s="86"/>
      <c r="OSP211" s="86"/>
      <c r="OSQ211" s="86"/>
      <c r="OSR211" s="86"/>
      <c r="OSS211" s="86"/>
      <c r="OST211" s="86"/>
      <c r="OSU211" s="86"/>
      <c r="OSV211" s="86"/>
      <c r="OSW211" s="86"/>
      <c r="OSX211" s="86"/>
      <c r="OSY211" s="86"/>
      <c r="OSZ211" s="86"/>
      <c r="OTA211" s="86"/>
      <c r="OTB211" s="86"/>
      <c r="OTC211" s="86"/>
      <c r="OTD211" s="86"/>
      <c r="OTE211" s="86"/>
      <c r="OTF211" s="86"/>
      <c r="OTG211" s="86"/>
      <c r="OTH211" s="86"/>
      <c r="OTI211" s="86"/>
      <c r="OTJ211" s="86"/>
      <c r="OTK211" s="86"/>
      <c r="OTL211" s="86"/>
      <c r="OTM211" s="86"/>
      <c r="OTN211" s="86"/>
      <c r="OTO211" s="86"/>
      <c r="OTP211" s="86"/>
      <c r="OTQ211" s="86"/>
      <c r="OTR211" s="86"/>
      <c r="OTS211" s="86"/>
      <c r="OTT211" s="86"/>
      <c r="OTU211" s="86"/>
      <c r="OTV211" s="86"/>
      <c r="OTW211" s="86"/>
      <c r="OTX211" s="86"/>
      <c r="OTY211" s="86"/>
      <c r="OTZ211" s="86"/>
      <c r="OUA211" s="86"/>
      <c r="OUB211" s="86"/>
      <c r="OUC211" s="86"/>
      <c r="OUD211" s="86"/>
      <c r="OUE211" s="86"/>
      <c r="OUF211" s="86"/>
      <c r="OUG211" s="86"/>
      <c r="OUH211" s="86"/>
      <c r="OUI211" s="86"/>
      <c r="OUJ211" s="86"/>
      <c r="OUK211" s="86"/>
      <c r="OUL211" s="86"/>
      <c r="OUM211" s="86"/>
      <c r="OUN211" s="86"/>
      <c r="OUO211" s="86"/>
      <c r="OUP211" s="86"/>
      <c r="OUQ211" s="86"/>
      <c r="OUR211" s="86"/>
      <c r="OUS211" s="86"/>
      <c r="OUT211" s="86"/>
      <c r="OUU211" s="86"/>
      <c r="OUV211" s="86"/>
      <c r="OUW211" s="86"/>
      <c r="OUX211" s="86"/>
      <c r="OUY211" s="86"/>
      <c r="OUZ211" s="86"/>
      <c r="OVA211" s="86"/>
      <c r="OVB211" s="86"/>
      <c r="OVC211" s="86"/>
      <c r="OVD211" s="86"/>
      <c r="OVE211" s="86"/>
      <c r="OVF211" s="86"/>
      <c r="OVG211" s="86"/>
      <c r="OVH211" s="86"/>
      <c r="OVI211" s="86"/>
      <c r="OVJ211" s="86"/>
      <c r="OVK211" s="86"/>
      <c r="OVL211" s="86"/>
      <c r="OVM211" s="86"/>
      <c r="OVN211" s="86"/>
      <c r="OVO211" s="86"/>
      <c r="OVP211" s="86"/>
      <c r="OVQ211" s="86"/>
      <c r="OVR211" s="86"/>
      <c r="OVS211" s="86"/>
      <c r="OVT211" s="86"/>
      <c r="OVU211" s="86"/>
      <c r="OVV211" s="86"/>
      <c r="OVW211" s="86"/>
      <c r="OVX211" s="86"/>
      <c r="OVY211" s="86"/>
      <c r="OVZ211" s="86"/>
      <c r="OWA211" s="86"/>
      <c r="OWB211" s="86"/>
      <c r="OWC211" s="86"/>
      <c r="OWD211" s="86"/>
      <c r="OWE211" s="86"/>
      <c r="OWF211" s="86"/>
      <c r="OWG211" s="86"/>
      <c r="OWH211" s="86"/>
      <c r="OWI211" s="86"/>
      <c r="OWJ211" s="86"/>
      <c r="OWK211" s="86"/>
      <c r="OWL211" s="86"/>
      <c r="OWM211" s="86"/>
      <c r="OWN211" s="86"/>
      <c r="OWO211" s="86"/>
      <c r="OWP211" s="86"/>
      <c r="OWQ211" s="86"/>
      <c r="OWR211" s="86"/>
      <c r="OWS211" s="86"/>
      <c r="OWT211" s="86"/>
      <c r="OWU211" s="86"/>
      <c r="OWV211" s="86"/>
      <c r="OWW211" s="86"/>
      <c r="OWX211" s="86"/>
      <c r="OWY211" s="86"/>
      <c r="OWZ211" s="86"/>
      <c r="OXA211" s="86"/>
      <c r="OXB211" s="86"/>
      <c r="OXC211" s="86"/>
      <c r="OXD211" s="86"/>
      <c r="OXE211" s="86"/>
      <c r="OXF211" s="86"/>
      <c r="OXG211" s="86"/>
      <c r="OXH211" s="86"/>
      <c r="OXI211" s="86"/>
      <c r="OXJ211" s="86"/>
      <c r="OXK211" s="86"/>
      <c r="OXL211" s="86"/>
      <c r="OXM211" s="86"/>
      <c r="OXN211" s="86"/>
      <c r="OXO211" s="86"/>
      <c r="OXP211" s="86"/>
      <c r="OXQ211" s="86"/>
      <c r="OXR211" s="86"/>
      <c r="OXS211" s="86"/>
      <c r="OXT211" s="86"/>
      <c r="OXU211" s="86"/>
      <c r="OXV211" s="86"/>
      <c r="OXW211" s="86"/>
      <c r="OXX211" s="86"/>
      <c r="OXY211" s="86"/>
      <c r="OXZ211" s="86"/>
      <c r="OYA211" s="86"/>
      <c r="OYB211" s="86"/>
      <c r="OYC211" s="86"/>
      <c r="OYD211" s="86"/>
      <c r="OYE211" s="86"/>
      <c r="OYF211" s="86"/>
      <c r="OYG211" s="86"/>
      <c r="OYH211" s="86"/>
      <c r="OYI211" s="86"/>
      <c r="OYJ211" s="86"/>
      <c r="OYK211" s="86"/>
      <c r="OYL211" s="86"/>
      <c r="OYM211" s="86"/>
      <c r="OYN211" s="86"/>
      <c r="OYO211" s="86"/>
      <c r="OYP211" s="86"/>
      <c r="OYQ211" s="86"/>
      <c r="OYR211" s="86"/>
      <c r="OYS211" s="86"/>
      <c r="OYT211" s="86"/>
      <c r="OYU211" s="86"/>
      <c r="OYV211" s="86"/>
      <c r="OYW211" s="86"/>
      <c r="OYX211" s="86"/>
      <c r="OYY211" s="86"/>
      <c r="OYZ211" s="86"/>
      <c r="OZA211" s="86"/>
      <c r="OZB211" s="86"/>
      <c r="OZC211" s="86"/>
      <c r="OZD211" s="86"/>
      <c r="OZE211" s="86"/>
      <c r="OZF211" s="86"/>
      <c r="OZG211" s="86"/>
      <c r="OZH211" s="86"/>
      <c r="OZI211" s="86"/>
      <c r="OZJ211" s="86"/>
      <c r="OZK211" s="86"/>
      <c r="OZL211" s="86"/>
      <c r="OZM211" s="86"/>
      <c r="OZN211" s="86"/>
      <c r="OZO211" s="86"/>
      <c r="OZP211" s="86"/>
      <c r="OZQ211" s="86"/>
      <c r="OZR211" s="86"/>
      <c r="OZS211" s="86"/>
      <c r="OZT211" s="86"/>
      <c r="OZU211" s="86"/>
      <c r="OZV211" s="86"/>
      <c r="OZW211" s="86"/>
      <c r="OZX211" s="86"/>
      <c r="OZY211" s="86"/>
      <c r="OZZ211" s="86"/>
      <c r="PAA211" s="86"/>
      <c r="PAB211" s="86"/>
      <c r="PAC211" s="86"/>
      <c r="PAD211" s="86"/>
      <c r="PAE211" s="86"/>
      <c r="PAF211" s="86"/>
      <c r="PAG211" s="86"/>
      <c r="PAH211" s="86"/>
      <c r="PAI211" s="86"/>
      <c r="PAJ211" s="86"/>
      <c r="PAK211" s="86"/>
      <c r="PAL211" s="86"/>
      <c r="PAM211" s="86"/>
      <c r="PAN211" s="86"/>
      <c r="PAO211" s="86"/>
      <c r="PAP211" s="86"/>
      <c r="PAQ211" s="86"/>
      <c r="PAR211" s="86"/>
      <c r="PAS211" s="86"/>
      <c r="PAT211" s="86"/>
      <c r="PAU211" s="86"/>
      <c r="PAV211" s="86"/>
      <c r="PAW211" s="86"/>
      <c r="PAX211" s="86"/>
      <c r="PAY211" s="86"/>
      <c r="PAZ211" s="86"/>
      <c r="PBA211" s="86"/>
      <c r="PBB211" s="86"/>
      <c r="PBC211" s="86"/>
      <c r="PBD211" s="86"/>
      <c r="PBE211" s="86"/>
      <c r="PBF211" s="86"/>
      <c r="PBG211" s="86"/>
      <c r="PBH211" s="86"/>
      <c r="PBI211" s="86"/>
      <c r="PBJ211" s="86"/>
      <c r="PBK211" s="86"/>
      <c r="PBL211" s="86"/>
      <c r="PBM211" s="86"/>
      <c r="PBN211" s="86"/>
      <c r="PBO211" s="86"/>
      <c r="PBP211" s="86"/>
      <c r="PBQ211" s="86"/>
      <c r="PBR211" s="86"/>
      <c r="PBS211" s="86"/>
      <c r="PBT211" s="86"/>
      <c r="PBU211" s="86"/>
      <c r="PBV211" s="86"/>
      <c r="PBW211" s="86"/>
      <c r="PBX211" s="86"/>
      <c r="PBY211" s="86"/>
      <c r="PBZ211" s="86"/>
      <c r="PCA211" s="86"/>
      <c r="PCB211" s="86"/>
      <c r="PCC211" s="86"/>
      <c r="PCD211" s="86"/>
      <c r="PCE211" s="86"/>
      <c r="PCF211" s="86"/>
      <c r="PCG211" s="86"/>
      <c r="PCH211" s="86"/>
      <c r="PCI211" s="86"/>
      <c r="PCJ211" s="86"/>
      <c r="PCK211" s="86"/>
      <c r="PCL211" s="86"/>
      <c r="PCM211" s="86"/>
      <c r="PCN211" s="86"/>
      <c r="PCO211" s="86"/>
      <c r="PCP211" s="86"/>
      <c r="PCQ211" s="86"/>
      <c r="PCR211" s="86"/>
      <c r="PCS211" s="86"/>
      <c r="PCT211" s="86"/>
      <c r="PCU211" s="86"/>
      <c r="PCV211" s="86"/>
      <c r="PCW211" s="86"/>
      <c r="PCX211" s="86"/>
      <c r="PCY211" s="86"/>
      <c r="PCZ211" s="86"/>
      <c r="PDA211" s="86"/>
      <c r="PDB211" s="86"/>
      <c r="PDC211" s="86"/>
      <c r="PDD211" s="86"/>
      <c r="PDE211" s="86"/>
      <c r="PDF211" s="86"/>
      <c r="PDG211" s="86"/>
      <c r="PDH211" s="86"/>
      <c r="PDI211" s="86"/>
      <c r="PDJ211" s="86"/>
      <c r="PDK211" s="86"/>
      <c r="PDL211" s="86"/>
      <c r="PDM211" s="86"/>
      <c r="PDN211" s="86"/>
      <c r="PDO211" s="86"/>
      <c r="PDP211" s="86"/>
      <c r="PDQ211" s="86"/>
      <c r="PDR211" s="86"/>
      <c r="PDS211" s="86"/>
      <c r="PDT211" s="86"/>
      <c r="PDU211" s="86"/>
      <c r="PDV211" s="86"/>
      <c r="PDW211" s="86"/>
      <c r="PDX211" s="86"/>
      <c r="PDY211" s="86"/>
      <c r="PDZ211" s="86"/>
      <c r="PEA211" s="86"/>
      <c r="PEB211" s="86"/>
      <c r="PEC211" s="86"/>
      <c r="PED211" s="86"/>
      <c r="PEE211" s="86"/>
      <c r="PEF211" s="86"/>
      <c r="PEG211" s="86"/>
      <c r="PEH211" s="86"/>
      <c r="PEI211" s="86"/>
      <c r="PEJ211" s="86"/>
      <c r="PEK211" s="86"/>
      <c r="PEL211" s="86"/>
      <c r="PEM211" s="86"/>
      <c r="PEN211" s="86"/>
      <c r="PEO211" s="86"/>
      <c r="PEP211" s="86"/>
      <c r="PEQ211" s="86"/>
      <c r="PER211" s="86"/>
      <c r="PES211" s="86"/>
      <c r="PET211" s="86"/>
      <c r="PEU211" s="86"/>
      <c r="PEV211" s="86"/>
      <c r="PEW211" s="86"/>
      <c r="PEX211" s="86"/>
      <c r="PEY211" s="86"/>
      <c r="PEZ211" s="86"/>
      <c r="PFA211" s="86"/>
      <c r="PFB211" s="86"/>
      <c r="PFC211" s="86"/>
      <c r="PFD211" s="86"/>
      <c r="PFE211" s="86"/>
      <c r="PFF211" s="86"/>
      <c r="PFG211" s="86"/>
      <c r="PFH211" s="86"/>
      <c r="PFI211" s="86"/>
      <c r="PFJ211" s="86"/>
      <c r="PFK211" s="86"/>
      <c r="PFL211" s="86"/>
      <c r="PFM211" s="86"/>
      <c r="PFN211" s="86"/>
      <c r="PFO211" s="86"/>
      <c r="PFP211" s="86"/>
      <c r="PFQ211" s="86"/>
      <c r="PFR211" s="86"/>
      <c r="PFS211" s="86"/>
      <c r="PFT211" s="86"/>
      <c r="PFU211" s="86"/>
      <c r="PFV211" s="86"/>
      <c r="PFW211" s="86"/>
      <c r="PFX211" s="86"/>
      <c r="PFY211" s="86"/>
      <c r="PFZ211" s="86"/>
      <c r="PGA211" s="86"/>
      <c r="PGB211" s="86"/>
      <c r="PGC211" s="86"/>
      <c r="PGD211" s="86"/>
      <c r="PGE211" s="86"/>
      <c r="PGF211" s="86"/>
      <c r="PGG211" s="86"/>
      <c r="PGH211" s="86"/>
      <c r="PGI211" s="86"/>
      <c r="PGJ211" s="86"/>
      <c r="PGK211" s="86"/>
      <c r="PGL211" s="86"/>
      <c r="PGM211" s="86"/>
      <c r="PGN211" s="86"/>
      <c r="PGO211" s="86"/>
      <c r="PGP211" s="86"/>
      <c r="PGQ211" s="86"/>
      <c r="PGR211" s="86"/>
      <c r="PGS211" s="86"/>
      <c r="PGT211" s="86"/>
      <c r="PGU211" s="86"/>
      <c r="PGV211" s="86"/>
      <c r="PGW211" s="86"/>
      <c r="PGX211" s="86"/>
      <c r="PGY211" s="86"/>
      <c r="PGZ211" s="86"/>
      <c r="PHA211" s="86"/>
      <c r="PHB211" s="86"/>
      <c r="PHC211" s="86"/>
      <c r="PHD211" s="86"/>
      <c r="PHE211" s="86"/>
      <c r="PHF211" s="86"/>
      <c r="PHG211" s="86"/>
      <c r="PHH211" s="86"/>
      <c r="PHI211" s="86"/>
      <c r="PHJ211" s="86"/>
      <c r="PHK211" s="86"/>
      <c r="PHL211" s="86"/>
      <c r="PHM211" s="86"/>
      <c r="PHN211" s="86"/>
      <c r="PHO211" s="86"/>
      <c r="PHP211" s="86"/>
      <c r="PHQ211" s="86"/>
      <c r="PHR211" s="86"/>
      <c r="PHS211" s="86"/>
      <c r="PHT211" s="86"/>
      <c r="PHU211" s="86"/>
      <c r="PHV211" s="86"/>
      <c r="PHW211" s="86"/>
      <c r="PHX211" s="86"/>
      <c r="PHY211" s="86"/>
      <c r="PHZ211" s="86"/>
      <c r="PIA211" s="86"/>
      <c r="PIB211" s="86"/>
      <c r="PIC211" s="86"/>
      <c r="PID211" s="86"/>
      <c r="PIE211" s="86"/>
      <c r="PIF211" s="86"/>
      <c r="PIG211" s="86"/>
      <c r="PIH211" s="86"/>
      <c r="PII211" s="86"/>
      <c r="PIJ211" s="86"/>
      <c r="PIK211" s="86"/>
      <c r="PIL211" s="86"/>
      <c r="PIM211" s="86"/>
      <c r="PIN211" s="86"/>
      <c r="PIO211" s="86"/>
      <c r="PIP211" s="86"/>
      <c r="PIQ211" s="86"/>
      <c r="PIR211" s="86"/>
      <c r="PIS211" s="86"/>
      <c r="PIT211" s="86"/>
      <c r="PIU211" s="86"/>
      <c r="PIV211" s="86"/>
      <c r="PIW211" s="86"/>
      <c r="PIX211" s="86"/>
      <c r="PIY211" s="86"/>
      <c r="PIZ211" s="86"/>
      <c r="PJA211" s="86"/>
      <c r="PJB211" s="86"/>
      <c r="PJC211" s="86"/>
      <c r="PJD211" s="86"/>
      <c r="PJE211" s="86"/>
      <c r="PJF211" s="86"/>
      <c r="PJG211" s="86"/>
      <c r="PJH211" s="86"/>
      <c r="PJI211" s="86"/>
      <c r="PJJ211" s="86"/>
      <c r="PJK211" s="86"/>
      <c r="PJL211" s="86"/>
      <c r="PJM211" s="86"/>
      <c r="PJN211" s="86"/>
      <c r="PJO211" s="86"/>
      <c r="PJP211" s="86"/>
      <c r="PJQ211" s="86"/>
      <c r="PJR211" s="86"/>
      <c r="PJS211" s="86"/>
      <c r="PJT211" s="86"/>
      <c r="PJU211" s="86"/>
      <c r="PJV211" s="86"/>
      <c r="PJW211" s="86"/>
      <c r="PJX211" s="86"/>
      <c r="PJY211" s="86"/>
      <c r="PJZ211" s="86"/>
      <c r="PKA211" s="86"/>
      <c r="PKB211" s="86"/>
      <c r="PKC211" s="86"/>
      <c r="PKD211" s="86"/>
      <c r="PKE211" s="86"/>
      <c r="PKF211" s="86"/>
      <c r="PKG211" s="86"/>
      <c r="PKH211" s="86"/>
      <c r="PKI211" s="86"/>
      <c r="PKJ211" s="86"/>
      <c r="PKK211" s="86"/>
      <c r="PKL211" s="86"/>
      <c r="PKM211" s="86"/>
      <c r="PKN211" s="86"/>
      <c r="PKO211" s="86"/>
      <c r="PKP211" s="86"/>
      <c r="PKQ211" s="86"/>
      <c r="PKR211" s="86"/>
      <c r="PKS211" s="86"/>
      <c r="PKT211" s="86"/>
      <c r="PKU211" s="86"/>
      <c r="PKV211" s="86"/>
      <c r="PKW211" s="86"/>
      <c r="PKX211" s="86"/>
      <c r="PKY211" s="86"/>
      <c r="PKZ211" s="86"/>
      <c r="PLA211" s="86"/>
      <c r="PLB211" s="86"/>
      <c r="PLC211" s="86"/>
      <c r="PLD211" s="86"/>
      <c r="PLE211" s="86"/>
      <c r="PLF211" s="86"/>
      <c r="PLG211" s="86"/>
      <c r="PLH211" s="86"/>
      <c r="PLI211" s="86"/>
      <c r="PLJ211" s="86"/>
      <c r="PLK211" s="86"/>
      <c r="PLL211" s="86"/>
      <c r="PLM211" s="86"/>
      <c r="PLN211" s="86"/>
      <c r="PLO211" s="86"/>
      <c r="PLP211" s="86"/>
      <c r="PLQ211" s="86"/>
      <c r="PLR211" s="86"/>
      <c r="PLS211" s="86"/>
      <c r="PLT211" s="86"/>
      <c r="PLU211" s="86"/>
      <c r="PLV211" s="86"/>
      <c r="PLW211" s="86"/>
      <c r="PLX211" s="86"/>
      <c r="PLY211" s="86"/>
      <c r="PLZ211" s="86"/>
      <c r="PMA211" s="86"/>
      <c r="PMB211" s="86"/>
      <c r="PMC211" s="86"/>
      <c r="PMD211" s="86"/>
      <c r="PME211" s="86"/>
      <c r="PMF211" s="86"/>
      <c r="PMG211" s="86"/>
      <c r="PMH211" s="86"/>
      <c r="PMI211" s="86"/>
      <c r="PMJ211" s="86"/>
      <c r="PMK211" s="86"/>
      <c r="PML211" s="86"/>
      <c r="PMM211" s="86"/>
      <c r="PMN211" s="86"/>
      <c r="PMO211" s="86"/>
      <c r="PMP211" s="86"/>
      <c r="PMQ211" s="86"/>
      <c r="PMR211" s="86"/>
      <c r="PMS211" s="86"/>
      <c r="PMT211" s="86"/>
      <c r="PMU211" s="86"/>
      <c r="PMV211" s="86"/>
      <c r="PMW211" s="86"/>
      <c r="PMX211" s="86"/>
      <c r="PMY211" s="86"/>
      <c r="PMZ211" s="86"/>
      <c r="PNA211" s="86"/>
      <c r="PNB211" s="86"/>
      <c r="PNC211" s="86"/>
      <c r="PND211" s="86"/>
      <c r="PNE211" s="86"/>
      <c r="PNF211" s="86"/>
      <c r="PNG211" s="86"/>
      <c r="PNH211" s="86"/>
      <c r="PNI211" s="86"/>
      <c r="PNJ211" s="86"/>
      <c r="PNK211" s="86"/>
      <c r="PNL211" s="86"/>
      <c r="PNM211" s="86"/>
      <c r="PNN211" s="86"/>
      <c r="PNO211" s="86"/>
      <c r="PNP211" s="86"/>
      <c r="PNQ211" s="86"/>
      <c r="PNR211" s="86"/>
      <c r="PNS211" s="86"/>
      <c r="PNT211" s="86"/>
      <c r="PNU211" s="86"/>
      <c r="PNV211" s="86"/>
      <c r="PNW211" s="86"/>
      <c r="PNX211" s="86"/>
      <c r="PNY211" s="86"/>
      <c r="PNZ211" s="86"/>
      <c r="POA211" s="86"/>
      <c r="POB211" s="86"/>
      <c r="POC211" s="86"/>
      <c r="POD211" s="86"/>
      <c r="POE211" s="86"/>
      <c r="POF211" s="86"/>
      <c r="POG211" s="86"/>
      <c r="POH211" s="86"/>
      <c r="POI211" s="86"/>
      <c r="POJ211" s="86"/>
      <c r="POK211" s="86"/>
      <c r="POL211" s="86"/>
      <c r="POM211" s="86"/>
      <c r="PON211" s="86"/>
      <c r="POO211" s="86"/>
      <c r="POP211" s="86"/>
      <c r="POQ211" s="86"/>
      <c r="POR211" s="86"/>
      <c r="POS211" s="86"/>
      <c r="POT211" s="86"/>
      <c r="POU211" s="86"/>
      <c r="POV211" s="86"/>
      <c r="POW211" s="86"/>
      <c r="POX211" s="86"/>
      <c r="POY211" s="86"/>
      <c r="POZ211" s="86"/>
      <c r="PPA211" s="86"/>
      <c r="PPB211" s="86"/>
      <c r="PPC211" s="86"/>
      <c r="PPD211" s="86"/>
      <c r="PPE211" s="86"/>
      <c r="PPF211" s="86"/>
      <c r="PPG211" s="86"/>
      <c r="PPH211" s="86"/>
      <c r="PPI211" s="86"/>
      <c r="PPJ211" s="86"/>
      <c r="PPK211" s="86"/>
      <c r="PPL211" s="86"/>
      <c r="PPM211" s="86"/>
      <c r="PPN211" s="86"/>
      <c r="PPO211" s="86"/>
      <c r="PPP211" s="86"/>
      <c r="PPQ211" s="86"/>
      <c r="PPR211" s="86"/>
      <c r="PPS211" s="86"/>
      <c r="PPT211" s="86"/>
      <c r="PPU211" s="86"/>
      <c r="PPV211" s="86"/>
      <c r="PPW211" s="86"/>
      <c r="PPX211" s="86"/>
      <c r="PPY211" s="86"/>
      <c r="PPZ211" s="86"/>
      <c r="PQA211" s="86"/>
      <c r="PQB211" s="86"/>
      <c r="PQC211" s="86"/>
      <c r="PQD211" s="86"/>
      <c r="PQE211" s="86"/>
      <c r="PQF211" s="86"/>
      <c r="PQG211" s="86"/>
      <c r="PQH211" s="86"/>
      <c r="PQI211" s="86"/>
      <c r="PQJ211" s="86"/>
      <c r="PQK211" s="86"/>
      <c r="PQL211" s="86"/>
      <c r="PQM211" s="86"/>
      <c r="PQN211" s="86"/>
      <c r="PQO211" s="86"/>
      <c r="PQP211" s="86"/>
      <c r="PQQ211" s="86"/>
      <c r="PQR211" s="86"/>
      <c r="PQS211" s="86"/>
      <c r="PQT211" s="86"/>
      <c r="PQU211" s="86"/>
      <c r="PQV211" s="86"/>
      <c r="PQW211" s="86"/>
      <c r="PQX211" s="86"/>
      <c r="PQY211" s="86"/>
      <c r="PQZ211" s="86"/>
      <c r="PRA211" s="86"/>
      <c r="PRB211" s="86"/>
      <c r="PRC211" s="86"/>
      <c r="PRD211" s="86"/>
      <c r="PRE211" s="86"/>
      <c r="PRF211" s="86"/>
      <c r="PRG211" s="86"/>
      <c r="PRH211" s="86"/>
      <c r="PRI211" s="86"/>
      <c r="PRJ211" s="86"/>
      <c r="PRK211" s="86"/>
      <c r="PRL211" s="86"/>
      <c r="PRM211" s="86"/>
      <c r="PRN211" s="86"/>
      <c r="PRO211" s="86"/>
      <c r="PRP211" s="86"/>
      <c r="PRQ211" s="86"/>
      <c r="PRR211" s="86"/>
      <c r="PRS211" s="86"/>
      <c r="PRT211" s="86"/>
      <c r="PRU211" s="86"/>
      <c r="PRV211" s="86"/>
      <c r="PRW211" s="86"/>
      <c r="PRX211" s="86"/>
      <c r="PRY211" s="86"/>
      <c r="PRZ211" s="86"/>
      <c r="PSA211" s="86"/>
      <c r="PSB211" s="86"/>
      <c r="PSC211" s="86"/>
      <c r="PSD211" s="86"/>
      <c r="PSE211" s="86"/>
      <c r="PSF211" s="86"/>
      <c r="PSG211" s="86"/>
      <c r="PSH211" s="86"/>
      <c r="PSI211" s="86"/>
      <c r="PSJ211" s="86"/>
      <c r="PSK211" s="86"/>
      <c r="PSL211" s="86"/>
      <c r="PSM211" s="86"/>
      <c r="PSN211" s="86"/>
      <c r="PSO211" s="86"/>
      <c r="PSP211" s="86"/>
      <c r="PSQ211" s="86"/>
      <c r="PSR211" s="86"/>
      <c r="PSS211" s="86"/>
      <c r="PST211" s="86"/>
      <c r="PSU211" s="86"/>
      <c r="PSV211" s="86"/>
      <c r="PSW211" s="86"/>
      <c r="PSX211" s="86"/>
      <c r="PSY211" s="86"/>
      <c r="PSZ211" s="86"/>
      <c r="PTA211" s="86"/>
      <c r="PTB211" s="86"/>
      <c r="PTC211" s="86"/>
      <c r="PTD211" s="86"/>
      <c r="PTE211" s="86"/>
      <c r="PTF211" s="86"/>
      <c r="PTG211" s="86"/>
      <c r="PTH211" s="86"/>
      <c r="PTI211" s="86"/>
      <c r="PTJ211" s="86"/>
      <c r="PTK211" s="86"/>
      <c r="PTL211" s="86"/>
      <c r="PTM211" s="86"/>
      <c r="PTN211" s="86"/>
      <c r="PTO211" s="86"/>
      <c r="PTP211" s="86"/>
      <c r="PTQ211" s="86"/>
      <c r="PTR211" s="86"/>
      <c r="PTS211" s="86"/>
      <c r="PTT211" s="86"/>
      <c r="PTU211" s="86"/>
      <c r="PTV211" s="86"/>
      <c r="PTW211" s="86"/>
      <c r="PTX211" s="86"/>
      <c r="PTY211" s="86"/>
      <c r="PTZ211" s="86"/>
      <c r="PUA211" s="86"/>
      <c r="PUB211" s="86"/>
      <c r="PUC211" s="86"/>
      <c r="PUD211" s="86"/>
      <c r="PUE211" s="86"/>
      <c r="PUF211" s="86"/>
      <c r="PUG211" s="86"/>
      <c r="PUH211" s="86"/>
      <c r="PUI211" s="86"/>
      <c r="PUJ211" s="86"/>
      <c r="PUK211" s="86"/>
      <c r="PUL211" s="86"/>
      <c r="PUM211" s="86"/>
      <c r="PUN211" s="86"/>
      <c r="PUO211" s="86"/>
      <c r="PUP211" s="86"/>
      <c r="PUQ211" s="86"/>
      <c r="PUR211" s="86"/>
      <c r="PUS211" s="86"/>
      <c r="PUT211" s="86"/>
      <c r="PUU211" s="86"/>
      <c r="PUV211" s="86"/>
      <c r="PUW211" s="86"/>
      <c r="PUX211" s="86"/>
      <c r="PUY211" s="86"/>
      <c r="PUZ211" s="86"/>
      <c r="PVA211" s="86"/>
      <c r="PVB211" s="86"/>
      <c r="PVC211" s="86"/>
      <c r="PVD211" s="86"/>
      <c r="PVE211" s="86"/>
      <c r="PVF211" s="86"/>
      <c r="PVG211" s="86"/>
      <c r="PVH211" s="86"/>
      <c r="PVI211" s="86"/>
      <c r="PVJ211" s="86"/>
      <c r="PVK211" s="86"/>
      <c r="PVL211" s="86"/>
      <c r="PVM211" s="86"/>
      <c r="PVN211" s="86"/>
      <c r="PVO211" s="86"/>
      <c r="PVP211" s="86"/>
      <c r="PVQ211" s="86"/>
      <c r="PVR211" s="86"/>
      <c r="PVS211" s="86"/>
      <c r="PVT211" s="86"/>
      <c r="PVU211" s="86"/>
      <c r="PVV211" s="86"/>
      <c r="PVW211" s="86"/>
      <c r="PVX211" s="86"/>
      <c r="PVY211" s="86"/>
      <c r="PVZ211" s="86"/>
      <c r="PWA211" s="86"/>
      <c r="PWB211" s="86"/>
      <c r="PWC211" s="86"/>
      <c r="PWD211" s="86"/>
      <c r="PWE211" s="86"/>
      <c r="PWF211" s="86"/>
      <c r="PWG211" s="86"/>
      <c r="PWH211" s="86"/>
      <c r="PWI211" s="86"/>
      <c r="PWJ211" s="86"/>
      <c r="PWK211" s="86"/>
      <c r="PWL211" s="86"/>
      <c r="PWM211" s="86"/>
      <c r="PWN211" s="86"/>
      <c r="PWO211" s="86"/>
      <c r="PWP211" s="86"/>
      <c r="PWQ211" s="86"/>
      <c r="PWR211" s="86"/>
      <c r="PWS211" s="86"/>
      <c r="PWT211" s="86"/>
      <c r="PWU211" s="86"/>
      <c r="PWV211" s="86"/>
      <c r="PWW211" s="86"/>
      <c r="PWX211" s="86"/>
      <c r="PWY211" s="86"/>
      <c r="PWZ211" s="86"/>
      <c r="PXA211" s="86"/>
      <c r="PXB211" s="86"/>
      <c r="PXC211" s="86"/>
      <c r="PXD211" s="86"/>
      <c r="PXE211" s="86"/>
      <c r="PXF211" s="86"/>
      <c r="PXG211" s="86"/>
      <c r="PXH211" s="86"/>
      <c r="PXI211" s="86"/>
      <c r="PXJ211" s="86"/>
      <c r="PXK211" s="86"/>
      <c r="PXL211" s="86"/>
      <c r="PXM211" s="86"/>
      <c r="PXN211" s="86"/>
      <c r="PXO211" s="86"/>
      <c r="PXP211" s="86"/>
      <c r="PXQ211" s="86"/>
      <c r="PXR211" s="86"/>
      <c r="PXS211" s="86"/>
      <c r="PXT211" s="86"/>
      <c r="PXU211" s="86"/>
      <c r="PXV211" s="86"/>
      <c r="PXW211" s="86"/>
      <c r="PXX211" s="86"/>
      <c r="PXY211" s="86"/>
      <c r="PXZ211" s="86"/>
      <c r="PYA211" s="86"/>
      <c r="PYB211" s="86"/>
      <c r="PYC211" s="86"/>
      <c r="PYD211" s="86"/>
      <c r="PYE211" s="86"/>
      <c r="PYF211" s="86"/>
      <c r="PYG211" s="86"/>
      <c r="PYH211" s="86"/>
      <c r="PYI211" s="86"/>
      <c r="PYJ211" s="86"/>
      <c r="PYK211" s="86"/>
      <c r="PYL211" s="86"/>
      <c r="PYM211" s="86"/>
      <c r="PYN211" s="86"/>
      <c r="PYO211" s="86"/>
      <c r="PYP211" s="86"/>
      <c r="PYQ211" s="86"/>
      <c r="PYR211" s="86"/>
      <c r="PYS211" s="86"/>
      <c r="PYT211" s="86"/>
      <c r="PYU211" s="86"/>
      <c r="PYV211" s="86"/>
      <c r="PYW211" s="86"/>
      <c r="PYX211" s="86"/>
      <c r="PYY211" s="86"/>
      <c r="PYZ211" s="86"/>
      <c r="PZA211" s="86"/>
      <c r="PZB211" s="86"/>
      <c r="PZC211" s="86"/>
      <c r="PZD211" s="86"/>
      <c r="PZE211" s="86"/>
      <c r="PZF211" s="86"/>
      <c r="PZG211" s="86"/>
      <c r="PZH211" s="86"/>
      <c r="PZI211" s="86"/>
      <c r="PZJ211" s="86"/>
      <c r="PZK211" s="86"/>
      <c r="PZL211" s="86"/>
      <c r="PZM211" s="86"/>
      <c r="PZN211" s="86"/>
      <c r="PZO211" s="86"/>
      <c r="PZP211" s="86"/>
      <c r="PZQ211" s="86"/>
      <c r="PZR211" s="86"/>
      <c r="PZS211" s="86"/>
      <c r="PZT211" s="86"/>
      <c r="PZU211" s="86"/>
      <c r="PZV211" s="86"/>
      <c r="PZW211" s="86"/>
      <c r="PZX211" s="86"/>
      <c r="PZY211" s="86"/>
      <c r="PZZ211" s="86"/>
      <c r="QAA211" s="86"/>
      <c r="QAB211" s="86"/>
      <c r="QAC211" s="86"/>
      <c r="QAD211" s="86"/>
      <c r="QAE211" s="86"/>
      <c r="QAF211" s="86"/>
      <c r="QAG211" s="86"/>
      <c r="QAH211" s="86"/>
      <c r="QAI211" s="86"/>
      <c r="QAJ211" s="86"/>
      <c r="QAK211" s="86"/>
      <c r="QAL211" s="86"/>
      <c r="QAM211" s="86"/>
      <c r="QAN211" s="86"/>
      <c r="QAO211" s="86"/>
      <c r="QAP211" s="86"/>
      <c r="QAQ211" s="86"/>
      <c r="QAR211" s="86"/>
      <c r="QAS211" s="86"/>
      <c r="QAT211" s="86"/>
      <c r="QAU211" s="86"/>
      <c r="QAV211" s="86"/>
      <c r="QAW211" s="86"/>
      <c r="QAX211" s="86"/>
      <c r="QAY211" s="86"/>
      <c r="QAZ211" s="86"/>
      <c r="QBA211" s="86"/>
      <c r="QBB211" s="86"/>
      <c r="QBC211" s="86"/>
      <c r="QBD211" s="86"/>
      <c r="QBE211" s="86"/>
      <c r="QBF211" s="86"/>
      <c r="QBG211" s="86"/>
      <c r="QBH211" s="86"/>
      <c r="QBI211" s="86"/>
      <c r="QBJ211" s="86"/>
      <c r="QBK211" s="86"/>
      <c r="QBL211" s="86"/>
      <c r="QBM211" s="86"/>
      <c r="QBN211" s="86"/>
      <c r="QBO211" s="86"/>
      <c r="QBP211" s="86"/>
      <c r="QBQ211" s="86"/>
      <c r="QBR211" s="86"/>
      <c r="QBS211" s="86"/>
      <c r="QBT211" s="86"/>
      <c r="QBU211" s="86"/>
      <c r="QBV211" s="86"/>
      <c r="QBW211" s="86"/>
      <c r="QBX211" s="86"/>
      <c r="QBY211" s="86"/>
      <c r="QBZ211" s="86"/>
      <c r="QCA211" s="86"/>
      <c r="QCB211" s="86"/>
      <c r="QCC211" s="86"/>
      <c r="QCD211" s="86"/>
      <c r="QCE211" s="86"/>
      <c r="QCF211" s="86"/>
      <c r="QCG211" s="86"/>
      <c r="QCH211" s="86"/>
      <c r="QCI211" s="86"/>
      <c r="QCJ211" s="86"/>
      <c r="QCK211" s="86"/>
      <c r="QCL211" s="86"/>
      <c r="QCM211" s="86"/>
      <c r="QCN211" s="86"/>
      <c r="QCO211" s="86"/>
      <c r="QCP211" s="86"/>
      <c r="QCQ211" s="86"/>
      <c r="QCR211" s="86"/>
      <c r="QCS211" s="86"/>
      <c r="QCT211" s="86"/>
      <c r="QCU211" s="86"/>
      <c r="QCV211" s="86"/>
      <c r="QCW211" s="86"/>
      <c r="QCX211" s="86"/>
      <c r="QCY211" s="86"/>
      <c r="QCZ211" s="86"/>
      <c r="QDA211" s="86"/>
      <c r="QDB211" s="86"/>
      <c r="QDC211" s="86"/>
      <c r="QDD211" s="86"/>
      <c r="QDE211" s="86"/>
      <c r="QDF211" s="86"/>
      <c r="QDG211" s="86"/>
      <c r="QDH211" s="86"/>
      <c r="QDI211" s="86"/>
      <c r="QDJ211" s="86"/>
      <c r="QDK211" s="86"/>
      <c r="QDL211" s="86"/>
      <c r="QDM211" s="86"/>
      <c r="QDN211" s="86"/>
      <c r="QDO211" s="86"/>
      <c r="QDP211" s="86"/>
      <c r="QDQ211" s="86"/>
      <c r="QDR211" s="86"/>
      <c r="QDS211" s="86"/>
      <c r="QDT211" s="86"/>
      <c r="QDU211" s="86"/>
      <c r="QDV211" s="86"/>
      <c r="QDW211" s="86"/>
      <c r="QDX211" s="86"/>
      <c r="QDY211" s="86"/>
      <c r="QDZ211" s="86"/>
      <c r="QEA211" s="86"/>
      <c r="QEB211" s="86"/>
      <c r="QEC211" s="86"/>
      <c r="QED211" s="86"/>
      <c r="QEE211" s="86"/>
      <c r="QEF211" s="86"/>
      <c r="QEG211" s="86"/>
      <c r="QEH211" s="86"/>
      <c r="QEI211" s="86"/>
      <c r="QEJ211" s="86"/>
      <c r="QEK211" s="86"/>
      <c r="QEL211" s="86"/>
      <c r="QEM211" s="86"/>
      <c r="QEN211" s="86"/>
      <c r="QEO211" s="86"/>
      <c r="QEP211" s="86"/>
      <c r="QEQ211" s="86"/>
      <c r="QER211" s="86"/>
      <c r="QES211" s="86"/>
      <c r="QET211" s="86"/>
      <c r="QEU211" s="86"/>
      <c r="QEV211" s="86"/>
      <c r="QEW211" s="86"/>
      <c r="QEX211" s="86"/>
      <c r="QEY211" s="86"/>
      <c r="QEZ211" s="86"/>
      <c r="QFA211" s="86"/>
      <c r="QFB211" s="86"/>
      <c r="QFC211" s="86"/>
      <c r="QFD211" s="86"/>
      <c r="QFE211" s="86"/>
      <c r="QFF211" s="86"/>
      <c r="QFG211" s="86"/>
      <c r="QFH211" s="86"/>
      <c r="QFI211" s="86"/>
      <c r="QFJ211" s="86"/>
      <c r="QFK211" s="86"/>
      <c r="QFL211" s="86"/>
      <c r="QFM211" s="86"/>
      <c r="QFN211" s="86"/>
      <c r="QFO211" s="86"/>
      <c r="QFP211" s="86"/>
      <c r="QFQ211" s="86"/>
      <c r="QFR211" s="86"/>
      <c r="QFS211" s="86"/>
      <c r="QFT211" s="86"/>
      <c r="QFU211" s="86"/>
      <c r="QFV211" s="86"/>
      <c r="QFW211" s="86"/>
      <c r="QFX211" s="86"/>
      <c r="QFY211" s="86"/>
      <c r="QFZ211" s="86"/>
      <c r="QGA211" s="86"/>
      <c r="QGB211" s="86"/>
      <c r="QGC211" s="86"/>
      <c r="QGD211" s="86"/>
      <c r="QGE211" s="86"/>
      <c r="QGF211" s="86"/>
      <c r="QGG211" s="86"/>
      <c r="QGH211" s="86"/>
      <c r="QGI211" s="86"/>
      <c r="QGJ211" s="86"/>
      <c r="QGK211" s="86"/>
      <c r="QGL211" s="86"/>
      <c r="QGM211" s="86"/>
      <c r="QGN211" s="86"/>
      <c r="QGO211" s="86"/>
      <c r="QGP211" s="86"/>
      <c r="QGQ211" s="86"/>
      <c r="QGR211" s="86"/>
      <c r="QGS211" s="86"/>
      <c r="QGT211" s="86"/>
      <c r="QGU211" s="86"/>
      <c r="QGV211" s="86"/>
      <c r="QGW211" s="86"/>
      <c r="QGX211" s="86"/>
      <c r="QGY211" s="86"/>
      <c r="QGZ211" s="86"/>
      <c r="QHA211" s="86"/>
      <c r="QHB211" s="86"/>
      <c r="QHC211" s="86"/>
      <c r="QHD211" s="86"/>
      <c r="QHE211" s="86"/>
      <c r="QHF211" s="86"/>
      <c r="QHG211" s="86"/>
      <c r="QHH211" s="86"/>
      <c r="QHI211" s="86"/>
      <c r="QHJ211" s="86"/>
      <c r="QHK211" s="86"/>
      <c r="QHL211" s="86"/>
      <c r="QHM211" s="86"/>
      <c r="QHN211" s="86"/>
      <c r="QHO211" s="86"/>
      <c r="QHP211" s="86"/>
      <c r="QHQ211" s="86"/>
      <c r="QHR211" s="86"/>
      <c r="QHS211" s="86"/>
      <c r="QHT211" s="86"/>
      <c r="QHU211" s="86"/>
      <c r="QHV211" s="86"/>
      <c r="QHW211" s="86"/>
      <c r="QHX211" s="86"/>
      <c r="QHY211" s="86"/>
      <c r="QHZ211" s="86"/>
      <c r="QIA211" s="86"/>
      <c r="QIB211" s="86"/>
      <c r="QIC211" s="86"/>
      <c r="QID211" s="86"/>
      <c r="QIE211" s="86"/>
      <c r="QIF211" s="86"/>
      <c r="QIG211" s="86"/>
      <c r="QIH211" s="86"/>
      <c r="QII211" s="86"/>
      <c r="QIJ211" s="86"/>
      <c r="QIK211" s="86"/>
      <c r="QIL211" s="86"/>
      <c r="QIM211" s="86"/>
      <c r="QIN211" s="86"/>
      <c r="QIO211" s="86"/>
      <c r="QIP211" s="86"/>
      <c r="QIQ211" s="86"/>
      <c r="QIR211" s="86"/>
      <c r="QIS211" s="86"/>
      <c r="QIT211" s="86"/>
      <c r="QIU211" s="86"/>
      <c r="QIV211" s="86"/>
      <c r="QIW211" s="86"/>
      <c r="QIX211" s="86"/>
      <c r="QIY211" s="86"/>
      <c r="QIZ211" s="86"/>
      <c r="QJA211" s="86"/>
      <c r="QJB211" s="86"/>
      <c r="QJC211" s="86"/>
      <c r="QJD211" s="86"/>
      <c r="QJE211" s="86"/>
      <c r="QJF211" s="86"/>
      <c r="QJG211" s="86"/>
      <c r="QJH211" s="86"/>
      <c r="QJI211" s="86"/>
      <c r="QJJ211" s="86"/>
      <c r="QJK211" s="86"/>
      <c r="QJL211" s="86"/>
      <c r="QJM211" s="86"/>
      <c r="QJN211" s="86"/>
      <c r="QJO211" s="86"/>
      <c r="QJP211" s="86"/>
      <c r="QJQ211" s="86"/>
      <c r="QJR211" s="86"/>
      <c r="QJS211" s="86"/>
      <c r="QJT211" s="86"/>
      <c r="QJU211" s="86"/>
      <c r="QJV211" s="86"/>
      <c r="QJW211" s="86"/>
      <c r="QJX211" s="86"/>
      <c r="QJY211" s="86"/>
      <c r="QJZ211" s="86"/>
      <c r="QKA211" s="86"/>
      <c r="QKB211" s="86"/>
      <c r="QKC211" s="86"/>
      <c r="QKD211" s="86"/>
      <c r="QKE211" s="86"/>
      <c r="QKF211" s="86"/>
      <c r="QKG211" s="86"/>
      <c r="QKH211" s="86"/>
      <c r="QKI211" s="86"/>
      <c r="QKJ211" s="86"/>
      <c r="QKK211" s="86"/>
      <c r="QKL211" s="86"/>
      <c r="QKM211" s="86"/>
      <c r="QKN211" s="86"/>
      <c r="QKO211" s="86"/>
      <c r="QKP211" s="86"/>
      <c r="QKQ211" s="86"/>
      <c r="QKR211" s="86"/>
      <c r="QKS211" s="86"/>
      <c r="QKT211" s="86"/>
      <c r="QKU211" s="86"/>
      <c r="QKV211" s="86"/>
      <c r="QKW211" s="86"/>
      <c r="QKX211" s="86"/>
      <c r="QKY211" s="86"/>
      <c r="QKZ211" s="86"/>
      <c r="QLA211" s="86"/>
      <c r="QLB211" s="86"/>
      <c r="QLC211" s="86"/>
      <c r="QLD211" s="86"/>
      <c r="QLE211" s="86"/>
      <c r="QLF211" s="86"/>
      <c r="QLG211" s="86"/>
      <c r="QLH211" s="86"/>
      <c r="QLI211" s="86"/>
      <c r="QLJ211" s="86"/>
      <c r="QLK211" s="86"/>
      <c r="QLL211" s="86"/>
      <c r="QLM211" s="86"/>
      <c r="QLN211" s="86"/>
      <c r="QLO211" s="86"/>
      <c r="QLP211" s="86"/>
      <c r="QLQ211" s="86"/>
      <c r="QLR211" s="86"/>
      <c r="QLS211" s="86"/>
      <c r="QLT211" s="86"/>
      <c r="QLU211" s="86"/>
      <c r="QLV211" s="86"/>
      <c r="QLW211" s="86"/>
      <c r="QLX211" s="86"/>
      <c r="QLY211" s="86"/>
      <c r="QLZ211" s="86"/>
      <c r="QMA211" s="86"/>
      <c r="QMB211" s="86"/>
      <c r="QMC211" s="86"/>
      <c r="QMD211" s="86"/>
      <c r="QME211" s="86"/>
      <c r="QMF211" s="86"/>
      <c r="QMG211" s="86"/>
      <c r="QMH211" s="86"/>
      <c r="QMI211" s="86"/>
      <c r="QMJ211" s="86"/>
      <c r="QMK211" s="86"/>
      <c r="QML211" s="86"/>
      <c r="QMM211" s="86"/>
      <c r="QMN211" s="86"/>
      <c r="QMO211" s="86"/>
      <c r="QMP211" s="86"/>
      <c r="QMQ211" s="86"/>
      <c r="QMR211" s="86"/>
      <c r="QMS211" s="86"/>
      <c r="QMT211" s="86"/>
      <c r="QMU211" s="86"/>
      <c r="QMV211" s="86"/>
      <c r="QMW211" s="86"/>
      <c r="QMX211" s="86"/>
      <c r="QMY211" s="86"/>
      <c r="QMZ211" s="86"/>
      <c r="QNA211" s="86"/>
      <c r="QNB211" s="86"/>
      <c r="QNC211" s="86"/>
      <c r="QND211" s="86"/>
      <c r="QNE211" s="86"/>
      <c r="QNF211" s="86"/>
      <c r="QNG211" s="86"/>
      <c r="QNH211" s="86"/>
      <c r="QNI211" s="86"/>
      <c r="QNJ211" s="86"/>
      <c r="QNK211" s="86"/>
      <c r="QNL211" s="86"/>
      <c r="QNM211" s="86"/>
      <c r="QNN211" s="86"/>
      <c r="QNO211" s="86"/>
      <c r="QNP211" s="86"/>
      <c r="QNQ211" s="86"/>
      <c r="QNR211" s="86"/>
      <c r="QNS211" s="86"/>
      <c r="QNT211" s="86"/>
      <c r="QNU211" s="86"/>
      <c r="QNV211" s="86"/>
      <c r="QNW211" s="86"/>
      <c r="QNX211" s="86"/>
      <c r="QNY211" s="86"/>
      <c r="QNZ211" s="86"/>
      <c r="QOA211" s="86"/>
      <c r="QOB211" s="86"/>
      <c r="QOC211" s="86"/>
      <c r="QOD211" s="86"/>
      <c r="QOE211" s="86"/>
      <c r="QOF211" s="86"/>
      <c r="QOG211" s="86"/>
      <c r="QOH211" s="86"/>
      <c r="QOI211" s="86"/>
      <c r="QOJ211" s="86"/>
      <c r="QOK211" s="86"/>
      <c r="QOL211" s="86"/>
      <c r="QOM211" s="86"/>
      <c r="QON211" s="86"/>
      <c r="QOO211" s="86"/>
      <c r="QOP211" s="86"/>
      <c r="QOQ211" s="86"/>
      <c r="QOR211" s="86"/>
      <c r="QOS211" s="86"/>
      <c r="QOT211" s="86"/>
      <c r="QOU211" s="86"/>
      <c r="QOV211" s="86"/>
      <c r="QOW211" s="86"/>
      <c r="QOX211" s="86"/>
      <c r="QOY211" s="86"/>
      <c r="QOZ211" s="86"/>
      <c r="QPA211" s="86"/>
      <c r="QPB211" s="86"/>
      <c r="QPC211" s="86"/>
      <c r="QPD211" s="86"/>
      <c r="QPE211" s="86"/>
      <c r="QPF211" s="86"/>
      <c r="QPG211" s="86"/>
      <c r="QPH211" s="86"/>
      <c r="QPI211" s="86"/>
      <c r="QPJ211" s="86"/>
      <c r="QPK211" s="86"/>
      <c r="QPL211" s="86"/>
      <c r="QPM211" s="86"/>
      <c r="QPN211" s="86"/>
      <c r="QPO211" s="86"/>
      <c r="QPP211" s="86"/>
      <c r="QPQ211" s="86"/>
      <c r="QPR211" s="86"/>
      <c r="QPS211" s="86"/>
      <c r="QPT211" s="86"/>
      <c r="QPU211" s="86"/>
      <c r="QPV211" s="86"/>
      <c r="QPW211" s="86"/>
      <c r="QPX211" s="86"/>
      <c r="QPY211" s="86"/>
      <c r="QPZ211" s="86"/>
      <c r="QQA211" s="86"/>
      <c r="QQB211" s="86"/>
      <c r="QQC211" s="86"/>
      <c r="QQD211" s="86"/>
      <c r="QQE211" s="86"/>
      <c r="QQF211" s="86"/>
      <c r="QQG211" s="86"/>
      <c r="QQH211" s="86"/>
      <c r="QQI211" s="86"/>
      <c r="QQJ211" s="86"/>
      <c r="QQK211" s="86"/>
      <c r="QQL211" s="86"/>
      <c r="QQM211" s="86"/>
      <c r="QQN211" s="86"/>
      <c r="QQO211" s="86"/>
      <c r="QQP211" s="86"/>
      <c r="QQQ211" s="86"/>
      <c r="QQR211" s="86"/>
      <c r="QQS211" s="86"/>
      <c r="QQT211" s="86"/>
      <c r="QQU211" s="86"/>
      <c r="QQV211" s="86"/>
      <c r="QQW211" s="86"/>
      <c r="QQX211" s="86"/>
      <c r="QQY211" s="86"/>
      <c r="QQZ211" s="86"/>
      <c r="QRA211" s="86"/>
      <c r="QRB211" s="86"/>
      <c r="QRC211" s="86"/>
      <c r="QRD211" s="86"/>
      <c r="QRE211" s="86"/>
      <c r="QRF211" s="86"/>
      <c r="QRG211" s="86"/>
      <c r="QRH211" s="86"/>
      <c r="QRI211" s="86"/>
      <c r="QRJ211" s="86"/>
      <c r="QRK211" s="86"/>
      <c r="QRL211" s="86"/>
      <c r="QRM211" s="86"/>
      <c r="QRN211" s="86"/>
      <c r="QRO211" s="86"/>
      <c r="QRP211" s="86"/>
      <c r="QRQ211" s="86"/>
      <c r="QRR211" s="86"/>
      <c r="QRS211" s="86"/>
      <c r="QRT211" s="86"/>
      <c r="QRU211" s="86"/>
      <c r="QRV211" s="86"/>
      <c r="QRW211" s="86"/>
      <c r="QRX211" s="86"/>
      <c r="QRY211" s="86"/>
      <c r="QRZ211" s="86"/>
      <c r="QSA211" s="86"/>
      <c r="QSB211" s="86"/>
      <c r="QSC211" s="86"/>
      <c r="QSD211" s="86"/>
      <c r="QSE211" s="86"/>
      <c r="QSF211" s="86"/>
      <c r="QSG211" s="86"/>
      <c r="QSH211" s="86"/>
      <c r="QSI211" s="86"/>
      <c r="QSJ211" s="86"/>
      <c r="QSK211" s="86"/>
      <c r="QSL211" s="86"/>
      <c r="QSM211" s="86"/>
      <c r="QSN211" s="86"/>
      <c r="QSO211" s="86"/>
      <c r="QSP211" s="86"/>
      <c r="QSQ211" s="86"/>
      <c r="QSR211" s="86"/>
      <c r="QSS211" s="86"/>
      <c r="QST211" s="86"/>
      <c r="QSU211" s="86"/>
      <c r="QSV211" s="86"/>
      <c r="QSW211" s="86"/>
      <c r="QSX211" s="86"/>
      <c r="QSY211" s="86"/>
      <c r="QSZ211" s="86"/>
      <c r="QTA211" s="86"/>
      <c r="QTB211" s="86"/>
      <c r="QTC211" s="86"/>
      <c r="QTD211" s="86"/>
      <c r="QTE211" s="86"/>
      <c r="QTF211" s="86"/>
      <c r="QTG211" s="86"/>
      <c r="QTH211" s="86"/>
      <c r="QTI211" s="86"/>
      <c r="QTJ211" s="86"/>
      <c r="QTK211" s="86"/>
      <c r="QTL211" s="86"/>
      <c r="QTM211" s="86"/>
      <c r="QTN211" s="86"/>
      <c r="QTO211" s="86"/>
      <c r="QTP211" s="86"/>
      <c r="QTQ211" s="86"/>
      <c r="QTR211" s="86"/>
      <c r="QTS211" s="86"/>
      <c r="QTT211" s="86"/>
      <c r="QTU211" s="86"/>
      <c r="QTV211" s="86"/>
      <c r="QTW211" s="86"/>
      <c r="QTX211" s="86"/>
      <c r="QTY211" s="86"/>
      <c r="QTZ211" s="86"/>
      <c r="QUA211" s="86"/>
      <c r="QUB211" s="86"/>
      <c r="QUC211" s="86"/>
      <c r="QUD211" s="86"/>
      <c r="QUE211" s="86"/>
      <c r="QUF211" s="86"/>
      <c r="QUG211" s="86"/>
      <c r="QUH211" s="86"/>
      <c r="QUI211" s="86"/>
      <c r="QUJ211" s="86"/>
      <c r="QUK211" s="86"/>
      <c r="QUL211" s="86"/>
      <c r="QUM211" s="86"/>
      <c r="QUN211" s="86"/>
      <c r="QUO211" s="86"/>
      <c r="QUP211" s="86"/>
      <c r="QUQ211" s="86"/>
      <c r="QUR211" s="86"/>
      <c r="QUS211" s="86"/>
      <c r="QUT211" s="86"/>
      <c r="QUU211" s="86"/>
      <c r="QUV211" s="86"/>
      <c r="QUW211" s="86"/>
      <c r="QUX211" s="86"/>
      <c r="QUY211" s="86"/>
      <c r="QUZ211" s="86"/>
      <c r="QVA211" s="86"/>
      <c r="QVB211" s="86"/>
      <c r="QVC211" s="86"/>
      <c r="QVD211" s="86"/>
      <c r="QVE211" s="86"/>
      <c r="QVF211" s="86"/>
      <c r="QVG211" s="86"/>
      <c r="QVH211" s="86"/>
      <c r="QVI211" s="86"/>
      <c r="QVJ211" s="86"/>
      <c r="QVK211" s="86"/>
      <c r="QVL211" s="86"/>
      <c r="QVM211" s="86"/>
      <c r="QVN211" s="86"/>
      <c r="QVO211" s="86"/>
      <c r="QVP211" s="86"/>
      <c r="QVQ211" s="86"/>
      <c r="QVR211" s="86"/>
      <c r="QVS211" s="86"/>
      <c r="QVT211" s="86"/>
      <c r="QVU211" s="86"/>
      <c r="QVV211" s="86"/>
      <c r="QVW211" s="86"/>
      <c r="QVX211" s="86"/>
      <c r="QVY211" s="86"/>
      <c r="QVZ211" s="86"/>
      <c r="QWA211" s="86"/>
      <c r="QWB211" s="86"/>
      <c r="QWC211" s="86"/>
      <c r="QWD211" s="86"/>
      <c r="QWE211" s="86"/>
      <c r="QWF211" s="86"/>
      <c r="QWG211" s="86"/>
      <c r="QWH211" s="86"/>
      <c r="QWI211" s="86"/>
      <c r="QWJ211" s="86"/>
      <c r="QWK211" s="86"/>
      <c r="QWL211" s="86"/>
      <c r="QWM211" s="86"/>
      <c r="QWN211" s="86"/>
      <c r="QWO211" s="86"/>
      <c r="QWP211" s="86"/>
      <c r="QWQ211" s="86"/>
      <c r="QWR211" s="86"/>
      <c r="QWS211" s="86"/>
      <c r="QWT211" s="86"/>
      <c r="QWU211" s="86"/>
      <c r="QWV211" s="86"/>
      <c r="QWW211" s="86"/>
      <c r="QWX211" s="86"/>
      <c r="QWY211" s="86"/>
      <c r="QWZ211" s="86"/>
      <c r="QXA211" s="86"/>
      <c r="QXB211" s="86"/>
      <c r="QXC211" s="86"/>
      <c r="QXD211" s="86"/>
      <c r="QXE211" s="86"/>
      <c r="QXF211" s="86"/>
      <c r="QXG211" s="86"/>
      <c r="QXH211" s="86"/>
      <c r="QXI211" s="86"/>
      <c r="QXJ211" s="86"/>
      <c r="QXK211" s="86"/>
      <c r="QXL211" s="86"/>
      <c r="QXM211" s="86"/>
      <c r="QXN211" s="86"/>
      <c r="QXO211" s="86"/>
      <c r="QXP211" s="86"/>
      <c r="QXQ211" s="86"/>
      <c r="QXR211" s="86"/>
      <c r="QXS211" s="86"/>
      <c r="QXT211" s="86"/>
      <c r="QXU211" s="86"/>
      <c r="QXV211" s="86"/>
      <c r="QXW211" s="86"/>
      <c r="QXX211" s="86"/>
      <c r="QXY211" s="86"/>
      <c r="QXZ211" s="86"/>
      <c r="QYA211" s="86"/>
      <c r="QYB211" s="86"/>
      <c r="QYC211" s="86"/>
      <c r="QYD211" s="86"/>
      <c r="QYE211" s="86"/>
      <c r="QYF211" s="86"/>
      <c r="QYG211" s="86"/>
      <c r="QYH211" s="86"/>
      <c r="QYI211" s="86"/>
      <c r="QYJ211" s="86"/>
      <c r="QYK211" s="86"/>
      <c r="QYL211" s="86"/>
      <c r="QYM211" s="86"/>
      <c r="QYN211" s="86"/>
      <c r="QYO211" s="86"/>
      <c r="QYP211" s="86"/>
      <c r="QYQ211" s="86"/>
      <c r="QYR211" s="86"/>
      <c r="QYS211" s="86"/>
      <c r="QYT211" s="86"/>
      <c r="QYU211" s="86"/>
      <c r="QYV211" s="86"/>
      <c r="QYW211" s="86"/>
      <c r="QYX211" s="86"/>
      <c r="QYY211" s="86"/>
      <c r="QYZ211" s="86"/>
      <c r="QZA211" s="86"/>
      <c r="QZB211" s="86"/>
      <c r="QZC211" s="86"/>
      <c r="QZD211" s="86"/>
      <c r="QZE211" s="86"/>
      <c r="QZF211" s="86"/>
      <c r="QZG211" s="86"/>
      <c r="QZH211" s="86"/>
      <c r="QZI211" s="86"/>
      <c r="QZJ211" s="86"/>
      <c r="QZK211" s="86"/>
      <c r="QZL211" s="86"/>
      <c r="QZM211" s="86"/>
      <c r="QZN211" s="86"/>
      <c r="QZO211" s="86"/>
      <c r="QZP211" s="86"/>
      <c r="QZQ211" s="86"/>
      <c r="QZR211" s="86"/>
      <c r="QZS211" s="86"/>
      <c r="QZT211" s="86"/>
      <c r="QZU211" s="86"/>
      <c r="QZV211" s="86"/>
      <c r="QZW211" s="86"/>
      <c r="QZX211" s="86"/>
      <c r="QZY211" s="86"/>
      <c r="QZZ211" s="86"/>
      <c r="RAA211" s="86"/>
      <c r="RAB211" s="86"/>
      <c r="RAC211" s="86"/>
      <c r="RAD211" s="86"/>
      <c r="RAE211" s="86"/>
      <c r="RAF211" s="86"/>
      <c r="RAG211" s="86"/>
      <c r="RAH211" s="86"/>
      <c r="RAI211" s="86"/>
      <c r="RAJ211" s="86"/>
      <c r="RAK211" s="86"/>
      <c r="RAL211" s="86"/>
      <c r="RAM211" s="86"/>
      <c r="RAN211" s="86"/>
      <c r="RAO211" s="86"/>
      <c r="RAP211" s="86"/>
      <c r="RAQ211" s="86"/>
      <c r="RAR211" s="86"/>
      <c r="RAS211" s="86"/>
      <c r="RAT211" s="86"/>
      <c r="RAU211" s="86"/>
      <c r="RAV211" s="86"/>
      <c r="RAW211" s="86"/>
      <c r="RAX211" s="86"/>
      <c r="RAY211" s="86"/>
      <c r="RAZ211" s="86"/>
      <c r="RBA211" s="86"/>
      <c r="RBB211" s="86"/>
      <c r="RBC211" s="86"/>
      <c r="RBD211" s="86"/>
      <c r="RBE211" s="86"/>
      <c r="RBF211" s="86"/>
      <c r="RBG211" s="86"/>
      <c r="RBH211" s="86"/>
      <c r="RBI211" s="86"/>
      <c r="RBJ211" s="86"/>
      <c r="RBK211" s="86"/>
      <c r="RBL211" s="86"/>
      <c r="RBM211" s="86"/>
      <c r="RBN211" s="86"/>
      <c r="RBO211" s="86"/>
      <c r="RBP211" s="86"/>
      <c r="RBQ211" s="86"/>
      <c r="RBR211" s="86"/>
      <c r="RBS211" s="86"/>
      <c r="RBT211" s="86"/>
      <c r="RBU211" s="86"/>
      <c r="RBV211" s="86"/>
      <c r="RBW211" s="86"/>
      <c r="RBX211" s="86"/>
      <c r="RBY211" s="86"/>
      <c r="RBZ211" s="86"/>
      <c r="RCA211" s="86"/>
      <c r="RCB211" s="86"/>
      <c r="RCC211" s="86"/>
      <c r="RCD211" s="86"/>
      <c r="RCE211" s="86"/>
      <c r="RCF211" s="86"/>
      <c r="RCG211" s="86"/>
      <c r="RCH211" s="86"/>
      <c r="RCI211" s="86"/>
      <c r="RCJ211" s="86"/>
      <c r="RCK211" s="86"/>
      <c r="RCL211" s="86"/>
      <c r="RCM211" s="86"/>
      <c r="RCN211" s="86"/>
      <c r="RCO211" s="86"/>
      <c r="RCP211" s="86"/>
      <c r="RCQ211" s="86"/>
      <c r="RCR211" s="86"/>
      <c r="RCS211" s="86"/>
      <c r="RCT211" s="86"/>
      <c r="RCU211" s="86"/>
      <c r="RCV211" s="86"/>
      <c r="RCW211" s="86"/>
      <c r="RCX211" s="86"/>
      <c r="RCY211" s="86"/>
      <c r="RCZ211" s="86"/>
      <c r="RDA211" s="86"/>
      <c r="RDB211" s="86"/>
      <c r="RDC211" s="86"/>
      <c r="RDD211" s="86"/>
      <c r="RDE211" s="86"/>
      <c r="RDF211" s="86"/>
      <c r="RDG211" s="86"/>
      <c r="RDH211" s="86"/>
      <c r="RDI211" s="86"/>
      <c r="RDJ211" s="86"/>
      <c r="RDK211" s="86"/>
      <c r="RDL211" s="86"/>
      <c r="RDM211" s="86"/>
      <c r="RDN211" s="86"/>
      <c r="RDO211" s="86"/>
      <c r="RDP211" s="86"/>
      <c r="RDQ211" s="86"/>
      <c r="RDR211" s="86"/>
      <c r="RDS211" s="86"/>
      <c r="RDT211" s="86"/>
      <c r="RDU211" s="86"/>
      <c r="RDV211" s="86"/>
      <c r="RDW211" s="86"/>
      <c r="RDX211" s="86"/>
      <c r="RDY211" s="86"/>
      <c r="RDZ211" s="86"/>
      <c r="REA211" s="86"/>
      <c r="REB211" s="86"/>
      <c r="REC211" s="86"/>
      <c r="RED211" s="86"/>
      <c r="REE211" s="86"/>
      <c r="REF211" s="86"/>
      <c r="REG211" s="86"/>
      <c r="REH211" s="86"/>
      <c r="REI211" s="86"/>
      <c r="REJ211" s="86"/>
      <c r="REK211" s="86"/>
      <c r="REL211" s="86"/>
      <c r="REM211" s="86"/>
      <c r="REN211" s="86"/>
      <c r="REO211" s="86"/>
      <c r="REP211" s="86"/>
      <c r="REQ211" s="86"/>
      <c r="RER211" s="86"/>
      <c r="RES211" s="86"/>
      <c r="RET211" s="86"/>
      <c r="REU211" s="86"/>
      <c r="REV211" s="86"/>
      <c r="REW211" s="86"/>
      <c r="REX211" s="86"/>
      <c r="REY211" s="86"/>
      <c r="REZ211" s="86"/>
      <c r="RFA211" s="86"/>
      <c r="RFB211" s="86"/>
      <c r="RFC211" s="86"/>
      <c r="RFD211" s="86"/>
      <c r="RFE211" s="86"/>
      <c r="RFF211" s="86"/>
      <c r="RFG211" s="86"/>
      <c r="RFH211" s="86"/>
      <c r="RFI211" s="86"/>
      <c r="RFJ211" s="86"/>
      <c r="RFK211" s="86"/>
      <c r="RFL211" s="86"/>
      <c r="RFM211" s="86"/>
      <c r="RFN211" s="86"/>
      <c r="RFO211" s="86"/>
      <c r="RFP211" s="86"/>
      <c r="RFQ211" s="86"/>
      <c r="RFR211" s="86"/>
      <c r="RFS211" s="86"/>
      <c r="RFT211" s="86"/>
      <c r="RFU211" s="86"/>
      <c r="RFV211" s="86"/>
      <c r="RFW211" s="86"/>
      <c r="RFX211" s="86"/>
      <c r="RFY211" s="86"/>
      <c r="RFZ211" s="86"/>
      <c r="RGA211" s="86"/>
      <c r="RGB211" s="86"/>
      <c r="RGC211" s="86"/>
      <c r="RGD211" s="86"/>
      <c r="RGE211" s="86"/>
      <c r="RGF211" s="86"/>
      <c r="RGG211" s="86"/>
      <c r="RGH211" s="86"/>
      <c r="RGI211" s="86"/>
      <c r="RGJ211" s="86"/>
      <c r="RGK211" s="86"/>
      <c r="RGL211" s="86"/>
      <c r="RGM211" s="86"/>
      <c r="RGN211" s="86"/>
      <c r="RGO211" s="86"/>
      <c r="RGP211" s="86"/>
      <c r="RGQ211" s="86"/>
      <c r="RGR211" s="86"/>
      <c r="RGS211" s="86"/>
      <c r="RGT211" s="86"/>
      <c r="RGU211" s="86"/>
      <c r="RGV211" s="86"/>
      <c r="RGW211" s="86"/>
      <c r="RGX211" s="86"/>
      <c r="RGY211" s="86"/>
      <c r="RGZ211" s="86"/>
      <c r="RHA211" s="86"/>
      <c r="RHB211" s="86"/>
      <c r="RHC211" s="86"/>
      <c r="RHD211" s="86"/>
      <c r="RHE211" s="86"/>
      <c r="RHF211" s="86"/>
      <c r="RHG211" s="86"/>
      <c r="RHH211" s="86"/>
      <c r="RHI211" s="86"/>
      <c r="RHJ211" s="86"/>
      <c r="RHK211" s="86"/>
      <c r="RHL211" s="86"/>
      <c r="RHM211" s="86"/>
      <c r="RHN211" s="86"/>
      <c r="RHO211" s="86"/>
      <c r="RHP211" s="86"/>
      <c r="RHQ211" s="86"/>
      <c r="RHR211" s="86"/>
      <c r="RHS211" s="86"/>
      <c r="RHT211" s="86"/>
      <c r="RHU211" s="86"/>
      <c r="RHV211" s="86"/>
      <c r="RHW211" s="86"/>
      <c r="RHX211" s="86"/>
      <c r="RHY211" s="86"/>
      <c r="RHZ211" s="86"/>
      <c r="RIA211" s="86"/>
      <c r="RIB211" s="86"/>
      <c r="RIC211" s="86"/>
      <c r="RID211" s="86"/>
      <c r="RIE211" s="86"/>
      <c r="RIF211" s="86"/>
      <c r="RIG211" s="86"/>
      <c r="RIH211" s="86"/>
      <c r="RII211" s="86"/>
      <c r="RIJ211" s="86"/>
      <c r="RIK211" s="86"/>
      <c r="RIL211" s="86"/>
      <c r="RIM211" s="86"/>
      <c r="RIN211" s="86"/>
      <c r="RIO211" s="86"/>
      <c r="RIP211" s="86"/>
      <c r="RIQ211" s="86"/>
      <c r="RIR211" s="86"/>
      <c r="RIS211" s="86"/>
      <c r="RIT211" s="86"/>
      <c r="RIU211" s="86"/>
      <c r="RIV211" s="86"/>
      <c r="RIW211" s="86"/>
      <c r="RIX211" s="86"/>
      <c r="RIY211" s="86"/>
      <c r="RIZ211" s="86"/>
      <c r="RJA211" s="86"/>
      <c r="RJB211" s="86"/>
      <c r="RJC211" s="86"/>
      <c r="RJD211" s="86"/>
      <c r="RJE211" s="86"/>
      <c r="RJF211" s="86"/>
      <c r="RJG211" s="86"/>
      <c r="RJH211" s="86"/>
      <c r="RJI211" s="86"/>
      <c r="RJJ211" s="86"/>
      <c r="RJK211" s="86"/>
      <c r="RJL211" s="86"/>
      <c r="RJM211" s="86"/>
      <c r="RJN211" s="86"/>
      <c r="RJO211" s="86"/>
      <c r="RJP211" s="86"/>
      <c r="RJQ211" s="86"/>
      <c r="RJR211" s="86"/>
      <c r="RJS211" s="86"/>
      <c r="RJT211" s="86"/>
      <c r="RJU211" s="86"/>
      <c r="RJV211" s="86"/>
      <c r="RJW211" s="86"/>
      <c r="RJX211" s="86"/>
      <c r="RJY211" s="86"/>
      <c r="RJZ211" s="86"/>
      <c r="RKA211" s="86"/>
      <c r="RKB211" s="86"/>
      <c r="RKC211" s="86"/>
      <c r="RKD211" s="86"/>
      <c r="RKE211" s="86"/>
      <c r="RKF211" s="86"/>
      <c r="RKG211" s="86"/>
      <c r="RKH211" s="86"/>
      <c r="RKI211" s="86"/>
      <c r="RKJ211" s="86"/>
      <c r="RKK211" s="86"/>
      <c r="RKL211" s="86"/>
      <c r="RKM211" s="86"/>
      <c r="RKN211" s="86"/>
      <c r="RKO211" s="86"/>
      <c r="RKP211" s="86"/>
      <c r="RKQ211" s="86"/>
      <c r="RKR211" s="86"/>
      <c r="RKS211" s="86"/>
      <c r="RKT211" s="86"/>
      <c r="RKU211" s="86"/>
      <c r="RKV211" s="86"/>
      <c r="RKW211" s="86"/>
      <c r="RKX211" s="86"/>
      <c r="RKY211" s="86"/>
      <c r="RKZ211" s="86"/>
      <c r="RLA211" s="86"/>
      <c r="RLB211" s="86"/>
      <c r="RLC211" s="86"/>
      <c r="RLD211" s="86"/>
      <c r="RLE211" s="86"/>
      <c r="RLF211" s="86"/>
      <c r="RLG211" s="86"/>
      <c r="RLH211" s="86"/>
      <c r="RLI211" s="86"/>
      <c r="RLJ211" s="86"/>
      <c r="RLK211" s="86"/>
      <c r="RLL211" s="86"/>
      <c r="RLM211" s="86"/>
      <c r="RLN211" s="86"/>
      <c r="RLO211" s="86"/>
      <c r="RLP211" s="86"/>
      <c r="RLQ211" s="86"/>
      <c r="RLR211" s="86"/>
      <c r="RLS211" s="86"/>
      <c r="RLT211" s="86"/>
      <c r="RLU211" s="86"/>
      <c r="RLV211" s="86"/>
      <c r="RLW211" s="86"/>
      <c r="RLX211" s="86"/>
      <c r="RLY211" s="86"/>
      <c r="RLZ211" s="86"/>
      <c r="RMA211" s="86"/>
      <c r="RMB211" s="86"/>
      <c r="RMC211" s="86"/>
      <c r="RMD211" s="86"/>
      <c r="RME211" s="86"/>
      <c r="RMF211" s="86"/>
      <c r="RMG211" s="86"/>
      <c r="RMH211" s="86"/>
      <c r="RMI211" s="86"/>
      <c r="RMJ211" s="86"/>
      <c r="RMK211" s="86"/>
      <c r="RML211" s="86"/>
      <c r="RMM211" s="86"/>
      <c r="RMN211" s="86"/>
      <c r="RMO211" s="86"/>
      <c r="RMP211" s="86"/>
      <c r="RMQ211" s="86"/>
      <c r="RMR211" s="86"/>
      <c r="RMS211" s="86"/>
      <c r="RMT211" s="86"/>
      <c r="RMU211" s="86"/>
      <c r="RMV211" s="86"/>
      <c r="RMW211" s="86"/>
      <c r="RMX211" s="86"/>
      <c r="RMY211" s="86"/>
      <c r="RMZ211" s="86"/>
      <c r="RNA211" s="86"/>
      <c r="RNB211" s="86"/>
      <c r="RNC211" s="86"/>
      <c r="RND211" s="86"/>
      <c r="RNE211" s="86"/>
      <c r="RNF211" s="86"/>
      <c r="RNG211" s="86"/>
      <c r="RNH211" s="86"/>
      <c r="RNI211" s="86"/>
      <c r="RNJ211" s="86"/>
      <c r="RNK211" s="86"/>
      <c r="RNL211" s="86"/>
      <c r="RNM211" s="86"/>
      <c r="RNN211" s="86"/>
      <c r="RNO211" s="86"/>
      <c r="RNP211" s="86"/>
      <c r="RNQ211" s="86"/>
      <c r="RNR211" s="86"/>
      <c r="RNS211" s="86"/>
      <c r="RNT211" s="86"/>
      <c r="RNU211" s="86"/>
      <c r="RNV211" s="86"/>
      <c r="RNW211" s="86"/>
      <c r="RNX211" s="86"/>
      <c r="RNY211" s="86"/>
      <c r="RNZ211" s="86"/>
      <c r="ROA211" s="86"/>
      <c r="ROB211" s="86"/>
      <c r="ROC211" s="86"/>
      <c r="ROD211" s="86"/>
      <c r="ROE211" s="86"/>
      <c r="ROF211" s="86"/>
      <c r="ROG211" s="86"/>
      <c r="ROH211" s="86"/>
      <c r="ROI211" s="86"/>
      <c r="ROJ211" s="86"/>
      <c r="ROK211" s="86"/>
      <c r="ROL211" s="86"/>
      <c r="ROM211" s="86"/>
      <c r="RON211" s="86"/>
      <c r="ROO211" s="86"/>
      <c r="ROP211" s="86"/>
      <c r="ROQ211" s="86"/>
      <c r="ROR211" s="86"/>
      <c r="ROS211" s="86"/>
      <c r="ROT211" s="86"/>
      <c r="ROU211" s="86"/>
      <c r="ROV211" s="86"/>
      <c r="ROW211" s="86"/>
      <c r="ROX211" s="86"/>
      <c r="ROY211" s="86"/>
      <c r="ROZ211" s="86"/>
      <c r="RPA211" s="86"/>
      <c r="RPB211" s="86"/>
      <c r="RPC211" s="86"/>
      <c r="RPD211" s="86"/>
      <c r="RPE211" s="86"/>
      <c r="RPF211" s="86"/>
      <c r="RPG211" s="86"/>
      <c r="RPH211" s="86"/>
      <c r="RPI211" s="86"/>
      <c r="RPJ211" s="86"/>
      <c r="RPK211" s="86"/>
      <c r="RPL211" s="86"/>
      <c r="RPM211" s="86"/>
      <c r="RPN211" s="86"/>
      <c r="RPO211" s="86"/>
      <c r="RPP211" s="86"/>
      <c r="RPQ211" s="86"/>
      <c r="RPR211" s="86"/>
      <c r="RPS211" s="86"/>
      <c r="RPT211" s="86"/>
      <c r="RPU211" s="86"/>
      <c r="RPV211" s="86"/>
      <c r="RPW211" s="86"/>
      <c r="RPX211" s="86"/>
      <c r="RPY211" s="86"/>
      <c r="RPZ211" s="86"/>
      <c r="RQA211" s="86"/>
      <c r="RQB211" s="86"/>
      <c r="RQC211" s="86"/>
      <c r="RQD211" s="86"/>
      <c r="RQE211" s="86"/>
      <c r="RQF211" s="86"/>
      <c r="RQG211" s="86"/>
      <c r="RQH211" s="86"/>
      <c r="RQI211" s="86"/>
      <c r="RQJ211" s="86"/>
      <c r="RQK211" s="86"/>
      <c r="RQL211" s="86"/>
      <c r="RQM211" s="86"/>
      <c r="RQN211" s="86"/>
      <c r="RQO211" s="86"/>
      <c r="RQP211" s="86"/>
      <c r="RQQ211" s="86"/>
      <c r="RQR211" s="86"/>
      <c r="RQS211" s="86"/>
      <c r="RQT211" s="86"/>
      <c r="RQU211" s="86"/>
      <c r="RQV211" s="86"/>
      <c r="RQW211" s="86"/>
      <c r="RQX211" s="86"/>
      <c r="RQY211" s="86"/>
      <c r="RQZ211" s="86"/>
      <c r="RRA211" s="86"/>
      <c r="RRB211" s="86"/>
      <c r="RRC211" s="86"/>
      <c r="RRD211" s="86"/>
      <c r="RRE211" s="86"/>
      <c r="RRF211" s="86"/>
      <c r="RRG211" s="86"/>
      <c r="RRH211" s="86"/>
      <c r="RRI211" s="86"/>
      <c r="RRJ211" s="86"/>
      <c r="RRK211" s="86"/>
      <c r="RRL211" s="86"/>
      <c r="RRM211" s="86"/>
      <c r="RRN211" s="86"/>
      <c r="RRO211" s="86"/>
      <c r="RRP211" s="86"/>
      <c r="RRQ211" s="86"/>
      <c r="RRR211" s="86"/>
      <c r="RRS211" s="86"/>
      <c r="RRT211" s="86"/>
      <c r="RRU211" s="86"/>
      <c r="RRV211" s="86"/>
      <c r="RRW211" s="86"/>
      <c r="RRX211" s="86"/>
      <c r="RRY211" s="86"/>
      <c r="RRZ211" s="86"/>
      <c r="RSA211" s="86"/>
      <c r="RSB211" s="86"/>
      <c r="RSC211" s="86"/>
      <c r="RSD211" s="86"/>
      <c r="RSE211" s="86"/>
      <c r="RSF211" s="86"/>
      <c r="RSG211" s="86"/>
      <c r="RSH211" s="86"/>
      <c r="RSI211" s="86"/>
      <c r="RSJ211" s="86"/>
      <c r="RSK211" s="86"/>
      <c r="RSL211" s="86"/>
      <c r="RSM211" s="86"/>
      <c r="RSN211" s="86"/>
      <c r="RSO211" s="86"/>
      <c r="RSP211" s="86"/>
      <c r="RSQ211" s="86"/>
      <c r="RSR211" s="86"/>
      <c r="RSS211" s="86"/>
      <c r="RST211" s="86"/>
      <c r="RSU211" s="86"/>
      <c r="RSV211" s="86"/>
      <c r="RSW211" s="86"/>
      <c r="RSX211" s="86"/>
      <c r="RSY211" s="86"/>
      <c r="RSZ211" s="86"/>
      <c r="RTA211" s="86"/>
      <c r="RTB211" s="86"/>
      <c r="RTC211" s="86"/>
      <c r="RTD211" s="86"/>
      <c r="RTE211" s="86"/>
      <c r="RTF211" s="86"/>
      <c r="RTG211" s="86"/>
      <c r="RTH211" s="86"/>
      <c r="RTI211" s="86"/>
      <c r="RTJ211" s="86"/>
      <c r="RTK211" s="86"/>
      <c r="RTL211" s="86"/>
      <c r="RTM211" s="86"/>
      <c r="RTN211" s="86"/>
      <c r="RTO211" s="86"/>
      <c r="RTP211" s="86"/>
      <c r="RTQ211" s="86"/>
      <c r="RTR211" s="86"/>
      <c r="RTS211" s="86"/>
      <c r="RTT211" s="86"/>
      <c r="RTU211" s="86"/>
      <c r="RTV211" s="86"/>
      <c r="RTW211" s="86"/>
      <c r="RTX211" s="86"/>
      <c r="RTY211" s="86"/>
      <c r="RTZ211" s="86"/>
      <c r="RUA211" s="86"/>
      <c r="RUB211" s="86"/>
      <c r="RUC211" s="86"/>
      <c r="RUD211" s="86"/>
      <c r="RUE211" s="86"/>
      <c r="RUF211" s="86"/>
      <c r="RUG211" s="86"/>
      <c r="RUH211" s="86"/>
      <c r="RUI211" s="86"/>
      <c r="RUJ211" s="86"/>
      <c r="RUK211" s="86"/>
      <c r="RUL211" s="86"/>
      <c r="RUM211" s="86"/>
      <c r="RUN211" s="86"/>
      <c r="RUO211" s="86"/>
      <c r="RUP211" s="86"/>
      <c r="RUQ211" s="86"/>
      <c r="RUR211" s="86"/>
      <c r="RUS211" s="86"/>
      <c r="RUT211" s="86"/>
      <c r="RUU211" s="86"/>
      <c r="RUV211" s="86"/>
      <c r="RUW211" s="86"/>
      <c r="RUX211" s="86"/>
      <c r="RUY211" s="86"/>
      <c r="RUZ211" s="86"/>
      <c r="RVA211" s="86"/>
      <c r="RVB211" s="86"/>
      <c r="RVC211" s="86"/>
      <c r="RVD211" s="86"/>
      <c r="RVE211" s="86"/>
      <c r="RVF211" s="86"/>
      <c r="RVG211" s="86"/>
      <c r="RVH211" s="86"/>
      <c r="RVI211" s="86"/>
      <c r="RVJ211" s="86"/>
      <c r="RVK211" s="86"/>
      <c r="RVL211" s="86"/>
      <c r="RVM211" s="86"/>
      <c r="RVN211" s="86"/>
      <c r="RVO211" s="86"/>
      <c r="RVP211" s="86"/>
      <c r="RVQ211" s="86"/>
      <c r="RVR211" s="86"/>
      <c r="RVS211" s="86"/>
      <c r="RVT211" s="86"/>
      <c r="RVU211" s="86"/>
      <c r="RVV211" s="86"/>
      <c r="RVW211" s="86"/>
      <c r="RVX211" s="86"/>
      <c r="RVY211" s="86"/>
      <c r="RVZ211" s="86"/>
      <c r="RWA211" s="86"/>
      <c r="RWB211" s="86"/>
      <c r="RWC211" s="86"/>
      <c r="RWD211" s="86"/>
      <c r="RWE211" s="86"/>
      <c r="RWF211" s="86"/>
      <c r="RWG211" s="86"/>
      <c r="RWH211" s="86"/>
      <c r="RWI211" s="86"/>
      <c r="RWJ211" s="86"/>
      <c r="RWK211" s="86"/>
      <c r="RWL211" s="86"/>
      <c r="RWM211" s="86"/>
      <c r="RWN211" s="86"/>
      <c r="RWO211" s="86"/>
      <c r="RWP211" s="86"/>
      <c r="RWQ211" s="86"/>
      <c r="RWR211" s="86"/>
      <c r="RWS211" s="86"/>
      <c r="RWT211" s="86"/>
      <c r="RWU211" s="86"/>
      <c r="RWV211" s="86"/>
      <c r="RWW211" s="86"/>
      <c r="RWX211" s="86"/>
      <c r="RWY211" s="86"/>
      <c r="RWZ211" s="86"/>
      <c r="RXA211" s="86"/>
      <c r="RXB211" s="86"/>
      <c r="RXC211" s="86"/>
      <c r="RXD211" s="86"/>
      <c r="RXE211" s="86"/>
      <c r="RXF211" s="86"/>
      <c r="RXG211" s="86"/>
      <c r="RXH211" s="86"/>
      <c r="RXI211" s="86"/>
      <c r="RXJ211" s="86"/>
      <c r="RXK211" s="86"/>
      <c r="RXL211" s="86"/>
      <c r="RXM211" s="86"/>
      <c r="RXN211" s="86"/>
      <c r="RXO211" s="86"/>
      <c r="RXP211" s="86"/>
      <c r="RXQ211" s="86"/>
      <c r="RXR211" s="86"/>
      <c r="RXS211" s="86"/>
      <c r="RXT211" s="86"/>
      <c r="RXU211" s="86"/>
      <c r="RXV211" s="86"/>
      <c r="RXW211" s="86"/>
      <c r="RXX211" s="86"/>
      <c r="RXY211" s="86"/>
      <c r="RXZ211" s="86"/>
      <c r="RYA211" s="86"/>
      <c r="RYB211" s="86"/>
      <c r="RYC211" s="86"/>
      <c r="RYD211" s="86"/>
      <c r="RYE211" s="86"/>
      <c r="RYF211" s="86"/>
      <c r="RYG211" s="86"/>
      <c r="RYH211" s="86"/>
      <c r="RYI211" s="86"/>
      <c r="RYJ211" s="86"/>
      <c r="RYK211" s="86"/>
      <c r="RYL211" s="86"/>
      <c r="RYM211" s="86"/>
      <c r="RYN211" s="86"/>
      <c r="RYO211" s="86"/>
      <c r="RYP211" s="86"/>
      <c r="RYQ211" s="86"/>
      <c r="RYR211" s="86"/>
      <c r="RYS211" s="86"/>
      <c r="RYT211" s="86"/>
      <c r="RYU211" s="86"/>
      <c r="RYV211" s="86"/>
      <c r="RYW211" s="86"/>
      <c r="RYX211" s="86"/>
      <c r="RYY211" s="86"/>
      <c r="RYZ211" s="86"/>
      <c r="RZA211" s="86"/>
      <c r="RZB211" s="86"/>
      <c r="RZC211" s="86"/>
      <c r="RZD211" s="86"/>
      <c r="RZE211" s="86"/>
      <c r="RZF211" s="86"/>
      <c r="RZG211" s="86"/>
      <c r="RZH211" s="86"/>
      <c r="RZI211" s="86"/>
      <c r="RZJ211" s="86"/>
      <c r="RZK211" s="86"/>
      <c r="RZL211" s="86"/>
      <c r="RZM211" s="86"/>
      <c r="RZN211" s="86"/>
      <c r="RZO211" s="86"/>
      <c r="RZP211" s="86"/>
      <c r="RZQ211" s="86"/>
      <c r="RZR211" s="86"/>
      <c r="RZS211" s="86"/>
      <c r="RZT211" s="86"/>
      <c r="RZU211" s="86"/>
      <c r="RZV211" s="86"/>
      <c r="RZW211" s="86"/>
      <c r="RZX211" s="86"/>
      <c r="RZY211" s="86"/>
      <c r="RZZ211" s="86"/>
      <c r="SAA211" s="86"/>
      <c r="SAB211" s="86"/>
      <c r="SAC211" s="86"/>
      <c r="SAD211" s="86"/>
      <c r="SAE211" s="86"/>
      <c r="SAF211" s="86"/>
      <c r="SAG211" s="86"/>
      <c r="SAH211" s="86"/>
      <c r="SAI211" s="86"/>
      <c r="SAJ211" s="86"/>
      <c r="SAK211" s="86"/>
      <c r="SAL211" s="86"/>
      <c r="SAM211" s="86"/>
      <c r="SAN211" s="86"/>
      <c r="SAO211" s="86"/>
      <c r="SAP211" s="86"/>
      <c r="SAQ211" s="86"/>
      <c r="SAR211" s="86"/>
      <c r="SAS211" s="86"/>
      <c r="SAT211" s="86"/>
      <c r="SAU211" s="86"/>
      <c r="SAV211" s="86"/>
      <c r="SAW211" s="86"/>
      <c r="SAX211" s="86"/>
      <c r="SAY211" s="86"/>
      <c r="SAZ211" s="86"/>
      <c r="SBA211" s="86"/>
      <c r="SBB211" s="86"/>
      <c r="SBC211" s="86"/>
      <c r="SBD211" s="86"/>
      <c r="SBE211" s="86"/>
      <c r="SBF211" s="86"/>
      <c r="SBG211" s="86"/>
      <c r="SBH211" s="86"/>
      <c r="SBI211" s="86"/>
      <c r="SBJ211" s="86"/>
      <c r="SBK211" s="86"/>
      <c r="SBL211" s="86"/>
      <c r="SBM211" s="86"/>
      <c r="SBN211" s="86"/>
      <c r="SBO211" s="86"/>
      <c r="SBP211" s="86"/>
      <c r="SBQ211" s="86"/>
      <c r="SBR211" s="86"/>
      <c r="SBS211" s="86"/>
      <c r="SBT211" s="86"/>
      <c r="SBU211" s="86"/>
      <c r="SBV211" s="86"/>
      <c r="SBW211" s="86"/>
      <c r="SBX211" s="86"/>
      <c r="SBY211" s="86"/>
      <c r="SBZ211" s="86"/>
      <c r="SCA211" s="86"/>
      <c r="SCB211" s="86"/>
      <c r="SCC211" s="86"/>
      <c r="SCD211" s="86"/>
      <c r="SCE211" s="86"/>
      <c r="SCF211" s="86"/>
      <c r="SCG211" s="86"/>
      <c r="SCH211" s="86"/>
      <c r="SCI211" s="86"/>
      <c r="SCJ211" s="86"/>
      <c r="SCK211" s="86"/>
      <c r="SCL211" s="86"/>
      <c r="SCM211" s="86"/>
      <c r="SCN211" s="86"/>
      <c r="SCO211" s="86"/>
      <c r="SCP211" s="86"/>
      <c r="SCQ211" s="86"/>
      <c r="SCR211" s="86"/>
      <c r="SCS211" s="86"/>
      <c r="SCT211" s="86"/>
      <c r="SCU211" s="86"/>
      <c r="SCV211" s="86"/>
      <c r="SCW211" s="86"/>
      <c r="SCX211" s="86"/>
      <c r="SCY211" s="86"/>
      <c r="SCZ211" s="86"/>
      <c r="SDA211" s="86"/>
      <c r="SDB211" s="86"/>
      <c r="SDC211" s="86"/>
      <c r="SDD211" s="86"/>
      <c r="SDE211" s="86"/>
      <c r="SDF211" s="86"/>
      <c r="SDG211" s="86"/>
      <c r="SDH211" s="86"/>
      <c r="SDI211" s="86"/>
      <c r="SDJ211" s="86"/>
      <c r="SDK211" s="86"/>
      <c r="SDL211" s="86"/>
      <c r="SDM211" s="86"/>
      <c r="SDN211" s="86"/>
      <c r="SDO211" s="86"/>
      <c r="SDP211" s="86"/>
      <c r="SDQ211" s="86"/>
      <c r="SDR211" s="86"/>
      <c r="SDS211" s="86"/>
      <c r="SDT211" s="86"/>
      <c r="SDU211" s="86"/>
      <c r="SDV211" s="86"/>
      <c r="SDW211" s="86"/>
      <c r="SDX211" s="86"/>
      <c r="SDY211" s="86"/>
      <c r="SDZ211" s="86"/>
      <c r="SEA211" s="86"/>
      <c r="SEB211" s="86"/>
      <c r="SEC211" s="86"/>
      <c r="SED211" s="86"/>
      <c r="SEE211" s="86"/>
      <c r="SEF211" s="86"/>
      <c r="SEG211" s="86"/>
      <c r="SEH211" s="86"/>
      <c r="SEI211" s="86"/>
      <c r="SEJ211" s="86"/>
      <c r="SEK211" s="86"/>
      <c r="SEL211" s="86"/>
      <c r="SEM211" s="86"/>
      <c r="SEN211" s="86"/>
      <c r="SEO211" s="86"/>
      <c r="SEP211" s="86"/>
      <c r="SEQ211" s="86"/>
      <c r="SER211" s="86"/>
      <c r="SES211" s="86"/>
      <c r="SET211" s="86"/>
      <c r="SEU211" s="86"/>
      <c r="SEV211" s="86"/>
      <c r="SEW211" s="86"/>
      <c r="SEX211" s="86"/>
      <c r="SEY211" s="86"/>
      <c r="SEZ211" s="86"/>
      <c r="SFA211" s="86"/>
      <c r="SFB211" s="86"/>
      <c r="SFC211" s="86"/>
      <c r="SFD211" s="86"/>
      <c r="SFE211" s="86"/>
      <c r="SFF211" s="86"/>
      <c r="SFG211" s="86"/>
      <c r="SFH211" s="86"/>
      <c r="SFI211" s="86"/>
      <c r="SFJ211" s="86"/>
      <c r="SFK211" s="86"/>
      <c r="SFL211" s="86"/>
      <c r="SFM211" s="86"/>
      <c r="SFN211" s="86"/>
      <c r="SFO211" s="86"/>
      <c r="SFP211" s="86"/>
      <c r="SFQ211" s="86"/>
      <c r="SFR211" s="86"/>
      <c r="SFS211" s="86"/>
      <c r="SFT211" s="86"/>
      <c r="SFU211" s="86"/>
      <c r="SFV211" s="86"/>
      <c r="SFW211" s="86"/>
      <c r="SFX211" s="86"/>
      <c r="SFY211" s="86"/>
      <c r="SFZ211" s="86"/>
      <c r="SGA211" s="86"/>
      <c r="SGB211" s="86"/>
      <c r="SGC211" s="86"/>
      <c r="SGD211" s="86"/>
      <c r="SGE211" s="86"/>
      <c r="SGF211" s="86"/>
      <c r="SGG211" s="86"/>
      <c r="SGH211" s="86"/>
      <c r="SGI211" s="86"/>
      <c r="SGJ211" s="86"/>
      <c r="SGK211" s="86"/>
      <c r="SGL211" s="86"/>
      <c r="SGM211" s="86"/>
      <c r="SGN211" s="86"/>
      <c r="SGO211" s="86"/>
      <c r="SGP211" s="86"/>
      <c r="SGQ211" s="86"/>
      <c r="SGR211" s="86"/>
      <c r="SGS211" s="86"/>
      <c r="SGT211" s="86"/>
      <c r="SGU211" s="86"/>
      <c r="SGV211" s="86"/>
      <c r="SGW211" s="86"/>
      <c r="SGX211" s="86"/>
      <c r="SGY211" s="86"/>
      <c r="SGZ211" s="86"/>
      <c r="SHA211" s="86"/>
      <c r="SHB211" s="86"/>
      <c r="SHC211" s="86"/>
      <c r="SHD211" s="86"/>
      <c r="SHE211" s="86"/>
      <c r="SHF211" s="86"/>
      <c r="SHG211" s="86"/>
      <c r="SHH211" s="86"/>
      <c r="SHI211" s="86"/>
      <c r="SHJ211" s="86"/>
      <c r="SHK211" s="86"/>
      <c r="SHL211" s="86"/>
      <c r="SHM211" s="86"/>
      <c r="SHN211" s="86"/>
      <c r="SHO211" s="86"/>
      <c r="SHP211" s="86"/>
      <c r="SHQ211" s="86"/>
      <c r="SHR211" s="86"/>
      <c r="SHS211" s="86"/>
      <c r="SHT211" s="86"/>
      <c r="SHU211" s="86"/>
      <c r="SHV211" s="86"/>
      <c r="SHW211" s="86"/>
      <c r="SHX211" s="86"/>
      <c r="SHY211" s="86"/>
      <c r="SHZ211" s="86"/>
      <c r="SIA211" s="86"/>
      <c r="SIB211" s="86"/>
      <c r="SIC211" s="86"/>
      <c r="SID211" s="86"/>
      <c r="SIE211" s="86"/>
      <c r="SIF211" s="86"/>
      <c r="SIG211" s="86"/>
      <c r="SIH211" s="86"/>
      <c r="SII211" s="86"/>
      <c r="SIJ211" s="86"/>
      <c r="SIK211" s="86"/>
      <c r="SIL211" s="86"/>
      <c r="SIM211" s="86"/>
      <c r="SIN211" s="86"/>
      <c r="SIO211" s="86"/>
      <c r="SIP211" s="86"/>
      <c r="SIQ211" s="86"/>
      <c r="SIR211" s="86"/>
      <c r="SIS211" s="86"/>
      <c r="SIT211" s="86"/>
      <c r="SIU211" s="86"/>
      <c r="SIV211" s="86"/>
      <c r="SIW211" s="86"/>
      <c r="SIX211" s="86"/>
      <c r="SIY211" s="86"/>
      <c r="SIZ211" s="86"/>
      <c r="SJA211" s="86"/>
      <c r="SJB211" s="86"/>
      <c r="SJC211" s="86"/>
      <c r="SJD211" s="86"/>
      <c r="SJE211" s="86"/>
      <c r="SJF211" s="86"/>
      <c r="SJG211" s="86"/>
      <c r="SJH211" s="86"/>
      <c r="SJI211" s="86"/>
      <c r="SJJ211" s="86"/>
      <c r="SJK211" s="86"/>
      <c r="SJL211" s="86"/>
      <c r="SJM211" s="86"/>
      <c r="SJN211" s="86"/>
      <c r="SJO211" s="86"/>
      <c r="SJP211" s="86"/>
      <c r="SJQ211" s="86"/>
      <c r="SJR211" s="86"/>
      <c r="SJS211" s="86"/>
      <c r="SJT211" s="86"/>
      <c r="SJU211" s="86"/>
      <c r="SJV211" s="86"/>
      <c r="SJW211" s="86"/>
      <c r="SJX211" s="86"/>
      <c r="SJY211" s="86"/>
      <c r="SJZ211" s="86"/>
      <c r="SKA211" s="86"/>
      <c r="SKB211" s="86"/>
      <c r="SKC211" s="86"/>
      <c r="SKD211" s="86"/>
      <c r="SKE211" s="86"/>
      <c r="SKF211" s="86"/>
      <c r="SKG211" s="86"/>
      <c r="SKH211" s="86"/>
      <c r="SKI211" s="86"/>
      <c r="SKJ211" s="86"/>
      <c r="SKK211" s="86"/>
      <c r="SKL211" s="86"/>
      <c r="SKM211" s="86"/>
      <c r="SKN211" s="86"/>
      <c r="SKO211" s="86"/>
      <c r="SKP211" s="86"/>
      <c r="SKQ211" s="86"/>
      <c r="SKR211" s="86"/>
      <c r="SKS211" s="86"/>
      <c r="SKT211" s="86"/>
      <c r="SKU211" s="86"/>
      <c r="SKV211" s="86"/>
      <c r="SKW211" s="86"/>
      <c r="SKX211" s="86"/>
      <c r="SKY211" s="86"/>
      <c r="SKZ211" s="86"/>
      <c r="SLA211" s="86"/>
      <c r="SLB211" s="86"/>
      <c r="SLC211" s="86"/>
      <c r="SLD211" s="86"/>
      <c r="SLE211" s="86"/>
      <c r="SLF211" s="86"/>
      <c r="SLG211" s="86"/>
      <c r="SLH211" s="86"/>
      <c r="SLI211" s="86"/>
      <c r="SLJ211" s="86"/>
      <c r="SLK211" s="86"/>
      <c r="SLL211" s="86"/>
      <c r="SLM211" s="86"/>
      <c r="SLN211" s="86"/>
      <c r="SLO211" s="86"/>
      <c r="SLP211" s="86"/>
      <c r="SLQ211" s="86"/>
      <c r="SLR211" s="86"/>
      <c r="SLS211" s="86"/>
      <c r="SLT211" s="86"/>
      <c r="SLU211" s="86"/>
      <c r="SLV211" s="86"/>
      <c r="SLW211" s="86"/>
      <c r="SLX211" s="86"/>
      <c r="SLY211" s="86"/>
      <c r="SLZ211" s="86"/>
      <c r="SMA211" s="86"/>
      <c r="SMB211" s="86"/>
      <c r="SMC211" s="86"/>
      <c r="SMD211" s="86"/>
      <c r="SME211" s="86"/>
      <c r="SMF211" s="86"/>
      <c r="SMG211" s="86"/>
      <c r="SMH211" s="86"/>
      <c r="SMI211" s="86"/>
      <c r="SMJ211" s="86"/>
      <c r="SMK211" s="86"/>
      <c r="SML211" s="86"/>
      <c r="SMM211" s="86"/>
      <c r="SMN211" s="86"/>
      <c r="SMO211" s="86"/>
      <c r="SMP211" s="86"/>
      <c r="SMQ211" s="86"/>
      <c r="SMR211" s="86"/>
      <c r="SMS211" s="86"/>
      <c r="SMT211" s="86"/>
      <c r="SMU211" s="86"/>
      <c r="SMV211" s="86"/>
      <c r="SMW211" s="86"/>
      <c r="SMX211" s="86"/>
      <c r="SMY211" s="86"/>
      <c r="SMZ211" s="86"/>
      <c r="SNA211" s="86"/>
      <c r="SNB211" s="86"/>
      <c r="SNC211" s="86"/>
      <c r="SND211" s="86"/>
      <c r="SNE211" s="86"/>
      <c r="SNF211" s="86"/>
      <c r="SNG211" s="86"/>
      <c r="SNH211" s="86"/>
      <c r="SNI211" s="86"/>
      <c r="SNJ211" s="86"/>
      <c r="SNK211" s="86"/>
      <c r="SNL211" s="86"/>
      <c r="SNM211" s="86"/>
      <c r="SNN211" s="86"/>
      <c r="SNO211" s="86"/>
      <c r="SNP211" s="86"/>
      <c r="SNQ211" s="86"/>
      <c r="SNR211" s="86"/>
      <c r="SNS211" s="86"/>
      <c r="SNT211" s="86"/>
      <c r="SNU211" s="86"/>
      <c r="SNV211" s="86"/>
      <c r="SNW211" s="86"/>
      <c r="SNX211" s="86"/>
      <c r="SNY211" s="86"/>
      <c r="SNZ211" s="86"/>
      <c r="SOA211" s="86"/>
      <c r="SOB211" s="86"/>
      <c r="SOC211" s="86"/>
      <c r="SOD211" s="86"/>
      <c r="SOE211" s="86"/>
      <c r="SOF211" s="86"/>
      <c r="SOG211" s="86"/>
      <c r="SOH211" s="86"/>
      <c r="SOI211" s="86"/>
      <c r="SOJ211" s="86"/>
      <c r="SOK211" s="86"/>
      <c r="SOL211" s="86"/>
      <c r="SOM211" s="86"/>
      <c r="SON211" s="86"/>
      <c r="SOO211" s="86"/>
      <c r="SOP211" s="86"/>
      <c r="SOQ211" s="86"/>
      <c r="SOR211" s="86"/>
      <c r="SOS211" s="86"/>
      <c r="SOT211" s="86"/>
      <c r="SOU211" s="86"/>
      <c r="SOV211" s="86"/>
      <c r="SOW211" s="86"/>
      <c r="SOX211" s="86"/>
      <c r="SOY211" s="86"/>
      <c r="SOZ211" s="86"/>
      <c r="SPA211" s="86"/>
      <c r="SPB211" s="86"/>
      <c r="SPC211" s="86"/>
      <c r="SPD211" s="86"/>
      <c r="SPE211" s="86"/>
      <c r="SPF211" s="86"/>
      <c r="SPG211" s="86"/>
      <c r="SPH211" s="86"/>
      <c r="SPI211" s="86"/>
      <c r="SPJ211" s="86"/>
      <c r="SPK211" s="86"/>
      <c r="SPL211" s="86"/>
      <c r="SPM211" s="86"/>
      <c r="SPN211" s="86"/>
      <c r="SPO211" s="86"/>
      <c r="SPP211" s="86"/>
      <c r="SPQ211" s="86"/>
      <c r="SPR211" s="86"/>
      <c r="SPS211" s="86"/>
      <c r="SPT211" s="86"/>
      <c r="SPU211" s="86"/>
      <c r="SPV211" s="86"/>
      <c r="SPW211" s="86"/>
      <c r="SPX211" s="86"/>
      <c r="SPY211" s="86"/>
      <c r="SPZ211" s="86"/>
      <c r="SQA211" s="86"/>
      <c r="SQB211" s="86"/>
      <c r="SQC211" s="86"/>
      <c r="SQD211" s="86"/>
      <c r="SQE211" s="86"/>
      <c r="SQF211" s="86"/>
      <c r="SQG211" s="86"/>
      <c r="SQH211" s="86"/>
      <c r="SQI211" s="86"/>
      <c r="SQJ211" s="86"/>
      <c r="SQK211" s="86"/>
      <c r="SQL211" s="86"/>
      <c r="SQM211" s="86"/>
      <c r="SQN211" s="86"/>
      <c r="SQO211" s="86"/>
      <c r="SQP211" s="86"/>
      <c r="SQQ211" s="86"/>
      <c r="SQR211" s="86"/>
      <c r="SQS211" s="86"/>
      <c r="SQT211" s="86"/>
      <c r="SQU211" s="86"/>
      <c r="SQV211" s="86"/>
      <c r="SQW211" s="86"/>
      <c r="SQX211" s="86"/>
      <c r="SQY211" s="86"/>
      <c r="SQZ211" s="86"/>
      <c r="SRA211" s="86"/>
      <c r="SRB211" s="86"/>
      <c r="SRC211" s="86"/>
      <c r="SRD211" s="86"/>
      <c r="SRE211" s="86"/>
      <c r="SRF211" s="86"/>
      <c r="SRG211" s="86"/>
      <c r="SRH211" s="86"/>
      <c r="SRI211" s="86"/>
      <c r="SRJ211" s="86"/>
      <c r="SRK211" s="86"/>
      <c r="SRL211" s="86"/>
      <c r="SRM211" s="86"/>
      <c r="SRN211" s="86"/>
      <c r="SRO211" s="86"/>
      <c r="SRP211" s="86"/>
      <c r="SRQ211" s="86"/>
      <c r="SRR211" s="86"/>
      <c r="SRS211" s="86"/>
      <c r="SRT211" s="86"/>
      <c r="SRU211" s="86"/>
      <c r="SRV211" s="86"/>
      <c r="SRW211" s="86"/>
      <c r="SRX211" s="86"/>
      <c r="SRY211" s="86"/>
      <c r="SRZ211" s="86"/>
      <c r="SSA211" s="86"/>
      <c r="SSB211" s="86"/>
      <c r="SSC211" s="86"/>
      <c r="SSD211" s="86"/>
      <c r="SSE211" s="86"/>
      <c r="SSF211" s="86"/>
      <c r="SSG211" s="86"/>
      <c r="SSH211" s="86"/>
      <c r="SSI211" s="86"/>
      <c r="SSJ211" s="86"/>
      <c r="SSK211" s="86"/>
      <c r="SSL211" s="86"/>
      <c r="SSM211" s="86"/>
      <c r="SSN211" s="86"/>
      <c r="SSO211" s="86"/>
      <c r="SSP211" s="86"/>
      <c r="SSQ211" s="86"/>
      <c r="SSR211" s="86"/>
      <c r="SSS211" s="86"/>
      <c r="SST211" s="86"/>
      <c r="SSU211" s="86"/>
      <c r="SSV211" s="86"/>
      <c r="SSW211" s="86"/>
      <c r="SSX211" s="86"/>
      <c r="SSY211" s="86"/>
      <c r="SSZ211" s="86"/>
      <c r="STA211" s="86"/>
      <c r="STB211" s="86"/>
      <c r="STC211" s="86"/>
      <c r="STD211" s="86"/>
      <c r="STE211" s="86"/>
      <c r="STF211" s="86"/>
      <c r="STG211" s="86"/>
      <c r="STH211" s="86"/>
      <c r="STI211" s="86"/>
      <c r="STJ211" s="86"/>
      <c r="STK211" s="86"/>
      <c r="STL211" s="86"/>
      <c r="STM211" s="86"/>
      <c r="STN211" s="86"/>
      <c r="STO211" s="86"/>
      <c r="STP211" s="86"/>
      <c r="STQ211" s="86"/>
      <c r="STR211" s="86"/>
      <c r="STS211" s="86"/>
      <c r="STT211" s="86"/>
      <c r="STU211" s="86"/>
      <c r="STV211" s="86"/>
      <c r="STW211" s="86"/>
      <c r="STX211" s="86"/>
      <c r="STY211" s="86"/>
      <c r="STZ211" s="86"/>
      <c r="SUA211" s="86"/>
      <c r="SUB211" s="86"/>
      <c r="SUC211" s="86"/>
      <c r="SUD211" s="86"/>
      <c r="SUE211" s="86"/>
      <c r="SUF211" s="86"/>
      <c r="SUG211" s="86"/>
      <c r="SUH211" s="86"/>
      <c r="SUI211" s="86"/>
      <c r="SUJ211" s="86"/>
      <c r="SUK211" s="86"/>
      <c r="SUL211" s="86"/>
      <c r="SUM211" s="86"/>
      <c r="SUN211" s="86"/>
      <c r="SUO211" s="86"/>
      <c r="SUP211" s="86"/>
      <c r="SUQ211" s="86"/>
      <c r="SUR211" s="86"/>
      <c r="SUS211" s="86"/>
      <c r="SUT211" s="86"/>
      <c r="SUU211" s="86"/>
      <c r="SUV211" s="86"/>
      <c r="SUW211" s="86"/>
      <c r="SUX211" s="86"/>
      <c r="SUY211" s="86"/>
      <c r="SUZ211" s="86"/>
      <c r="SVA211" s="86"/>
      <c r="SVB211" s="86"/>
      <c r="SVC211" s="86"/>
      <c r="SVD211" s="86"/>
      <c r="SVE211" s="86"/>
      <c r="SVF211" s="86"/>
      <c r="SVG211" s="86"/>
      <c r="SVH211" s="86"/>
      <c r="SVI211" s="86"/>
      <c r="SVJ211" s="86"/>
      <c r="SVK211" s="86"/>
      <c r="SVL211" s="86"/>
      <c r="SVM211" s="86"/>
      <c r="SVN211" s="86"/>
      <c r="SVO211" s="86"/>
      <c r="SVP211" s="86"/>
      <c r="SVQ211" s="86"/>
      <c r="SVR211" s="86"/>
      <c r="SVS211" s="86"/>
      <c r="SVT211" s="86"/>
      <c r="SVU211" s="86"/>
      <c r="SVV211" s="86"/>
      <c r="SVW211" s="86"/>
      <c r="SVX211" s="86"/>
      <c r="SVY211" s="86"/>
      <c r="SVZ211" s="86"/>
      <c r="SWA211" s="86"/>
      <c r="SWB211" s="86"/>
      <c r="SWC211" s="86"/>
      <c r="SWD211" s="86"/>
      <c r="SWE211" s="86"/>
      <c r="SWF211" s="86"/>
      <c r="SWG211" s="86"/>
      <c r="SWH211" s="86"/>
      <c r="SWI211" s="86"/>
      <c r="SWJ211" s="86"/>
      <c r="SWK211" s="86"/>
      <c r="SWL211" s="86"/>
      <c r="SWM211" s="86"/>
      <c r="SWN211" s="86"/>
      <c r="SWO211" s="86"/>
      <c r="SWP211" s="86"/>
      <c r="SWQ211" s="86"/>
      <c r="SWR211" s="86"/>
      <c r="SWS211" s="86"/>
      <c r="SWT211" s="86"/>
      <c r="SWU211" s="86"/>
      <c r="SWV211" s="86"/>
      <c r="SWW211" s="86"/>
      <c r="SWX211" s="86"/>
      <c r="SWY211" s="86"/>
      <c r="SWZ211" s="86"/>
      <c r="SXA211" s="86"/>
      <c r="SXB211" s="86"/>
      <c r="SXC211" s="86"/>
      <c r="SXD211" s="86"/>
      <c r="SXE211" s="86"/>
      <c r="SXF211" s="86"/>
      <c r="SXG211" s="86"/>
      <c r="SXH211" s="86"/>
      <c r="SXI211" s="86"/>
      <c r="SXJ211" s="86"/>
      <c r="SXK211" s="86"/>
      <c r="SXL211" s="86"/>
      <c r="SXM211" s="86"/>
      <c r="SXN211" s="86"/>
      <c r="SXO211" s="86"/>
      <c r="SXP211" s="86"/>
      <c r="SXQ211" s="86"/>
      <c r="SXR211" s="86"/>
      <c r="SXS211" s="86"/>
      <c r="SXT211" s="86"/>
      <c r="SXU211" s="86"/>
      <c r="SXV211" s="86"/>
      <c r="SXW211" s="86"/>
      <c r="SXX211" s="86"/>
      <c r="SXY211" s="86"/>
      <c r="SXZ211" s="86"/>
      <c r="SYA211" s="86"/>
      <c r="SYB211" s="86"/>
      <c r="SYC211" s="86"/>
      <c r="SYD211" s="86"/>
      <c r="SYE211" s="86"/>
      <c r="SYF211" s="86"/>
      <c r="SYG211" s="86"/>
      <c r="SYH211" s="86"/>
      <c r="SYI211" s="86"/>
      <c r="SYJ211" s="86"/>
      <c r="SYK211" s="86"/>
      <c r="SYL211" s="86"/>
      <c r="SYM211" s="86"/>
      <c r="SYN211" s="86"/>
      <c r="SYO211" s="86"/>
      <c r="SYP211" s="86"/>
      <c r="SYQ211" s="86"/>
      <c r="SYR211" s="86"/>
      <c r="SYS211" s="86"/>
      <c r="SYT211" s="86"/>
      <c r="SYU211" s="86"/>
      <c r="SYV211" s="86"/>
      <c r="SYW211" s="86"/>
      <c r="SYX211" s="86"/>
      <c r="SYY211" s="86"/>
      <c r="SYZ211" s="86"/>
      <c r="SZA211" s="86"/>
      <c r="SZB211" s="86"/>
      <c r="SZC211" s="86"/>
      <c r="SZD211" s="86"/>
      <c r="SZE211" s="86"/>
      <c r="SZF211" s="86"/>
      <c r="SZG211" s="86"/>
      <c r="SZH211" s="86"/>
      <c r="SZI211" s="86"/>
      <c r="SZJ211" s="86"/>
      <c r="SZK211" s="86"/>
      <c r="SZL211" s="86"/>
      <c r="SZM211" s="86"/>
      <c r="SZN211" s="86"/>
      <c r="SZO211" s="86"/>
      <c r="SZP211" s="86"/>
      <c r="SZQ211" s="86"/>
      <c r="SZR211" s="86"/>
      <c r="SZS211" s="86"/>
      <c r="SZT211" s="86"/>
      <c r="SZU211" s="86"/>
      <c r="SZV211" s="86"/>
      <c r="SZW211" s="86"/>
      <c r="SZX211" s="86"/>
      <c r="SZY211" s="86"/>
      <c r="SZZ211" s="86"/>
      <c r="TAA211" s="86"/>
      <c r="TAB211" s="86"/>
      <c r="TAC211" s="86"/>
      <c r="TAD211" s="86"/>
      <c r="TAE211" s="86"/>
      <c r="TAF211" s="86"/>
      <c r="TAG211" s="86"/>
      <c r="TAH211" s="86"/>
      <c r="TAI211" s="86"/>
      <c r="TAJ211" s="86"/>
      <c r="TAK211" s="86"/>
      <c r="TAL211" s="86"/>
      <c r="TAM211" s="86"/>
      <c r="TAN211" s="86"/>
      <c r="TAO211" s="86"/>
      <c r="TAP211" s="86"/>
      <c r="TAQ211" s="86"/>
      <c r="TAR211" s="86"/>
      <c r="TAS211" s="86"/>
      <c r="TAT211" s="86"/>
      <c r="TAU211" s="86"/>
      <c r="TAV211" s="86"/>
      <c r="TAW211" s="86"/>
      <c r="TAX211" s="86"/>
      <c r="TAY211" s="86"/>
      <c r="TAZ211" s="86"/>
      <c r="TBA211" s="86"/>
      <c r="TBB211" s="86"/>
      <c r="TBC211" s="86"/>
      <c r="TBD211" s="86"/>
      <c r="TBE211" s="86"/>
      <c r="TBF211" s="86"/>
      <c r="TBG211" s="86"/>
      <c r="TBH211" s="86"/>
      <c r="TBI211" s="86"/>
      <c r="TBJ211" s="86"/>
      <c r="TBK211" s="86"/>
      <c r="TBL211" s="86"/>
      <c r="TBM211" s="86"/>
      <c r="TBN211" s="86"/>
      <c r="TBO211" s="86"/>
      <c r="TBP211" s="86"/>
      <c r="TBQ211" s="86"/>
      <c r="TBR211" s="86"/>
      <c r="TBS211" s="86"/>
      <c r="TBT211" s="86"/>
      <c r="TBU211" s="86"/>
      <c r="TBV211" s="86"/>
      <c r="TBW211" s="86"/>
      <c r="TBX211" s="86"/>
      <c r="TBY211" s="86"/>
      <c r="TBZ211" s="86"/>
      <c r="TCA211" s="86"/>
      <c r="TCB211" s="86"/>
      <c r="TCC211" s="86"/>
      <c r="TCD211" s="86"/>
      <c r="TCE211" s="86"/>
      <c r="TCF211" s="86"/>
      <c r="TCG211" s="86"/>
      <c r="TCH211" s="86"/>
      <c r="TCI211" s="86"/>
      <c r="TCJ211" s="86"/>
      <c r="TCK211" s="86"/>
      <c r="TCL211" s="86"/>
      <c r="TCM211" s="86"/>
      <c r="TCN211" s="86"/>
      <c r="TCO211" s="86"/>
      <c r="TCP211" s="86"/>
      <c r="TCQ211" s="86"/>
      <c r="TCR211" s="86"/>
      <c r="TCS211" s="86"/>
      <c r="TCT211" s="86"/>
      <c r="TCU211" s="86"/>
      <c r="TCV211" s="86"/>
      <c r="TCW211" s="86"/>
      <c r="TCX211" s="86"/>
      <c r="TCY211" s="86"/>
      <c r="TCZ211" s="86"/>
      <c r="TDA211" s="86"/>
      <c r="TDB211" s="86"/>
      <c r="TDC211" s="86"/>
      <c r="TDD211" s="86"/>
      <c r="TDE211" s="86"/>
      <c r="TDF211" s="86"/>
      <c r="TDG211" s="86"/>
      <c r="TDH211" s="86"/>
      <c r="TDI211" s="86"/>
      <c r="TDJ211" s="86"/>
      <c r="TDK211" s="86"/>
      <c r="TDL211" s="86"/>
      <c r="TDM211" s="86"/>
      <c r="TDN211" s="86"/>
      <c r="TDO211" s="86"/>
      <c r="TDP211" s="86"/>
      <c r="TDQ211" s="86"/>
      <c r="TDR211" s="86"/>
      <c r="TDS211" s="86"/>
      <c r="TDT211" s="86"/>
      <c r="TDU211" s="86"/>
      <c r="TDV211" s="86"/>
      <c r="TDW211" s="86"/>
      <c r="TDX211" s="86"/>
      <c r="TDY211" s="86"/>
      <c r="TDZ211" s="86"/>
      <c r="TEA211" s="86"/>
      <c r="TEB211" s="86"/>
      <c r="TEC211" s="86"/>
      <c r="TED211" s="86"/>
      <c r="TEE211" s="86"/>
      <c r="TEF211" s="86"/>
      <c r="TEG211" s="86"/>
      <c r="TEH211" s="86"/>
      <c r="TEI211" s="86"/>
      <c r="TEJ211" s="86"/>
      <c r="TEK211" s="86"/>
      <c r="TEL211" s="86"/>
      <c r="TEM211" s="86"/>
      <c r="TEN211" s="86"/>
      <c r="TEO211" s="86"/>
      <c r="TEP211" s="86"/>
      <c r="TEQ211" s="86"/>
      <c r="TER211" s="86"/>
      <c r="TES211" s="86"/>
      <c r="TET211" s="86"/>
      <c r="TEU211" s="86"/>
      <c r="TEV211" s="86"/>
      <c r="TEW211" s="86"/>
      <c r="TEX211" s="86"/>
      <c r="TEY211" s="86"/>
      <c r="TEZ211" s="86"/>
      <c r="TFA211" s="86"/>
      <c r="TFB211" s="86"/>
      <c r="TFC211" s="86"/>
      <c r="TFD211" s="86"/>
      <c r="TFE211" s="86"/>
      <c r="TFF211" s="86"/>
      <c r="TFG211" s="86"/>
      <c r="TFH211" s="86"/>
      <c r="TFI211" s="86"/>
      <c r="TFJ211" s="86"/>
      <c r="TFK211" s="86"/>
      <c r="TFL211" s="86"/>
      <c r="TFM211" s="86"/>
      <c r="TFN211" s="86"/>
      <c r="TFO211" s="86"/>
      <c r="TFP211" s="86"/>
      <c r="TFQ211" s="86"/>
      <c r="TFR211" s="86"/>
      <c r="TFS211" s="86"/>
      <c r="TFT211" s="86"/>
      <c r="TFU211" s="86"/>
      <c r="TFV211" s="86"/>
      <c r="TFW211" s="86"/>
      <c r="TFX211" s="86"/>
      <c r="TFY211" s="86"/>
      <c r="TFZ211" s="86"/>
      <c r="TGA211" s="86"/>
      <c r="TGB211" s="86"/>
      <c r="TGC211" s="86"/>
      <c r="TGD211" s="86"/>
      <c r="TGE211" s="86"/>
      <c r="TGF211" s="86"/>
      <c r="TGG211" s="86"/>
      <c r="TGH211" s="86"/>
      <c r="TGI211" s="86"/>
      <c r="TGJ211" s="86"/>
      <c r="TGK211" s="86"/>
      <c r="TGL211" s="86"/>
      <c r="TGM211" s="86"/>
      <c r="TGN211" s="86"/>
      <c r="TGO211" s="86"/>
      <c r="TGP211" s="86"/>
      <c r="TGQ211" s="86"/>
      <c r="TGR211" s="86"/>
      <c r="TGS211" s="86"/>
      <c r="TGT211" s="86"/>
      <c r="TGU211" s="86"/>
      <c r="TGV211" s="86"/>
      <c r="TGW211" s="86"/>
      <c r="TGX211" s="86"/>
      <c r="TGY211" s="86"/>
      <c r="TGZ211" s="86"/>
      <c r="THA211" s="86"/>
      <c r="THB211" s="86"/>
      <c r="THC211" s="86"/>
      <c r="THD211" s="86"/>
      <c r="THE211" s="86"/>
      <c r="THF211" s="86"/>
      <c r="THG211" s="86"/>
      <c r="THH211" s="86"/>
      <c r="THI211" s="86"/>
      <c r="THJ211" s="86"/>
      <c r="THK211" s="86"/>
      <c r="THL211" s="86"/>
      <c r="THM211" s="86"/>
      <c r="THN211" s="86"/>
      <c r="THO211" s="86"/>
      <c r="THP211" s="86"/>
      <c r="THQ211" s="86"/>
      <c r="THR211" s="86"/>
      <c r="THS211" s="86"/>
      <c r="THT211" s="86"/>
      <c r="THU211" s="86"/>
      <c r="THV211" s="86"/>
      <c r="THW211" s="86"/>
      <c r="THX211" s="86"/>
      <c r="THY211" s="86"/>
      <c r="THZ211" s="86"/>
      <c r="TIA211" s="86"/>
      <c r="TIB211" s="86"/>
      <c r="TIC211" s="86"/>
      <c r="TID211" s="86"/>
      <c r="TIE211" s="86"/>
      <c r="TIF211" s="86"/>
      <c r="TIG211" s="86"/>
      <c r="TIH211" s="86"/>
      <c r="TII211" s="86"/>
      <c r="TIJ211" s="86"/>
      <c r="TIK211" s="86"/>
      <c r="TIL211" s="86"/>
      <c r="TIM211" s="86"/>
      <c r="TIN211" s="86"/>
      <c r="TIO211" s="86"/>
      <c r="TIP211" s="86"/>
      <c r="TIQ211" s="86"/>
      <c r="TIR211" s="86"/>
      <c r="TIS211" s="86"/>
      <c r="TIT211" s="86"/>
      <c r="TIU211" s="86"/>
      <c r="TIV211" s="86"/>
      <c r="TIW211" s="86"/>
      <c r="TIX211" s="86"/>
      <c r="TIY211" s="86"/>
      <c r="TIZ211" s="86"/>
      <c r="TJA211" s="86"/>
      <c r="TJB211" s="86"/>
      <c r="TJC211" s="86"/>
      <c r="TJD211" s="86"/>
      <c r="TJE211" s="86"/>
      <c r="TJF211" s="86"/>
      <c r="TJG211" s="86"/>
      <c r="TJH211" s="86"/>
      <c r="TJI211" s="86"/>
      <c r="TJJ211" s="86"/>
      <c r="TJK211" s="86"/>
      <c r="TJL211" s="86"/>
      <c r="TJM211" s="86"/>
      <c r="TJN211" s="86"/>
      <c r="TJO211" s="86"/>
      <c r="TJP211" s="86"/>
      <c r="TJQ211" s="86"/>
      <c r="TJR211" s="86"/>
      <c r="TJS211" s="86"/>
      <c r="TJT211" s="86"/>
      <c r="TJU211" s="86"/>
      <c r="TJV211" s="86"/>
      <c r="TJW211" s="86"/>
      <c r="TJX211" s="86"/>
      <c r="TJY211" s="86"/>
      <c r="TJZ211" s="86"/>
      <c r="TKA211" s="86"/>
      <c r="TKB211" s="86"/>
      <c r="TKC211" s="86"/>
      <c r="TKD211" s="86"/>
      <c r="TKE211" s="86"/>
      <c r="TKF211" s="86"/>
      <c r="TKG211" s="86"/>
      <c r="TKH211" s="86"/>
      <c r="TKI211" s="86"/>
      <c r="TKJ211" s="86"/>
      <c r="TKK211" s="86"/>
      <c r="TKL211" s="86"/>
      <c r="TKM211" s="86"/>
      <c r="TKN211" s="86"/>
      <c r="TKO211" s="86"/>
      <c r="TKP211" s="86"/>
      <c r="TKQ211" s="86"/>
      <c r="TKR211" s="86"/>
      <c r="TKS211" s="86"/>
      <c r="TKT211" s="86"/>
      <c r="TKU211" s="86"/>
      <c r="TKV211" s="86"/>
      <c r="TKW211" s="86"/>
      <c r="TKX211" s="86"/>
      <c r="TKY211" s="86"/>
      <c r="TKZ211" s="86"/>
      <c r="TLA211" s="86"/>
      <c r="TLB211" s="86"/>
      <c r="TLC211" s="86"/>
      <c r="TLD211" s="86"/>
      <c r="TLE211" s="86"/>
      <c r="TLF211" s="86"/>
      <c r="TLG211" s="86"/>
      <c r="TLH211" s="86"/>
      <c r="TLI211" s="86"/>
      <c r="TLJ211" s="86"/>
      <c r="TLK211" s="86"/>
      <c r="TLL211" s="86"/>
      <c r="TLM211" s="86"/>
      <c r="TLN211" s="86"/>
      <c r="TLO211" s="86"/>
      <c r="TLP211" s="86"/>
      <c r="TLQ211" s="86"/>
      <c r="TLR211" s="86"/>
      <c r="TLS211" s="86"/>
      <c r="TLT211" s="86"/>
      <c r="TLU211" s="86"/>
      <c r="TLV211" s="86"/>
      <c r="TLW211" s="86"/>
      <c r="TLX211" s="86"/>
      <c r="TLY211" s="86"/>
      <c r="TLZ211" s="86"/>
      <c r="TMA211" s="86"/>
      <c r="TMB211" s="86"/>
      <c r="TMC211" s="86"/>
      <c r="TMD211" s="86"/>
      <c r="TME211" s="86"/>
      <c r="TMF211" s="86"/>
      <c r="TMG211" s="86"/>
      <c r="TMH211" s="86"/>
      <c r="TMI211" s="86"/>
      <c r="TMJ211" s="86"/>
      <c r="TMK211" s="86"/>
      <c r="TML211" s="86"/>
      <c r="TMM211" s="86"/>
      <c r="TMN211" s="86"/>
      <c r="TMO211" s="86"/>
      <c r="TMP211" s="86"/>
      <c r="TMQ211" s="86"/>
      <c r="TMR211" s="86"/>
      <c r="TMS211" s="86"/>
      <c r="TMT211" s="86"/>
      <c r="TMU211" s="86"/>
      <c r="TMV211" s="86"/>
      <c r="TMW211" s="86"/>
      <c r="TMX211" s="86"/>
      <c r="TMY211" s="86"/>
      <c r="TMZ211" s="86"/>
      <c r="TNA211" s="86"/>
      <c r="TNB211" s="86"/>
      <c r="TNC211" s="86"/>
      <c r="TND211" s="86"/>
      <c r="TNE211" s="86"/>
      <c r="TNF211" s="86"/>
      <c r="TNG211" s="86"/>
      <c r="TNH211" s="86"/>
      <c r="TNI211" s="86"/>
      <c r="TNJ211" s="86"/>
      <c r="TNK211" s="86"/>
      <c r="TNL211" s="86"/>
      <c r="TNM211" s="86"/>
      <c r="TNN211" s="86"/>
      <c r="TNO211" s="86"/>
      <c r="TNP211" s="86"/>
      <c r="TNQ211" s="86"/>
      <c r="TNR211" s="86"/>
      <c r="TNS211" s="86"/>
      <c r="TNT211" s="86"/>
      <c r="TNU211" s="86"/>
      <c r="TNV211" s="86"/>
      <c r="TNW211" s="86"/>
      <c r="TNX211" s="86"/>
      <c r="TNY211" s="86"/>
      <c r="TNZ211" s="86"/>
      <c r="TOA211" s="86"/>
      <c r="TOB211" s="86"/>
      <c r="TOC211" s="86"/>
      <c r="TOD211" s="86"/>
      <c r="TOE211" s="86"/>
      <c r="TOF211" s="86"/>
      <c r="TOG211" s="86"/>
      <c r="TOH211" s="86"/>
      <c r="TOI211" s="86"/>
      <c r="TOJ211" s="86"/>
      <c r="TOK211" s="86"/>
      <c r="TOL211" s="86"/>
      <c r="TOM211" s="86"/>
      <c r="TON211" s="86"/>
      <c r="TOO211" s="86"/>
      <c r="TOP211" s="86"/>
      <c r="TOQ211" s="86"/>
      <c r="TOR211" s="86"/>
      <c r="TOS211" s="86"/>
      <c r="TOT211" s="86"/>
      <c r="TOU211" s="86"/>
      <c r="TOV211" s="86"/>
      <c r="TOW211" s="86"/>
      <c r="TOX211" s="86"/>
      <c r="TOY211" s="86"/>
      <c r="TOZ211" s="86"/>
      <c r="TPA211" s="86"/>
      <c r="TPB211" s="86"/>
      <c r="TPC211" s="86"/>
      <c r="TPD211" s="86"/>
      <c r="TPE211" s="86"/>
      <c r="TPF211" s="86"/>
      <c r="TPG211" s="86"/>
      <c r="TPH211" s="86"/>
      <c r="TPI211" s="86"/>
      <c r="TPJ211" s="86"/>
      <c r="TPK211" s="86"/>
      <c r="TPL211" s="86"/>
      <c r="TPM211" s="86"/>
      <c r="TPN211" s="86"/>
      <c r="TPO211" s="86"/>
      <c r="TPP211" s="86"/>
      <c r="TPQ211" s="86"/>
      <c r="TPR211" s="86"/>
      <c r="TPS211" s="86"/>
      <c r="TPT211" s="86"/>
      <c r="TPU211" s="86"/>
      <c r="TPV211" s="86"/>
      <c r="TPW211" s="86"/>
      <c r="TPX211" s="86"/>
      <c r="TPY211" s="86"/>
      <c r="TPZ211" s="86"/>
      <c r="TQA211" s="86"/>
      <c r="TQB211" s="86"/>
      <c r="TQC211" s="86"/>
      <c r="TQD211" s="86"/>
      <c r="TQE211" s="86"/>
      <c r="TQF211" s="86"/>
      <c r="TQG211" s="86"/>
      <c r="TQH211" s="86"/>
      <c r="TQI211" s="86"/>
      <c r="TQJ211" s="86"/>
      <c r="TQK211" s="86"/>
      <c r="TQL211" s="86"/>
      <c r="TQM211" s="86"/>
      <c r="TQN211" s="86"/>
      <c r="TQO211" s="86"/>
      <c r="TQP211" s="86"/>
      <c r="TQQ211" s="86"/>
      <c r="TQR211" s="86"/>
      <c r="TQS211" s="86"/>
      <c r="TQT211" s="86"/>
      <c r="TQU211" s="86"/>
      <c r="TQV211" s="86"/>
      <c r="TQW211" s="86"/>
      <c r="TQX211" s="86"/>
      <c r="TQY211" s="86"/>
      <c r="TQZ211" s="86"/>
      <c r="TRA211" s="86"/>
      <c r="TRB211" s="86"/>
      <c r="TRC211" s="86"/>
      <c r="TRD211" s="86"/>
      <c r="TRE211" s="86"/>
      <c r="TRF211" s="86"/>
      <c r="TRG211" s="86"/>
      <c r="TRH211" s="86"/>
      <c r="TRI211" s="86"/>
      <c r="TRJ211" s="86"/>
      <c r="TRK211" s="86"/>
      <c r="TRL211" s="86"/>
      <c r="TRM211" s="86"/>
      <c r="TRN211" s="86"/>
      <c r="TRO211" s="86"/>
      <c r="TRP211" s="86"/>
      <c r="TRQ211" s="86"/>
      <c r="TRR211" s="86"/>
      <c r="TRS211" s="86"/>
      <c r="TRT211" s="86"/>
      <c r="TRU211" s="86"/>
      <c r="TRV211" s="86"/>
      <c r="TRW211" s="86"/>
      <c r="TRX211" s="86"/>
      <c r="TRY211" s="86"/>
      <c r="TRZ211" s="86"/>
      <c r="TSA211" s="86"/>
      <c r="TSB211" s="86"/>
      <c r="TSC211" s="86"/>
      <c r="TSD211" s="86"/>
      <c r="TSE211" s="86"/>
      <c r="TSF211" s="86"/>
      <c r="TSG211" s="86"/>
      <c r="TSH211" s="86"/>
      <c r="TSI211" s="86"/>
      <c r="TSJ211" s="86"/>
      <c r="TSK211" s="86"/>
      <c r="TSL211" s="86"/>
      <c r="TSM211" s="86"/>
      <c r="TSN211" s="86"/>
      <c r="TSO211" s="86"/>
      <c r="TSP211" s="86"/>
      <c r="TSQ211" s="86"/>
      <c r="TSR211" s="86"/>
      <c r="TSS211" s="86"/>
      <c r="TST211" s="86"/>
      <c r="TSU211" s="86"/>
      <c r="TSV211" s="86"/>
      <c r="TSW211" s="86"/>
      <c r="TSX211" s="86"/>
      <c r="TSY211" s="86"/>
      <c r="TSZ211" s="86"/>
      <c r="TTA211" s="86"/>
      <c r="TTB211" s="86"/>
      <c r="TTC211" s="86"/>
      <c r="TTD211" s="86"/>
      <c r="TTE211" s="86"/>
      <c r="TTF211" s="86"/>
      <c r="TTG211" s="86"/>
      <c r="TTH211" s="86"/>
      <c r="TTI211" s="86"/>
      <c r="TTJ211" s="86"/>
      <c r="TTK211" s="86"/>
      <c r="TTL211" s="86"/>
      <c r="TTM211" s="86"/>
      <c r="TTN211" s="86"/>
      <c r="TTO211" s="86"/>
      <c r="TTP211" s="86"/>
      <c r="TTQ211" s="86"/>
      <c r="TTR211" s="86"/>
      <c r="TTS211" s="86"/>
      <c r="TTT211" s="86"/>
      <c r="TTU211" s="86"/>
      <c r="TTV211" s="86"/>
      <c r="TTW211" s="86"/>
      <c r="TTX211" s="86"/>
      <c r="TTY211" s="86"/>
      <c r="TTZ211" s="86"/>
      <c r="TUA211" s="86"/>
      <c r="TUB211" s="86"/>
      <c r="TUC211" s="86"/>
      <c r="TUD211" s="86"/>
      <c r="TUE211" s="86"/>
      <c r="TUF211" s="86"/>
      <c r="TUG211" s="86"/>
      <c r="TUH211" s="86"/>
      <c r="TUI211" s="86"/>
      <c r="TUJ211" s="86"/>
      <c r="TUK211" s="86"/>
      <c r="TUL211" s="86"/>
      <c r="TUM211" s="86"/>
      <c r="TUN211" s="86"/>
      <c r="TUO211" s="86"/>
      <c r="TUP211" s="86"/>
      <c r="TUQ211" s="86"/>
      <c r="TUR211" s="86"/>
      <c r="TUS211" s="86"/>
      <c r="TUT211" s="86"/>
      <c r="TUU211" s="86"/>
      <c r="TUV211" s="86"/>
      <c r="TUW211" s="86"/>
      <c r="TUX211" s="86"/>
      <c r="TUY211" s="86"/>
      <c r="TUZ211" s="86"/>
      <c r="TVA211" s="86"/>
      <c r="TVB211" s="86"/>
      <c r="TVC211" s="86"/>
      <c r="TVD211" s="86"/>
      <c r="TVE211" s="86"/>
      <c r="TVF211" s="86"/>
      <c r="TVG211" s="86"/>
      <c r="TVH211" s="86"/>
      <c r="TVI211" s="86"/>
      <c r="TVJ211" s="86"/>
      <c r="TVK211" s="86"/>
      <c r="TVL211" s="86"/>
      <c r="TVM211" s="86"/>
      <c r="TVN211" s="86"/>
      <c r="TVO211" s="86"/>
      <c r="TVP211" s="86"/>
      <c r="TVQ211" s="86"/>
      <c r="TVR211" s="86"/>
      <c r="TVS211" s="86"/>
      <c r="TVT211" s="86"/>
      <c r="TVU211" s="86"/>
      <c r="TVV211" s="86"/>
      <c r="TVW211" s="86"/>
      <c r="TVX211" s="86"/>
      <c r="TVY211" s="86"/>
      <c r="TVZ211" s="86"/>
      <c r="TWA211" s="86"/>
      <c r="TWB211" s="86"/>
      <c r="TWC211" s="86"/>
      <c r="TWD211" s="86"/>
      <c r="TWE211" s="86"/>
      <c r="TWF211" s="86"/>
      <c r="TWG211" s="86"/>
      <c r="TWH211" s="86"/>
      <c r="TWI211" s="86"/>
      <c r="TWJ211" s="86"/>
      <c r="TWK211" s="86"/>
      <c r="TWL211" s="86"/>
      <c r="TWM211" s="86"/>
      <c r="TWN211" s="86"/>
      <c r="TWO211" s="86"/>
      <c r="TWP211" s="86"/>
      <c r="TWQ211" s="86"/>
      <c r="TWR211" s="86"/>
      <c r="TWS211" s="86"/>
      <c r="TWT211" s="86"/>
      <c r="TWU211" s="86"/>
      <c r="TWV211" s="86"/>
      <c r="TWW211" s="86"/>
      <c r="TWX211" s="86"/>
      <c r="TWY211" s="86"/>
      <c r="TWZ211" s="86"/>
      <c r="TXA211" s="86"/>
      <c r="TXB211" s="86"/>
      <c r="TXC211" s="86"/>
      <c r="TXD211" s="86"/>
      <c r="TXE211" s="86"/>
      <c r="TXF211" s="86"/>
      <c r="TXG211" s="86"/>
      <c r="TXH211" s="86"/>
      <c r="TXI211" s="86"/>
      <c r="TXJ211" s="86"/>
      <c r="TXK211" s="86"/>
      <c r="TXL211" s="86"/>
      <c r="TXM211" s="86"/>
      <c r="TXN211" s="86"/>
      <c r="TXO211" s="86"/>
      <c r="TXP211" s="86"/>
      <c r="TXQ211" s="86"/>
      <c r="TXR211" s="86"/>
      <c r="TXS211" s="86"/>
      <c r="TXT211" s="86"/>
      <c r="TXU211" s="86"/>
      <c r="TXV211" s="86"/>
      <c r="TXW211" s="86"/>
      <c r="TXX211" s="86"/>
      <c r="TXY211" s="86"/>
      <c r="TXZ211" s="86"/>
      <c r="TYA211" s="86"/>
      <c r="TYB211" s="86"/>
      <c r="TYC211" s="86"/>
      <c r="TYD211" s="86"/>
      <c r="TYE211" s="86"/>
      <c r="TYF211" s="86"/>
      <c r="TYG211" s="86"/>
      <c r="TYH211" s="86"/>
      <c r="TYI211" s="86"/>
      <c r="TYJ211" s="86"/>
      <c r="TYK211" s="86"/>
      <c r="TYL211" s="86"/>
      <c r="TYM211" s="86"/>
      <c r="TYN211" s="86"/>
      <c r="TYO211" s="86"/>
      <c r="TYP211" s="86"/>
      <c r="TYQ211" s="86"/>
      <c r="TYR211" s="86"/>
      <c r="TYS211" s="86"/>
      <c r="TYT211" s="86"/>
      <c r="TYU211" s="86"/>
      <c r="TYV211" s="86"/>
      <c r="TYW211" s="86"/>
      <c r="TYX211" s="86"/>
      <c r="TYY211" s="86"/>
      <c r="TYZ211" s="86"/>
      <c r="TZA211" s="86"/>
      <c r="TZB211" s="86"/>
      <c r="TZC211" s="86"/>
      <c r="TZD211" s="86"/>
      <c r="TZE211" s="86"/>
      <c r="TZF211" s="86"/>
      <c r="TZG211" s="86"/>
      <c r="TZH211" s="86"/>
      <c r="TZI211" s="86"/>
      <c r="TZJ211" s="86"/>
      <c r="TZK211" s="86"/>
      <c r="TZL211" s="86"/>
      <c r="TZM211" s="86"/>
      <c r="TZN211" s="86"/>
      <c r="TZO211" s="86"/>
      <c r="TZP211" s="86"/>
      <c r="TZQ211" s="86"/>
      <c r="TZR211" s="86"/>
      <c r="TZS211" s="86"/>
      <c r="TZT211" s="86"/>
      <c r="TZU211" s="86"/>
      <c r="TZV211" s="86"/>
      <c r="TZW211" s="86"/>
      <c r="TZX211" s="86"/>
      <c r="TZY211" s="86"/>
      <c r="TZZ211" s="86"/>
      <c r="UAA211" s="86"/>
      <c r="UAB211" s="86"/>
      <c r="UAC211" s="86"/>
      <c r="UAD211" s="86"/>
      <c r="UAE211" s="86"/>
      <c r="UAF211" s="86"/>
      <c r="UAG211" s="86"/>
      <c r="UAH211" s="86"/>
      <c r="UAI211" s="86"/>
      <c r="UAJ211" s="86"/>
      <c r="UAK211" s="86"/>
      <c r="UAL211" s="86"/>
      <c r="UAM211" s="86"/>
      <c r="UAN211" s="86"/>
      <c r="UAO211" s="86"/>
      <c r="UAP211" s="86"/>
      <c r="UAQ211" s="86"/>
      <c r="UAR211" s="86"/>
      <c r="UAS211" s="86"/>
      <c r="UAT211" s="86"/>
      <c r="UAU211" s="86"/>
      <c r="UAV211" s="86"/>
      <c r="UAW211" s="86"/>
      <c r="UAX211" s="86"/>
      <c r="UAY211" s="86"/>
      <c r="UAZ211" s="86"/>
      <c r="UBA211" s="86"/>
      <c r="UBB211" s="86"/>
      <c r="UBC211" s="86"/>
      <c r="UBD211" s="86"/>
      <c r="UBE211" s="86"/>
      <c r="UBF211" s="86"/>
      <c r="UBG211" s="86"/>
      <c r="UBH211" s="86"/>
      <c r="UBI211" s="86"/>
      <c r="UBJ211" s="86"/>
      <c r="UBK211" s="86"/>
      <c r="UBL211" s="86"/>
      <c r="UBM211" s="86"/>
      <c r="UBN211" s="86"/>
      <c r="UBO211" s="86"/>
      <c r="UBP211" s="86"/>
      <c r="UBQ211" s="86"/>
      <c r="UBR211" s="86"/>
      <c r="UBS211" s="86"/>
      <c r="UBT211" s="86"/>
      <c r="UBU211" s="86"/>
      <c r="UBV211" s="86"/>
      <c r="UBW211" s="86"/>
      <c r="UBX211" s="86"/>
      <c r="UBY211" s="86"/>
      <c r="UBZ211" s="86"/>
      <c r="UCA211" s="86"/>
      <c r="UCB211" s="86"/>
      <c r="UCC211" s="86"/>
      <c r="UCD211" s="86"/>
      <c r="UCE211" s="86"/>
      <c r="UCF211" s="86"/>
      <c r="UCG211" s="86"/>
      <c r="UCH211" s="86"/>
      <c r="UCI211" s="86"/>
      <c r="UCJ211" s="86"/>
      <c r="UCK211" s="86"/>
      <c r="UCL211" s="86"/>
      <c r="UCM211" s="86"/>
      <c r="UCN211" s="86"/>
      <c r="UCO211" s="86"/>
      <c r="UCP211" s="86"/>
      <c r="UCQ211" s="86"/>
      <c r="UCR211" s="86"/>
      <c r="UCS211" s="86"/>
      <c r="UCT211" s="86"/>
      <c r="UCU211" s="86"/>
      <c r="UCV211" s="86"/>
      <c r="UCW211" s="86"/>
      <c r="UCX211" s="86"/>
      <c r="UCY211" s="86"/>
      <c r="UCZ211" s="86"/>
      <c r="UDA211" s="86"/>
      <c r="UDB211" s="86"/>
      <c r="UDC211" s="86"/>
      <c r="UDD211" s="86"/>
      <c r="UDE211" s="86"/>
      <c r="UDF211" s="86"/>
      <c r="UDG211" s="86"/>
      <c r="UDH211" s="86"/>
      <c r="UDI211" s="86"/>
      <c r="UDJ211" s="86"/>
      <c r="UDK211" s="86"/>
      <c r="UDL211" s="86"/>
      <c r="UDM211" s="86"/>
      <c r="UDN211" s="86"/>
      <c r="UDO211" s="86"/>
      <c r="UDP211" s="86"/>
      <c r="UDQ211" s="86"/>
      <c r="UDR211" s="86"/>
      <c r="UDS211" s="86"/>
      <c r="UDT211" s="86"/>
      <c r="UDU211" s="86"/>
      <c r="UDV211" s="86"/>
      <c r="UDW211" s="86"/>
      <c r="UDX211" s="86"/>
      <c r="UDY211" s="86"/>
      <c r="UDZ211" s="86"/>
      <c r="UEA211" s="86"/>
      <c r="UEB211" s="86"/>
      <c r="UEC211" s="86"/>
      <c r="UED211" s="86"/>
      <c r="UEE211" s="86"/>
      <c r="UEF211" s="86"/>
      <c r="UEG211" s="86"/>
      <c r="UEH211" s="86"/>
      <c r="UEI211" s="86"/>
      <c r="UEJ211" s="86"/>
      <c r="UEK211" s="86"/>
      <c r="UEL211" s="86"/>
      <c r="UEM211" s="86"/>
      <c r="UEN211" s="86"/>
      <c r="UEO211" s="86"/>
      <c r="UEP211" s="86"/>
      <c r="UEQ211" s="86"/>
      <c r="UER211" s="86"/>
      <c r="UES211" s="86"/>
      <c r="UET211" s="86"/>
      <c r="UEU211" s="86"/>
      <c r="UEV211" s="86"/>
      <c r="UEW211" s="86"/>
      <c r="UEX211" s="86"/>
      <c r="UEY211" s="86"/>
      <c r="UEZ211" s="86"/>
      <c r="UFA211" s="86"/>
      <c r="UFB211" s="86"/>
      <c r="UFC211" s="86"/>
      <c r="UFD211" s="86"/>
      <c r="UFE211" s="86"/>
      <c r="UFF211" s="86"/>
      <c r="UFG211" s="86"/>
      <c r="UFH211" s="86"/>
      <c r="UFI211" s="86"/>
      <c r="UFJ211" s="86"/>
      <c r="UFK211" s="86"/>
      <c r="UFL211" s="86"/>
      <c r="UFM211" s="86"/>
      <c r="UFN211" s="86"/>
      <c r="UFO211" s="86"/>
      <c r="UFP211" s="86"/>
      <c r="UFQ211" s="86"/>
      <c r="UFR211" s="86"/>
      <c r="UFS211" s="86"/>
      <c r="UFT211" s="86"/>
      <c r="UFU211" s="86"/>
      <c r="UFV211" s="86"/>
      <c r="UFW211" s="86"/>
      <c r="UFX211" s="86"/>
      <c r="UFY211" s="86"/>
      <c r="UFZ211" s="86"/>
      <c r="UGA211" s="86"/>
      <c r="UGB211" s="86"/>
      <c r="UGC211" s="86"/>
      <c r="UGD211" s="86"/>
      <c r="UGE211" s="86"/>
      <c r="UGF211" s="86"/>
      <c r="UGG211" s="86"/>
      <c r="UGH211" s="86"/>
      <c r="UGI211" s="86"/>
      <c r="UGJ211" s="86"/>
      <c r="UGK211" s="86"/>
      <c r="UGL211" s="86"/>
      <c r="UGM211" s="86"/>
      <c r="UGN211" s="86"/>
      <c r="UGO211" s="86"/>
      <c r="UGP211" s="86"/>
      <c r="UGQ211" s="86"/>
      <c r="UGR211" s="86"/>
      <c r="UGS211" s="86"/>
      <c r="UGT211" s="86"/>
      <c r="UGU211" s="86"/>
      <c r="UGV211" s="86"/>
      <c r="UGW211" s="86"/>
      <c r="UGX211" s="86"/>
      <c r="UGY211" s="86"/>
      <c r="UGZ211" s="86"/>
      <c r="UHA211" s="86"/>
      <c r="UHB211" s="86"/>
      <c r="UHC211" s="86"/>
      <c r="UHD211" s="86"/>
      <c r="UHE211" s="86"/>
      <c r="UHF211" s="86"/>
      <c r="UHG211" s="86"/>
      <c r="UHH211" s="86"/>
      <c r="UHI211" s="86"/>
      <c r="UHJ211" s="86"/>
      <c r="UHK211" s="86"/>
      <c r="UHL211" s="86"/>
      <c r="UHM211" s="86"/>
      <c r="UHN211" s="86"/>
      <c r="UHO211" s="86"/>
      <c r="UHP211" s="86"/>
      <c r="UHQ211" s="86"/>
      <c r="UHR211" s="86"/>
      <c r="UHS211" s="86"/>
      <c r="UHT211" s="86"/>
      <c r="UHU211" s="86"/>
      <c r="UHV211" s="86"/>
      <c r="UHW211" s="86"/>
      <c r="UHX211" s="86"/>
      <c r="UHY211" s="86"/>
      <c r="UHZ211" s="86"/>
      <c r="UIA211" s="86"/>
      <c r="UIB211" s="86"/>
      <c r="UIC211" s="86"/>
      <c r="UID211" s="86"/>
      <c r="UIE211" s="86"/>
      <c r="UIF211" s="86"/>
      <c r="UIG211" s="86"/>
      <c r="UIH211" s="86"/>
      <c r="UII211" s="86"/>
      <c r="UIJ211" s="86"/>
      <c r="UIK211" s="86"/>
      <c r="UIL211" s="86"/>
      <c r="UIM211" s="86"/>
      <c r="UIN211" s="86"/>
      <c r="UIO211" s="86"/>
      <c r="UIP211" s="86"/>
      <c r="UIQ211" s="86"/>
      <c r="UIR211" s="86"/>
      <c r="UIS211" s="86"/>
      <c r="UIT211" s="86"/>
      <c r="UIU211" s="86"/>
      <c r="UIV211" s="86"/>
      <c r="UIW211" s="86"/>
      <c r="UIX211" s="86"/>
      <c r="UIY211" s="86"/>
      <c r="UIZ211" s="86"/>
      <c r="UJA211" s="86"/>
      <c r="UJB211" s="86"/>
      <c r="UJC211" s="86"/>
      <c r="UJD211" s="86"/>
      <c r="UJE211" s="86"/>
      <c r="UJF211" s="86"/>
      <c r="UJG211" s="86"/>
      <c r="UJH211" s="86"/>
      <c r="UJI211" s="86"/>
      <c r="UJJ211" s="86"/>
      <c r="UJK211" s="86"/>
      <c r="UJL211" s="86"/>
      <c r="UJM211" s="86"/>
      <c r="UJN211" s="86"/>
      <c r="UJO211" s="86"/>
      <c r="UJP211" s="86"/>
      <c r="UJQ211" s="86"/>
      <c r="UJR211" s="86"/>
      <c r="UJS211" s="86"/>
      <c r="UJT211" s="86"/>
      <c r="UJU211" s="86"/>
      <c r="UJV211" s="86"/>
      <c r="UJW211" s="86"/>
      <c r="UJX211" s="86"/>
      <c r="UJY211" s="86"/>
      <c r="UJZ211" s="86"/>
      <c r="UKA211" s="86"/>
      <c r="UKB211" s="86"/>
      <c r="UKC211" s="86"/>
      <c r="UKD211" s="86"/>
      <c r="UKE211" s="86"/>
      <c r="UKF211" s="86"/>
      <c r="UKG211" s="86"/>
      <c r="UKH211" s="86"/>
      <c r="UKI211" s="86"/>
      <c r="UKJ211" s="86"/>
      <c r="UKK211" s="86"/>
      <c r="UKL211" s="86"/>
      <c r="UKM211" s="86"/>
      <c r="UKN211" s="86"/>
      <c r="UKO211" s="86"/>
      <c r="UKP211" s="86"/>
      <c r="UKQ211" s="86"/>
      <c r="UKR211" s="86"/>
      <c r="UKS211" s="86"/>
      <c r="UKT211" s="86"/>
      <c r="UKU211" s="86"/>
      <c r="UKV211" s="86"/>
      <c r="UKW211" s="86"/>
      <c r="UKX211" s="86"/>
      <c r="UKY211" s="86"/>
      <c r="UKZ211" s="86"/>
      <c r="ULA211" s="86"/>
      <c r="ULB211" s="86"/>
      <c r="ULC211" s="86"/>
      <c r="ULD211" s="86"/>
      <c r="ULE211" s="86"/>
      <c r="ULF211" s="86"/>
      <c r="ULG211" s="86"/>
      <c r="ULH211" s="86"/>
      <c r="ULI211" s="86"/>
      <c r="ULJ211" s="86"/>
      <c r="ULK211" s="86"/>
      <c r="ULL211" s="86"/>
      <c r="ULM211" s="86"/>
      <c r="ULN211" s="86"/>
      <c r="ULO211" s="86"/>
      <c r="ULP211" s="86"/>
      <c r="ULQ211" s="86"/>
      <c r="ULR211" s="86"/>
      <c r="ULS211" s="86"/>
      <c r="ULT211" s="86"/>
      <c r="ULU211" s="86"/>
      <c r="ULV211" s="86"/>
      <c r="ULW211" s="86"/>
      <c r="ULX211" s="86"/>
      <c r="ULY211" s="86"/>
      <c r="ULZ211" s="86"/>
      <c r="UMA211" s="86"/>
      <c r="UMB211" s="86"/>
      <c r="UMC211" s="86"/>
      <c r="UMD211" s="86"/>
      <c r="UME211" s="86"/>
      <c r="UMF211" s="86"/>
      <c r="UMG211" s="86"/>
      <c r="UMH211" s="86"/>
      <c r="UMI211" s="86"/>
      <c r="UMJ211" s="86"/>
      <c r="UMK211" s="86"/>
      <c r="UML211" s="86"/>
      <c r="UMM211" s="86"/>
      <c r="UMN211" s="86"/>
      <c r="UMO211" s="86"/>
      <c r="UMP211" s="86"/>
      <c r="UMQ211" s="86"/>
      <c r="UMR211" s="86"/>
      <c r="UMS211" s="86"/>
      <c r="UMT211" s="86"/>
      <c r="UMU211" s="86"/>
      <c r="UMV211" s="86"/>
      <c r="UMW211" s="86"/>
      <c r="UMX211" s="86"/>
      <c r="UMY211" s="86"/>
      <c r="UMZ211" s="86"/>
      <c r="UNA211" s="86"/>
      <c r="UNB211" s="86"/>
      <c r="UNC211" s="86"/>
      <c r="UND211" s="86"/>
      <c r="UNE211" s="86"/>
      <c r="UNF211" s="86"/>
      <c r="UNG211" s="86"/>
      <c r="UNH211" s="86"/>
      <c r="UNI211" s="86"/>
      <c r="UNJ211" s="86"/>
      <c r="UNK211" s="86"/>
      <c r="UNL211" s="86"/>
      <c r="UNM211" s="86"/>
      <c r="UNN211" s="86"/>
      <c r="UNO211" s="86"/>
      <c r="UNP211" s="86"/>
      <c r="UNQ211" s="86"/>
      <c r="UNR211" s="86"/>
      <c r="UNS211" s="86"/>
      <c r="UNT211" s="86"/>
      <c r="UNU211" s="86"/>
      <c r="UNV211" s="86"/>
      <c r="UNW211" s="86"/>
      <c r="UNX211" s="86"/>
      <c r="UNY211" s="86"/>
      <c r="UNZ211" s="86"/>
      <c r="UOA211" s="86"/>
      <c r="UOB211" s="86"/>
      <c r="UOC211" s="86"/>
      <c r="UOD211" s="86"/>
      <c r="UOE211" s="86"/>
      <c r="UOF211" s="86"/>
      <c r="UOG211" s="86"/>
      <c r="UOH211" s="86"/>
      <c r="UOI211" s="86"/>
      <c r="UOJ211" s="86"/>
      <c r="UOK211" s="86"/>
      <c r="UOL211" s="86"/>
      <c r="UOM211" s="86"/>
      <c r="UON211" s="86"/>
      <c r="UOO211" s="86"/>
      <c r="UOP211" s="86"/>
      <c r="UOQ211" s="86"/>
      <c r="UOR211" s="86"/>
      <c r="UOS211" s="86"/>
      <c r="UOT211" s="86"/>
      <c r="UOU211" s="86"/>
      <c r="UOV211" s="86"/>
      <c r="UOW211" s="86"/>
      <c r="UOX211" s="86"/>
      <c r="UOY211" s="86"/>
      <c r="UOZ211" s="86"/>
      <c r="UPA211" s="86"/>
      <c r="UPB211" s="86"/>
      <c r="UPC211" s="86"/>
      <c r="UPD211" s="86"/>
      <c r="UPE211" s="86"/>
      <c r="UPF211" s="86"/>
      <c r="UPG211" s="86"/>
      <c r="UPH211" s="86"/>
      <c r="UPI211" s="86"/>
      <c r="UPJ211" s="86"/>
      <c r="UPK211" s="86"/>
      <c r="UPL211" s="86"/>
      <c r="UPM211" s="86"/>
      <c r="UPN211" s="86"/>
      <c r="UPO211" s="86"/>
      <c r="UPP211" s="86"/>
      <c r="UPQ211" s="86"/>
      <c r="UPR211" s="86"/>
      <c r="UPS211" s="86"/>
      <c r="UPT211" s="86"/>
      <c r="UPU211" s="86"/>
      <c r="UPV211" s="86"/>
      <c r="UPW211" s="86"/>
      <c r="UPX211" s="86"/>
      <c r="UPY211" s="86"/>
      <c r="UPZ211" s="86"/>
      <c r="UQA211" s="86"/>
      <c r="UQB211" s="86"/>
      <c r="UQC211" s="86"/>
      <c r="UQD211" s="86"/>
      <c r="UQE211" s="86"/>
      <c r="UQF211" s="86"/>
      <c r="UQG211" s="86"/>
      <c r="UQH211" s="86"/>
      <c r="UQI211" s="86"/>
      <c r="UQJ211" s="86"/>
      <c r="UQK211" s="86"/>
      <c r="UQL211" s="86"/>
      <c r="UQM211" s="86"/>
      <c r="UQN211" s="86"/>
      <c r="UQO211" s="86"/>
      <c r="UQP211" s="86"/>
      <c r="UQQ211" s="86"/>
      <c r="UQR211" s="86"/>
      <c r="UQS211" s="86"/>
      <c r="UQT211" s="86"/>
      <c r="UQU211" s="86"/>
      <c r="UQV211" s="86"/>
      <c r="UQW211" s="86"/>
      <c r="UQX211" s="86"/>
      <c r="UQY211" s="86"/>
      <c r="UQZ211" s="86"/>
      <c r="URA211" s="86"/>
      <c r="URB211" s="86"/>
      <c r="URC211" s="86"/>
      <c r="URD211" s="86"/>
      <c r="URE211" s="86"/>
      <c r="URF211" s="86"/>
      <c r="URG211" s="86"/>
      <c r="URH211" s="86"/>
      <c r="URI211" s="86"/>
      <c r="URJ211" s="86"/>
      <c r="URK211" s="86"/>
      <c r="URL211" s="86"/>
      <c r="URM211" s="86"/>
      <c r="URN211" s="86"/>
      <c r="URO211" s="86"/>
      <c r="URP211" s="86"/>
      <c r="URQ211" s="86"/>
      <c r="URR211" s="86"/>
      <c r="URS211" s="86"/>
      <c r="URT211" s="86"/>
      <c r="URU211" s="86"/>
      <c r="URV211" s="86"/>
      <c r="URW211" s="86"/>
      <c r="URX211" s="86"/>
      <c r="URY211" s="86"/>
      <c r="URZ211" s="86"/>
      <c r="USA211" s="86"/>
      <c r="USB211" s="86"/>
      <c r="USC211" s="86"/>
      <c r="USD211" s="86"/>
      <c r="USE211" s="86"/>
      <c r="USF211" s="86"/>
      <c r="USG211" s="86"/>
      <c r="USH211" s="86"/>
      <c r="USI211" s="86"/>
      <c r="USJ211" s="86"/>
      <c r="USK211" s="86"/>
      <c r="USL211" s="86"/>
      <c r="USM211" s="86"/>
      <c r="USN211" s="86"/>
      <c r="USO211" s="86"/>
      <c r="USP211" s="86"/>
      <c r="USQ211" s="86"/>
      <c r="USR211" s="86"/>
      <c r="USS211" s="86"/>
      <c r="UST211" s="86"/>
      <c r="USU211" s="86"/>
      <c r="USV211" s="86"/>
      <c r="USW211" s="86"/>
      <c r="USX211" s="86"/>
      <c r="USY211" s="86"/>
      <c r="USZ211" s="86"/>
      <c r="UTA211" s="86"/>
      <c r="UTB211" s="86"/>
      <c r="UTC211" s="86"/>
      <c r="UTD211" s="86"/>
      <c r="UTE211" s="86"/>
      <c r="UTF211" s="86"/>
      <c r="UTG211" s="86"/>
      <c r="UTH211" s="86"/>
      <c r="UTI211" s="86"/>
      <c r="UTJ211" s="86"/>
      <c r="UTK211" s="86"/>
      <c r="UTL211" s="86"/>
      <c r="UTM211" s="86"/>
      <c r="UTN211" s="86"/>
      <c r="UTO211" s="86"/>
      <c r="UTP211" s="86"/>
      <c r="UTQ211" s="86"/>
      <c r="UTR211" s="86"/>
      <c r="UTS211" s="86"/>
      <c r="UTT211" s="86"/>
      <c r="UTU211" s="86"/>
      <c r="UTV211" s="86"/>
      <c r="UTW211" s="86"/>
      <c r="UTX211" s="86"/>
      <c r="UTY211" s="86"/>
      <c r="UTZ211" s="86"/>
      <c r="UUA211" s="86"/>
      <c r="UUB211" s="86"/>
      <c r="UUC211" s="86"/>
      <c r="UUD211" s="86"/>
      <c r="UUE211" s="86"/>
      <c r="UUF211" s="86"/>
      <c r="UUG211" s="86"/>
      <c r="UUH211" s="86"/>
      <c r="UUI211" s="86"/>
      <c r="UUJ211" s="86"/>
      <c r="UUK211" s="86"/>
      <c r="UUL211" s="86"/>
      <c r="UUM211" s="86"/>
      <c r="UUN211" s="86"/>
      <c r="UUO211" s="86"/>
      <c r="UUP211" s="86"/>
      <c r="UUQ211" s="86"/>
      <c r="UUR211" s="86"/>
      <c r="UUS211" s="86"/>
      <c r="UUT211" s="86"/>
      <c r="UUU211" s="86"/>
      <c r="UUV211" s="86"/>
      <c r="UUW211" s="86"/>
      <c r="UUX211" s="86"/>
      <c r="UUY211" s="86"/>
      <c r="UUZ211" s="86"/>
      <c r="UVA211" s="86"/>
      <c r="UVB211" s="86"/>
      <c r="UVC211" s="86"/>
      <c r="UVD211" s="86"/>
      <c r="UVE211" s="86"/>
      <c r="UVF211" s="86"/>
      <c r="UVG211" s="86"/>
      <c r="UVH211" s="86"/>
      <c r="UVI211" s="86"/>
      <c r="UVJ211" s="86"/>
      <c r="UVK211" s="86"/>
      <c r="UVL211" s="86"/>
      <c r="UVM211" s="86"/>
      <c r="UVN211" s="86"/>
      <c r="UVO211" s="86"/>
      <c r="UVP211" s="86"/>
      <c r="UVQ211" s="86"/>
      <c r="UVR211" s="86"/>
      <c r="UVS211" s="86"/>
      <c r="UVT211" s="86"/>
      <c r="UVU211" s="86"/>
      <c r="UVV211" s="86"/>
      <c r="UVW211" s="86"/>
      <c r="UVX211" s="86"/>
      <c r="UVY211" s="86"/>
      <c r="UVZ211" s="86"/>
      <c r="UWA211" s="86"/>
      <c r="UWB211" s="86"/>
      <c r="UWC211" s="86"/>
      <c r="UWD211" s="86"/>
      <c r="UWE211" s="86"/>
      <c r="UWF211" s="86"/>
      <c r="UWG211" s="86"/>
      <c r="UWH211" s="86"/>
      <c r="UWI211" s="86"/>
      <c r="UWJ211" s="86"/>
      <c r="UWK211" s="86"/>
      <c r="UWL211" s="86"/>
      <c r="UWM211" s="86"/>
      <c r="UWN211" s="86"/>
      <c r="UWO211" s="86"/>
      <c r="UWP211" s="86"/>
      <c r="UWQ211" s="86"/>
      <c r="UWR211" s="86"/>
      <c r="UWS211" s="86"/>
      <c r="UWT211" s="86"/>
      <c r="UWU211" s="86"/>
      <c r="UWV211" s="86"/>
      <c r="UWW211" s="86"/>
      <c r="UWX211" s="86"/>
      <c r="UWY211" s="86"/>
      <c r="UWZ211" s="86"/>
      <c r="UXA211" s="86"/>
      <c r="UXB211" s="86"/>
      <c r="UXC211" s="86"/>
      <c r="UXD211" s="86"/>
      <c r="UXE211" s="86"/>
      <c r="UXF211" s="86"/>
      <c r="UXG211" s="86"/>
      <c r="UXH211" s="86"/>
      <c r="UXI211" s="86"/>
      <c r="UXJ211" s="86"/>
      <c r="UXK211" s="86"/>
      <c r="UXL211" s="86"/>
      <c r="UXM211" s="86"/>
      <c r="UXN211" s="86"/>
      <c r="UXO211" s="86"/>
      <c r="UXP211" s="86"/>
      <c r="UXQ211" s="86"/>
      <c r="UXR211" s="86"/>
      <c r="UXS211" s="86"/>
      <c r="UXT211" s="86"/>
      <c r="UXU211" s="86"/>
      <c r="UXV211" s="86"/>
      <c r="UXW211" s="86"/>
      <c r="UXX211" s="86"/>
      <c r="UXY211" s="86"/>
      <c r="UXZ211" s="86"/>
      <c r="UYA211" s="86"/>
      <c r="UYB211" s="86"/>
      <c r="UYC211" s="86"/>
      <c r="UYD211" s="86"/>
      <c r="UYE211" s="86"/>
      <c r="UYF211" s="86"/>
      <c r="UYG211" s="86"/>
      <c r="UYH211" s="86"/>
      <c r="UYI211" s="86"/>
      <c r="UYJ211" s="86"/>
      <c r="UYK211" s="86"/>
      <c r="UYL211" s="86"/>
      <c r="UYM211" s="86"/>
      <c r="UYN211" s="86"/>
      <c r="UYO211" s="86"/>
      <c r="UYP211" s="86"/>
      <c r="UYQ211" s="86"/>
      <c r="UYR211" s="86"/>
      <c r="UYS211" s="86"/>
      <c r="UYT211" s="86"/>
      <c r="UYU211" s="86"/>
      <c r="UYV211" s="86"/>
      <c r="UYW211" s="86"/>
      <c r="UYX211" s="86"/>
      <c r="UYY211" s="86"/>
      <c r="UYZ211" s="86"/>
      <c r="UZA211" s="86"/>
      <c r="UZB211" s="86"/>
      <c r="UZC211" s="86"/>
      <c r="UZD211" s="86"/>
      <c r="UZE211" s="86"/>
      <c r="UZF211" s="86"/>
      <c r="UZG211" s="86"/>
      <c r="UZH211" s="86"/>
      <c r="UZI211" s="86"/>
      <c r="UZJ211" s="86"/>
      <c r="UZK211" s="86"/>
      <c r="UZL211" s="86"/>
      <c r="UZM211" s="86"/>
      <c r="UZN211" s="86"/>
      <c r="UZO211" s="86"/>
      <c r="UZP211" s="86"/>
      <c r="UZQ211" s="86"/>
      <c r="UZR211" s="86"/>
      <c r="UZS211" s="86"/>
      <c r="UZT211" s="86"/>
      <c r="UZU211" s="86"/>
      <c r="UZV211" s="86"/>
      <c r="UZW211" s="86"/>
      <c r="UZX211" s="86"/>
      <c r="UZY211" s="86"/>
      <c r="UZZ211" s="86"/>
      <c r="VAA211" s="86"/>
      <c r="VAB211" s="86"/>
      <c r="VAC211" s="86"/>
      <c r="VAD211" s="86"/>
      <c r="VAE211" s="86"/>
      <c r="VAF211" s="86"/>
      <c r="VAG211" s="86"/>
      <c r="VAH211" s="86"/>
      <c r="VAI211" s="86"/>
      <c r="VAJ211" s="86"/>
      <c r="VAK211" s="86"/>
      <c r="VAL211" s="86"/>
      <c r="VAM211" s="86"/>
      <c r="VAN211" s="86"/>
      <c r="VAO211" s="86"/>
      <c r="VAP211" s="86"/>
      <c r="VAQ211" s="86"/>
      <c r="VAR211" s="86"/>
      <c r="VAS211" s="86"/>
      <c r="VAT211" s="86"/>
      <c r="VAU211" s="86"/>
      <c r="VAV211" s="86"/>
      <c r="VAW211" s="86"/>
      <c r="VAX211" s="86"/>
      <c r="VAY211" s="86"/>
      <c r="VAZ211" s="86"/>
      <c r="VBA211" s="86"/>
      <c r="VBB211" s="86"/>
      <c r="VBC211" s="86"/>
      <c r="VBD211" s="86"/>
      <c r="VBE211" s="86"/>
      <c r="VBF211" s="86"/>
      <c r="VBG211" s="86"/>
      <c r="VBH211" s="86"/>
      <c r="VBI211" s="86"/>
      <c r="VBJ211" s="86"/>
      <c r="VBK211" s="86"/>
      <c r="VBL211" s="86"/>
      <c r="VBM211" s="86"/>
      <c r="VBN211" s="86"/>
      <c r="VBO211" s="86"/>
      <c r="VBP211" s="86"/>
      <c r="VBQ211" s="86"/>
      <c r="VBR211" s="86"/>
      <c r="VBS211" s="86"/>
      <c r="VBT211" s="86"/>
      <c r="VBU211" s="86"/>
      <c r="VBV211" s="86"/>
      <c r="VBW211" s="86"/>
      <c r="VBX211" s="86"/>
      <c r="VBY211" s="86"/>
      <c r="VBZ211" s="86"/>
      <c r="VCA211" s="86"/>
      <c r="VCB211" s="86"/>
      <c r="VCC211" s="86"/>
      <c r="VCD211" s="86"/>
      <c r="VCE211" s="86"/>
      <c r="VCF211" s="86"/>
      <c r="VCG211" s="86"/>
      <c r="VCH211" s="86"/>
      <c r="VCI211" s="86"/>
      <c r="VCJ211" s="86"/>
      <c r="VCK211" s="86"/>
      <c r="VCL211" s="86"/>
      <c r="VCM211" s="86"/>
      <c r="VCN211" s="86"/>
      <c r="VCO211" s="86"/>
      <c r="VCP211" s="86"/>
      <c r="VCQ211" s="86"/>
      <c r="VCR211" s="86"/>
      <c r="VCS211" s="86"/>
      <c r="VCT211" s="86"/>
      <c r="VCU211" s="86"/>
      <c r="VCV211" s="86"/>
      <c r="VCW211" s="86"/>
      <c r="VCX211" s="86"/>
      <c r="VCY211" s="86"/>
      <c r="VCZ211" s="86"/>
      <c r="VDA211" s="86"/>
      <c r="VDB211" s="86"/>
      <c r="VDC211" s="86"/>
      <c r="VDD211" s="86"/>
      <c r="VDE211" s="86"/>
      <c r="VDF211" s="86"/>
      <c r="VDG211" s="86"/>
      <c r="VDH211" s="86"/>
      <c r="VDI211" s="86"/>
      <c r="VDJ211" s="86"/>
      <c r="VDK211" s="86"/>
      <c r="VDL211" s="86"/>
      <c r="VDM211" s="86"/>
      <c r="VDN211" s="86"/>
      <c r="VDO211" s="86"/>
      <c r="VDP211" s="86"/>
      <c r="VDQ211" s="86"/>
      <c r="VDR211" s="86"/>
      <c r="VDS211" s="86"/>
      <c r="VDT211" s="86"/>
      <c r="VDU211" s="86"/>
      <c r="VDV211" s="86"/>
      <c r="VDW211" s="86"/>
      <c r="VDX211" s="86"/>
      <c r="VDY211" s="86"/>
      <c r="VDZ211" s="86"/>
      <c r="VEA211" s="86"/>
      <c r="VEB211" s="86"/>
      <c r="VEC211" s="86"/>
      <c r="VED211" s="86"/>
      <c r="VEE211" s="86"/>
      <c r="VEF211" s="86"/>
      <c r="VEG211" s="86"/>
      <c r="VEH211" s="86"/>
      <c r="VEI211" s="86"/>
      <c r="VEJ211" s="86"/>
      <c r="VEK211" s="86"/>
      <c r="VEL211" s="86"/>
      <c r="VEM211" s="86"/>
      <c r="VEN211" s="86"/>
      <c r="VEO211" s="86"/>
      <c r="VEP211" s="86"/>
      <c r="VEQ211" s="86"/>
      <c r="VER211" s="86"/>
      <c r="VES211" s="86"/>
      <c r="VET211" s="86"/>
      <c r="VEU211" s="86"/>
      <c r="VEV211" s="86"/>
      <c r="VEW211" s="86"/>
      <c r="VEX211" s="86"/>
      <c r="VEY211" s="86"/>
      <c r="VEZ211" s="86"/>
      <c r="VFA211" s="86"/>
      <c r="VFB211" s="86"/>
      <c r="VFC211" s="86"/>
      <c r="VFD211" s="86"/>
      <c r="VFE211" s="86"/>
      <c r="VFF211" s="86"/>
      <c r="VFG211" s="86"/>
      <c r="VFH211" s="86"/>
      <c r="VFI211" s="86"/>
      <c r="VFJ211" s="86"/>
      <c r="VFK211" s="86"/>
      <c r="VFL211" s="86"/>
      <c r="VFM211" s="86"/>
      <c r="VFN211" s="86"/>
      <c r="VFO211" s="86"/>
      <c r="VFP211" s="86"/>
      <c r="VFQ211" s="86"/>
      <c r="VFR211" s="86"/>
      <c r="VFS211" s="86"/>
      <c r="VFT211" s="86"/>
      <c r="VFU211" s="86"/>
      <c r="VFV211" s="86"/>
      <c r="VFW211" s="86"/>
      <c r="VFX211" s="86"/>
      <c r="VFY211" s="86"/>
      <c r="VFZ211" s="86"/>
      <c r="VGA211" s="86"/>
      <c r="VGB211" s="86"/>
      <c r="VGC211" s="86"/>
      <c r="VGD211" s="86"/>
      <c r="VGE211" s="86"/>
      <c r="VGF211" s="86"/>
      <c r="VGG211" s="86"/>
      <c r="VGH211" s="86"/>
      <c r="VGI211" s="86"/>
      <c r="VGJ211" s="86"/>
      <c r="VGK211" s="86"/>
      <c r="VGL211" s="86"/>
      <c r="VGM211" s="86"/>
      <c r="VGN211" s="86"/>
      <c r="VGO211" s="86"/>
      <c r="VGP211" s="86"/>
      <c r="VGQ211" s="86"/>
      <c r="VGR211" s="86"/>
      <c r="VGS211" s="86"/>
      <c r="VGT211" s="86"/>
      <c r="VGU211" s="86"/>
      <c r="VGV211" s="86"/>
      <c r="VGW211" s="86"/>
      <c r="VGX211" s="86"/>
      <c r="VGY211" s="86"/>
      <c r="VGZ211" s="86"/>
      <c r="VHA211" s="86"/>
      <c r="VHB211" s="86"/>
      <c r="VHC211" s="86"/>
      <c r="VHD211" s="86"/>
      <c r="VHE211" s="86"/>
      <c r="VHF211" s="86"/>
      <c r="VHG211" s="86"/>
      <c r="VHH211" s="86"/>
      <c r="VHI211" s="86"/>
      <c r="VHJ211" s="86"/>
      <c r="VHK211" s="86"/>
      <c r="VHL211" s="86"/>
      <c r="VHM211" s="86"/>
      <c r="VHN211" s="86"/>
      <c r="VHO211" s="86"/>
      <c r="VHP211" s="86"/>
      <c r="VHQ211" s="86"/>
      <c r="VHR211" s="86"/>
      <c r="VHS211" s="86"/>
      <c r="VHT211" s="86"/>
      <c r="VHU211" s="86"/>
      <c r="VHV211" s="86"/>
      <c r="VHW211" s="86"/>
      <c r="VHX211" s="86"/>
      <c r="VHY211" s="86"/>
      <c r="VHZ211" s="86"/>
      <c r="VIA211" s="86"/>
      <c r="VIB211" s="86"/>
      <c r="VIC211" s="86"/>
      <c r="VID211" s="86"/>
      <c r="VIE211" s="86"/>
      <c r="VIF211" s="86"/>
      <c r="VIG211" s="86"/>
      <c r="VIH211" s="86"/>
      <c r="VII211" s="86"/>
      <c r="VIJ211" s="86"/>
      <c r="VIK211" s="86"/>
      <c r="VIL211" s="86"/>
      <c r="VIM211" s="86"/>
      <c r="VIN211" s="86"/>
      <c r="VIO211" s="86"/>
      <c r="VIP211" s="86"/>
      <c r="VIQ211" s="86"/>
      <c r="VIR211" s="86"/>
      <c r="VIS211" s="86"/>
      <c r="VIT211" s="86"/>
      <c r="VIU211" s="86"/>
      <c r="VIV211" s="86"/>
      <c r="VIW211" s="86"/>
      <c r="VIX211" s="86"/>
      <c r="VIY211" s="86"/>
      <c r="VIZ211" s="86"/>
      <c r="VJA211" s="86"/>
      <c r="VJB211" s="86"/>
      <c r="VJC211" s="86"/>
      <c r="VJD211" s="86"/>
      <c r="VJE211" s="86"/>
      <c r="VJF211" s="86"/>
      <c r="VJG211" s="86"/>
      <c r="VJH211" s="86"/>
      <c r="VJI211" s="86"/>
      <c r="VJJ211" s="86"/>
      <c r="VJK211" s="86"/>
      <c r="VJL211" s="86"/>
      <c r="VJM211" s="86"/>
      <c r="VJN211" s="86"/>
      <c r="VJO211" s="86"/>
      <c r="VJP211" s="86"/>
      <c r="VJQ211" s="86"/>
      <c r="VJR211" s="86"/>
      <c r="VJS211" s="86"/>
      <c r="VJT211" s="86"/>
      <c r="VJU211" s="86"/>
      <c r="VJV211" s="86"/>
      <c r="VJW211" s="86"/>
      <c r="VJX211" s="86"/>
      <c r="VJY211" s="86"/>
      <c r="VJZ211" s="86"/>
      <c r="VKA211" s="86"/>
      <c r="VKB211" s="86"/>
      <c r="VKC211" s="86"/>
      <c r="VKD211" s="86"/>
      <c r="VKE211" s="86"/>
      <c r="VKF211" s="86"/>
      <c r="VKG211" s="86"/>
      <c r="VKH211" s="86"/>
      <c r="VKI211" s="86"/>
      <c r="VKJ211" s="86"/>
      <c r="VKK211" s="86"/>
      <c r="VKL211" s="86"/>
      <c r="VKM211" s="86"/>
      <c r="VKN211" s="86"/>
      <c r="VKO211" s="86"/>
      <c r="VKP211" s="86"/>
      <c r="VKQ211" s="86"/>
      <c r="VKR211" s="86"/>
      <c r="VKS211" s="86"/>
      <c r="VKT211" s="86"/>
      <c r="VKU211" s="86"/>
      <c r="VKV211" s="86"/>
      <c r="VKW211" s="86"/>
      <c r="VKX211" s="86"/>
      <c r="VKY211" s="86"/>
      <c r="VKZ211" s="86"/>
      <c r="VLA211" s="86"/>
      <c r="VLB211" s="86"/>
      <c r="VLC211" s="86"/>
      <c r="VLD211" s="86"/>
      <c r="VLE211" s="86"/>
      <c r="VLF211" s="86"/>
      <c r="VLG211" s="86"/>
      <c r="VLH211" s="86"/>
      <c r="VLI211" s="86"/>
      <c r="VLJ211" s="86"/>
      <c r="VLK211" s="86"/>
      <c r="VLL211" s="86"/>
      <c r="VLM211" s="86"/>
      <c r="VLN211" s="86"/>
      <c r="VLO211" s="86"/>
      <c r="VLP211" s="86"/>
      <c r="VLQ211" s="86"/>
      <c r="VLR211" s="86"/>
      <c r="VLS211" s="86"/>
      <c r="VLT211" s="86"/>
      <c r="VLU211" s="86"/>
      <c r="VLV211" s="86"/>
      <c r="VLW211" s="86"/>
      <c r="VLX211" s="86"/>
      <c r="VLY211" s="86"/>
      <c r="VLZ211" s="86"/>
      <c r="VMA211" s="86"/>
      <c r="VMB211" s="86"/>
      <c r="VMC211" s="86"/>
      <c r="VMD211" s="86"/>
      <c r="VME211" s="86"/>
      <c r="VMF211" s="86"/>
      <c r="VMG211" s="86"/>
      <c r="VMH211" s="86"/>
      <c r="VMI211" s="86"/>
      <c r="VMJ211" s="86"/>
      <c r="VMK211" s="86"/>
      <c r="VML211" s="86"/>
      <c r="VMM211" s="86"/>
      <c r="VMN211" s="86"/>
      <c r="VMO211" s="86"/>
      <c r="VMP211" s="86"/>
      <c r="VMQ211" s="86"/>
      <c r="VMR211" s="86"/>
      <c r="VMS211" s="86"/>
      <c r="VMT211" s="86"/>
      <c r="VMU211" s="86"/>
      <c r="VMV211" s="86"/>
      <c r="VMW211" s="86"/>
      <c r="VMX211" s="86"/>
      <c r="VMY211" s="86"/>
      <c r="VMZ211" s="86"/>
      <c r="VNA211" s="86"/>
      <c r="VNB211" s="86"/>
      <c r="VNC211" s="86"/>
      <c r="VND211" s="86"/>
      <c r="VNE211" s="86"/>
      <c r="VNF211" s="86"/>
      <c r="VNG211" s="86"/>
      <c r="VNH211" s="86"/>
      <c r="VNI211" s="86"/>
      <c r="VNJ211" s="86"/>
      <c r="VNK211" s="86"/>
      <c r="VNL211" s="86"/>
      <c r="VNM211" s="86"/>
      <c r="VNN211" s="86"/>
      <c r="VNO211" s="86"/>
      <c r="VNP211" s="86"/>
      <c r="VNQ211" s="86"/>
      <c r="VNR211" s="86"/>
      <c r="VNS211" s="86"/>
      <c r="VNT211" s="86"/>
      <c r="VNU211" s="86"/>
      <c r="VNV211" s="86"/>
      <c r="VNW211" s="86"/>
      <c r="VNX211" s="86"/>
      <c r="VNY211" s="86"/>
      <c r="VNZ211" s="86"/>
      <c r="VOA211" s="86"/>
      <c r="VOB211" s="86"/>
      <c r="VOC211" s="86"/>
      <c r="VOD211" s="86"/>
      <c r="VOE211" s="86"/>
      <c r="VOF211" s="86"/>
      <c r="VOG211" s="86"/>
      <c r="VOH211" s="86"/>
      <c r="VOI211" s="86"/>
      <c r="VOJ211" s="86"/>
      <c r="VOK211" s="86"/>
      <c r="VOL211" s="86"/>
      <c r="VOM211" s="86"/>
      <c r="VON211" s="86"/>
      <c r="VOO211" s="86"/>
      <c r="VOP211" s="86"/>
      <c r="VOQ211" s="86"/>
      <c r="VOR211" s="86"/>
      <c r="VOS211" s="86"/>
      <c r="VOT211" s="86"/>
      <c r="VOU211" s="86"/>
      <c r="VOV211" s="86"/>
      <c r="VOW211" s="86"/>
      <c r="VOX211" s="86"/>
      <c r="VOY211" s="86"/>
      <c r="VOZ211" s="86"/>
      <c r="VPA211" s="86"/>
      <c r="VPB211" s="86"/>
      <c r="VPC211" s="86"/>
      <c r="VPD211" s="86"/>
      <c r="VPE211" s="86"/>
      <c r="VPF211" s="86"/>
      <c r="VPG211" s="86"/>
      <c r="VPH211" s="86"/>
      <c r="VPI211" s="86"/>
      <c r="VPJ211" s="86"/>
      <c r="VPK211" s="86"/>
      <c r="VPL211" s="86"/>
      <c r="VPM211" s="86"/>
      <c r="VPN211" s="86"/>
      <c r="VPO211" s="86"/>
      <c r="VPP211" s="86"/>
      <c r="VPQ211" s="86"/>
      <c r="VPR211" s="86"/>
      <c r="VPS211" s="86"/>
      <c r="VPT211" s="86"/>
      <c r="VPU211" s="86"/>
      <c r="VPV211" s="86"/>
      <c r="VPW211" s="86"/>
      <c r="VPX211" s="86"/>
      <c r="VPY211" s="86"/>
      <c r="VPZ211" s="86"/>
      <c r="VQA211" s="86"/>
      <c r="VQB211" s="86"/>
      <c r="VQC211" s="86"/>
      <c r="VQD211" s="86"/>
      <c r="VQE211" s="86"/>
      <c r="VQF211" s="86"/>
      <c r="VQG211" s="86"/>
      <c r="VQH211" s="86"/>
      <c r="VQI211" s="86"/>
      <c r="VQJ211" s="86"/>
      <c r="VQK211" s="86"/>
      <c r="VQL211" s="86"/>
      <c r="VQM211" s="86"/>
      <c r="VQN211" s="86"/>
      <c r="VQO211" s="86"/>
      <c r="VQP211" s="86"/>
      <c r="VQQ211" s="86"/>
      <c r="VQR211" s="86"/>
      <c r="VQS211" s="86"/>
      <c r="VQT211" s="86"/>
      <c r="VQU211" s="86"/>
      <c r="VQV211" s="86"/>
      <c r="VQW211" s="86"/>
      <c r="VQX211" s="86"/>
      <c r="VQY211" s="86"/>
      <c r="VQZ211" s="86"/>
      <c r="VRA211" s="86"/>
      <c r="VRB211" s="86"/>
      <c r="VRC211" s="86"/>
      <c r="VRD211" s="86"/>
      <c r="VRE211" s="86"/>
      <c r="VRF211" s="86"/>
      <c r="VRG211" s="86"/>
      <c r="VRH211" s="86"/>
      <c r="VRI211" s="86"/>
      <c r="VRJ211" s="86"/>
      <c r="VRK211" s="86"/>
      <c r="VRL211" s="86"/>
      <c r="VRM211" s="86"/>
      <c r="VRN211" s="86"/>
      <c r="VRO211" s="86"/>
      <c r="VRP211" s="86"/>
      <c r="VRQ211" s="86"/>
      <c r="VRR211" s="86"/>
      <c r="VRS211" s="86"/>
      <c r="VRT211" s="86"/>
      <c r="VRU211" s="86"/>
      <c r="VRV211" s="86"/>
      <c r="VRW211" s="86"/>
      <c r="VRX211" s="86"/>
      <c r="VRY211" s="86"/>
      <c r="VRZ211" s="86"/>
      <c r="VSA211" s="86"/>
      <c r="VSB211" s="86"/>
      <c r="VSC211" s="86"/>
      <c r="VSD211" s="86"/>
      <c r="VSE211" s="86"/>
      <c r="VSF211" s="86"/>
      <c r="VSG211" s="86"/>
      <c r="VSH211" s="86"/>
      <c r="VSI211" s="86"/>
      <c r="VSJ211" s="86"/>
      <c r="VSK211" s="86"/>
      <c r="VSL211" s="86"/>
      <c r="VSM211" s="86"/>
      <c r="VSN211" s="86"/>
      <c r="VSO211" s="86"/>
      <c r="VSP211" s="86"/>
      <c r="VSQ211" s="86"/>
      <c r="VSR211" s="86"/>
      <c r="VSS211" s="86"/>
      <c r="VST211" s="86"/>
      <c r="VSU211" s="86"/>
      <c r="VSV211" s="86"/>
      <c r="VSW211" s="86"/>
      <c r="VSX211" s="86"/>
      <c r="VSY211" s="86"/>
      <c r="VSZ211" s="86"/>
      <c r="VTA211" s="86"/>
      <c r="VTB211" s="86"/>
      <c r="VTC211" s="86"/>
      <c r="VTD211" s="86"/>
      <c r="VTE211" s="86"/>
      <c r="VTF211" s="86"/>
      <c r="VTG211" s="86"/>
      <c r="VTH211" s="86"/>
      <c r="VTI211" s="86"/>
      <c r="VTJ211" s="86"/>
      <c r="VTK211" s="86"/>
      <c r="VTL211" s="86"/>
      <c r="VTM211" s="86"/>
      <c r="VTN211" s="86"/>
      <c r="VTO211" s="86"/>
      <c r="VTP211" s="86"/>
      <c r="VTQ211" s="86"/>
      <c r="VTR211" s="86"/>
      <c r="VTS211" s="86"/>
      <c r="VTT211" s="86"/>
      <c r="VTU211" s="86"/>
      <c r="VTV211" s="86"/>
      <c r="VTW211" s="86"/>
      <c r="VTX211" s="86"/>
      <c r="VTY211" s="86"/>
      <c r="VTZ211" s="86"/>
      <c r="VUA211" s="86"/>
      <c r="VUB211" s="86"/>
      <c r="VUC211" s="86"/>
      <c r="VUD211" s="86"/>
      <c r="VUE211" s="86"/>
      <c r="VUF211" s="86"/>
      <c r="VUG211" s="86"/>
      <c r="VUH211" s="86"/>
      <c r="VUI211" s="86"/>
      <c r="VUJ211" s="86"/>
      <c r="VUK211" s="86"/>
      <c r="VUL211" s="86"/>
      <c r="VUM211" s="86"/>
      <c r="VUN211" s="86"/>
      <c r="VUO211" s="86"/>
      <c r="VUP211" s="86"/>
      <c r="VUQ211" s="86"/>
      <c r="VUR211" s="86"/>
      <c r="VUS211" s="86"/>
      <c r="VUT211" s="86"/>
      <c r="VUU211" s="86"/>
      <c r="VUV211" s="86"/>
      <c r="VUW211" s="86"/>
      <c r="VUX211" s="86"/>
      <c r="VUY211" s="86"/>
      <c r="VUZ211" s="86"/>
      <c r="VVA211" s="86"/>
      <c r="VVB211" s="86"/>
      <c r="VVC211" s="86"/>
      <c r="VVD211" s="86"/>
      <c r="VVE211" s="86"/>
      <c r="VVF211" s="86"/>
      <c r="VVG211" s="86"/>
      <c r="VVH211" s="86"/>
      <c r="VVI211" s="86"/>
      <c r="VVJ211" s="86"/>
      <c r="VVK211" s="86"/>
      <c r="VVL211" s="86"/>
      <c r="VVM211" s="86"/>
      <c r="VVN211" s="86"/>
      <c r="VVO211" s="86"/>
      <c r="VVP211" s="86"/>
      <c r="VVQ211" s="86"/>
      <c r="VVR211" s="86"/>
      <c r="VVS211" s="86"/>
      <c r="VVT211" s="86"/>
      <c r="VVU211" s="86"/>
      <c r="VVV211" s="86"/>
      <c r="VVW211" s="86"/>
      <c r="VVX211" s="86"/>
      <c r="VVY211" s="86"/>
      <c r="VVZ211" s="86"/>
      <c r="VWA211" s="86"/>
      <c r="VWB211" s="86"/>
      <c r="VWC211" s="86"/>
      <c r="VWD211" s="86"/>
      <c r="VWE211" s="86"/>
      <c r="VWF211" s="86"/>
      <c r="VWG211" s="86"/>
      <c r="VWH211" s="86"/>
      <c r="VWI211" s="86"/>
      <c r="VWJ211" s="86"/>
      <c r="VWK211" s="86"/>
      <c r="VWL211" s="86"/>
      <c r="VWM211" s="86"/>
      <c r="VWN211" s="86"/>
      <c r="VWO211" s="86"/>
      <c r="VWP211" s="86"/>
      <c r="VWQ211" s="86"/>
      <c r="VWR211" s="86"/>
      <c r="VWS211" s="86"/>
      <c r="VWT211" s="86"/>
      <c r="VWU211" s="86"/>
      <c r="VWV211" s="86"/>
      <c r="VWW211" s="86"/>
      <c r="VWX211" s="86"/>
      <c r="VWY211" s="86"/>
      <c r="VWZ211" s="86"/>
      <c r="VXA211" s="86"/>
      <c r="VXB211" s="86"/>
      <c r="VXC211" s="86"/>
      <c r="VXD211" s="86"/>
      <c r="VXE211" s="86"/>
      <c r="VXF211" s="86"/>
      <c r="VXG211" s="86"/>
      <c r="VXH211" s="86"/>
      <c r="VXI211" s="86"/>
      <c r="VXJ211" s="86"/>
      <c r="VXK211" s="86"/>
      <c r="VXL211" s="86"/>
      <c r="VXM211" s="86"/>
      <c r="VXN211" s="86"/>
      <c r="VXO211" s="86"/>
      <c r="VXP211" s="86"/>
      <c r="VXQ211" s="86"/>
      <c r="VXR211" s="86"/>
      <c r="VXS211" s="86"/>
      <c r="VXT211" s="86"/>
      <c r="VXU211" s="86"/>
      <c r="VXV211" s="86"/>
      <c r="VXW211" s="86"/>
      <c r="VXX211" s="86"/>
      <c r="VXY211" s="86"/>
      <c r="VXZ211" s="86"/>
      <c r="VYA211" s="86"/>
      <c r="VYB211" s="86"/>
      <c r="VYC211" s="86"/>
      <c r="VYD211" s="86"/>
      <c r="VYE211" s="86"/>
      <c r="VYF211" s="86"/>
      <c r="VYG211" s="86"/>
      <c r="VYH211" s="86"/>
      <c r="VYI211" s="86"/>
      <c r="VYJ211" s="86"/>
      <c r="VYK211" s="86"/>
      <c r="VYL211" s="86"/>
      <c r="VYM211" s="86"/>
      <c r="VYN211" s="86"/>
      <c r="VYO211" s="86"/>
      <c r="VYP211" s="86"/>
      <c r="VYQ211" s="86"/>
      <c r="VYR211" s="86"/>
      <c r="VYS211" s="86"/>
      <c r="VYT211" s="86"/>
      <c r="VYU211" s="86"/>
      <c r="VYV211" s="86"/>
      <c r="VYW211" s="86"/>
      <c r="VYX211" s="86"/>
      <c r="VYY211" s="86"/>
      <c r="VYZ211" s="86"/>
      <c r="VZA211" s="86"/>
      <c r="VZB211" s="86"/>
      <c r="VZC211" s="86"/>
      <c r="VZD211" s="86"/>
      <c r="VZE211" s="86"/>
      <c r="VZF211" s="86"/>
      <c r="VZG211" s="86"/>
      <c r="VZH211" s="86"/>
      <c r="VZI211" s="86"/>
      <c r="VZJ211" s="86"/>
      <c r="VZK211" s="86"/>
      <c r="VZL211" s="86"/>
      <c r="VZM211" s="86"/>
      <c r="VZN211" s="86"/>
      <c r="VZO211" s="86"/>
      <c r="VZP211" s="86"/>
      <c r="VZQ211" s="86"/>
      <c r="VZR211" s="86"/>
      <c r="VZS211" s="86"/>
      <c r="VZT211" s="86"/>
      <c r="VZU211" s="86"/>
      <c r="VZV211" s="86"/>
      <c r="VZW211" s="86"/>
      <c r="VZX211" s="86"/>
      <c r="VZY211" s="86"/>
      <c r="VZZ211" s="86"/>
      <c r="WAA211" s="86"/>
      <c r="WAB211" s="86"/>
      <c r="WAC211" s="86"/>
      <c r="WAD211" s="86"/>
      <c r="WAE211" s="86"/>
      <c r="WAF211" s="86"/>
      <c r="WAG211" s="86"/>
      <c r="WAH211" s="86"/>
      <c r="WAI211" s="86"/>
      <c r="WAJ211" s="86"/>
      <c r="WAK211" s="86"/>
      <c r="WAL211" s="86"/>
      <c r="WAM211" s="86"/>
      <c r="WAN211" s="86"/>
      <c r="WAO211" s="86"/>
      <c r="WAP211" s="86"/>
      <c r="WAQ211" s="86"/>
      <c r="WAR211" s="86"/>
      <c r="WAS211" s="86"/>
      <c r="WAT211" s="86"/>
      <c r="WAU211" s="86"/>
      <c r="WAV211" s="86"/>
      <c r="WAW211" s="86"/>
      <c r="WAX211" s="86"/>
      <c r="WAY211" s="86"/>
      <c r="WAZ211" s="86"/>
      <c r="WBA211" s="86"/>
      <c r="WBB211" s="86"/>
      <c r="WBC211" s="86"/>
      <c r="WBD211" s="86"/>
      <c r="WBE211" s="86"/>
      <c r="WBF211" s="86"/>
      <c r="WBG211" s="86"/>
      <c r="WBH211" s="86"/>
      <c r="WBI211" s="86"/>
      <c r="WBJ211" s="86"/>
      <c r="WBK211" s="86"/>
      <c r="WBL211" s="86"/>
      <c r="WBM211" s="86"/>
      <c r="WBN211" s="86"/>
      <c r="WBO211" s="86"/>
      <c r="WBP211" s="86"/>
      <c r="WBQ211" s="86"/>
      <c r="WBR211" s="86"/>
      <c r="WBS211" s="86"/>
      <c r="WBT211" s="86"/>
      <c r="WBU211" s="86"/>
      <c r="WBV211" s="86"/>
      <c r="WBW211" s="86"/>
      <c r="WBX211" s="86"/>
      <c r="WBY211" s="86"/>
      <c r="WBZ211" s="86"/>
      <c r="WCA211" s="86"/>
      <c r="WCB211" s="86"/>
      <c r="WCC211" s="86"/>
      <c r="WCD211" s="86"/>
      <c r="WCE211" s="86"/>
      <c r="WCF211" s="86"/>
      <c r="WCG211" s="86"/>
      <c r="WCH211" s="86"/>
      <c r="WCI211" s="86"/>
      <c r="WCJ211" s="86"/>
      <c r="WCK211" s="86"/>
      <c r="WCL211" s="86"/>
      <c r="WCM211" s="86"/>
      <c r="WCN211" s="86"/>
      <c r="WCO211" s="86"/>
      <c r="WCP211" s="86"/>
      <c r="WCQ211" s="86"/>
      <c r="WCR211" s="86"/>
      <c r="WCS211" s="86"/>
      <c r="WCT211" s="86"/>
      <c r="WCU211" s="86"/>
      <c r="WCV211" s="86"/>
      <c r="WCW211" s="86"/>
      <c r="WCX211" s="86"/>
      <c r="WCY211" s="86"/>
      <c r="WCZ211" s="86"/>
      <c r="WDA211" s="86"/>
      <c r="WDB211" s="86"/>
      <c r="WDC211" s="86"/>
      <c r="WDD211" s="86"/>
      <c r="WDE211" s="86"/>
      <c r="WDF211" s="86"/>
      <c r="WDG211" s="86"/>
      <c r="WDH211" s="86"/>
      <c r="WDI211" s="86"/>
      <c r="WDJ211" s="86"/>
      <c r="WDK211" s="86"/>
      <c r="WDL211" s="86"/>
      <c r="WDM211" s="86"/>
      <c r="WDN211" s="86"/>
      <c r="WDO211" s="86"/>
      <c r="WDP211" s="86"/>
      <c r="WDQ211" s="86"/>
      <c r="WDR211" s="86"/>
      <c r="WDS211" s="86"/>
      <c r="WDT211" s="86"/>
      <c r="WDU211" s="86"/>
      <c r="WDV211" s="86"/>
      <c r="WDW211" s="86"/>
      <c r="WDX211" s="86"/>
      <c r="WDY211" s="86"/>
      <c r="WDZ211" s="86"/>
      <c r="WEA211" s="86"/>
      <c r="WEB211" s="86"/>
      <c r="WEC211" s="86"/>
      <c r="WED211" s="86"/>
      <c r="WEE211" s="86"/>
      <c r="WEF211" s="86"/>
      <c r="WEG211" s="86"/>
      <c r="WEH211" s="86"/>
      <c r="WEI211" s="86"/>
      <c r="WEJ211" s="86"/>
      <c r="WEK211" s="86"/>
      <c r="WEL211" s="86"/>
      <c r="WEM211" s="86"/>
      <c r="WEN211" s="86"/>
      <c r="WEO211" s="86"/>
      <c r="WEP211" s="86"/>
      <c r="WEQ211" s="86"/>
      <c r="WER211" s="86"/>
      <c r="WES211" s="86"/>
      <c r="WET211" s="86"/>
      <c r="WEU211" s="86"/>
      <c r="WEV211" s="86"/>
      <c r="WEW211" s="86"/>
      <c r="WEX211" s="86"/>
      <c r="WEY211" s="86"/>
      <c r="WEZ211" s="86"/>
      <c r="WFA211" s="86"/>
      <c r="WFB211" s="86"/>
      <c r="WFC211" s="86"/>
      <c r="WFD211" s="86"/>
      <c r="WFE211" s="86"/>
      <c r="WFF211" s="86"/>
      <c r="WFG211" s="86"/>
      <c r="WFH211" s="86"/>
      <c r="WFI211" s="86"/>
      <c r="WFJ211" s="86"/>
      <c r="WFK211" s="86"/>
      <c r="WFL211" s="86"/>
      <c r="WFM211" s="86"/>
      <c r="WFN211" s="86"/>
      <c r="WFO211" s="86"/>
      <c r="WFP211" s="86"/>
      <c r="WFQ211" s="86"/>
      <c r="WFR211" s="86"/>
      <c r="WFS211" s="86"/>
      <c r="WFT211" s="86"/>
      <c r="WFU211" s="86"/>
      <c r="WFV211" s="86"/>
      <c r="WFW211" s="86"/>
      <c r="WFX211" s="86"/>
      <c r="WFY211" s="86"/>
      <c r="WFZ211" s="86"/>
      <c r="WGA211" s="86"/>
      <c r="WGB211" s="86"/>
      <c r="WGC211" s="86"/>
      <c r="WGD211" s="86"/>
      <c r="WGE211" s="86"/>
      <c r="WGF211" s="86"/>
      <c r="WGG211" s="86"/>
      <c r="WGH211" s="86"/>
      <c r="WGI211" s="86"/>
      <c r="WGJ211" s="86"/>
      <c r="WGK211" s="86"/>
      <c r="WGL211" s="86"/>
      <c r="WGM211" s="86"/>
      <c r="WGN211" s="86"/>
      <c r="WGO211" s="86"/>
      <c r="WGP211" s="86"/>
      <c r="WGQ211" s="86"/>
      <c r="WGR211" s="86"/>
      <c r="WGS211" s="86"/>
      <c r="WGT211" s="86"/>
      <c r="WGU211" s="86"/>
      <c r="WGV211" s="86"/>
      <c r="WGW211" s="86"/>
      <c r="WGX211" s="86"/>
      <c r="WGY211" s="86"/>
      <c r="WGZ211" s="86"/>
      <c r="WHA211" s="86"/>
      <c r="WHB211" s="86"/>
      <c r="WHC211" s="86"/>
      <c r="WHD211" s="86"/>
      <c r="WHE211" s="86"/>
      <c r="WHF211" s="86"/>
      <c r="WHG211" s="86"/>
      <c r="WHH211" s="86"/>
      <c r="WHI211" s="86"/>
      <c r="WHJ211" s="86"/>
      <c r="WHK211" s="86"/>
      <c r="WHL211" s="86"/>
      <c r="WHM211" s="86"/>
      <c r="WHN211" s="86"/>
      <c r="WHO211" s="86"/>
      <c r="WHP211" s="86"/>
      <c r="WHQ211" s="86"/>
      <c r="WHR211" s="86"/>
      <c r="WHS211" s="86"/>
      <c r="WHT211" s="86"/>
      <c r="WHU211" s="86"/>
      <c r="WHV211" s="86"/>
      <c r="WHW211" s="86"/>
      <c r="WHX211" s="86"/>
      <c r="WHY211" s="86"/>
      <c r="WHZ211" s="86"/>
      <c r="WIA211" s="86"/>
      <c r="WIB211" s="86"/>
      <c r="WIC211" s="86"/>
      <c r="WID211" s="86"/>
      <c r="WIE211" s="86"/>
      <c r="WIF211" s="86"/>
      <c r="WIG211" s="86"/>
      <c r="WIH211" s="86"/>
      <c r="WII211" s="86"/>
      <c r="WIJ211" s="86"/>
      <c r="WIK211" s="86"/>
      <c r="WIL211" s="86"/>
      <c r="WIM211" s="86"/>
      <c r="WIN211" s="86"/>
      <c r="WIO211" s="86"/>
      <c r="WIP211" s="86"/>
      <c r="WIQ211" s="86"/>
      <c r="WIR211" s="86"/>
      <c r="WIS211" s="86"/>
      <c r="WIT211" s="86"/>
      <c r="WIU211" s="86"/>
      <c r="WIV211" s="86"/>
      <c r="WIW211" s="86"/>
      <c r="WIX211" s="86"/>
      <c r="WIY211" s="86"/>
      <c r="WIZ211" s="86"/>
      <c r="WJA211" s="86"/>
      <c r="WJB211" s="86"/>
      <c r="WJC211" s="86"/>
      <c r="WJD211" s="86"/>
      <c r="WJE211" s="86"/>
      <c r="WJF211" s="86"/>
      <c r="WJG211" s="86"/>
      <c r="WJH211" s="86"/>
      <c r="WJI211" s="86"/>
      <c r="WJJ211" s="86"/>
      <c r="WJK211" s="86"/>
      <c r="WJL211" s="86"/>
      <c r="WJM211" s="86"/>
      <c r="WJN211" s="86"/>
      <c r="WJO211" s="86"/>
      <c r="WJP211" s="86"/>
      <c r="WJQ211" s="86"/>
      <c r="WJR211" s="86"/>
      <c r="WJS211" s="86"/>
      <c r="WJT211" s="86"/>
      <c r="WJU211" s="86"/>
      <c r="WJV211" s="86"/>
      <c r="WJW211" s="86"/>
      <c r="WJX211" s="86"/>
      <c r="WJY211" s="86"/>
      <c r="WJZ211" s="86"/>
      <c r="WKA211" s="86"/>
      <c r="WKB211" s="86"/>
      <c r="WKC211" s="86"/>
      <c r="WKD211" s="86"/>
      <c r="WKE211" s="86"/>
      <c r="WKF211" s="86"/>
      <c r="WKG211" s="86"/>
      <c r="WKH211" s="86"/>
      <c r="WKI211" s="86"/>
      <c r="WKJ211" s="86"/>
      <c r="WKK211" s="86"/>
      <c r="WKL211" s="86"/>
      <c r="WKM211" s="86"/>
      <c r="WKN211" s="86"/>
      <c r="WKO211" s="86"/>
      <c r="WKP211" s="86"/>
      <c r="WKQ211" s="86"/>
      <c r="WKR211" s="86"/>
      <c r="WKS211" s="86"/>
      <c r="WKT211" s="86"/>
      <c r="WKU211" s="86"/>
      <c r="WKV211" s="86"/>
      <c r="WKW211" s="86"/>
      <c r="WKX211" s="86"/>
      <c r="WKY211" s="86"/>
      <c r="WKZ211" s="86"/>
      <c r="WLA211" s="86"/>
      <c r="WLB211" s="86"/>
      <c r="WLC211" s="86"/>
      <c r="WLD211" s="86"/>
      <c r="WLE211" s="86"/>
      <c r="WLF211" s="86"/>
      <c r="WLG211" s="86"/>
      <c r="WLH211" s="86"/>
      <c r="WLI211" s="86"/>
      <c r="WLJ211" s="86"/>
      <c r="WLK211" s="86"/>
      <c r="WLL211" s="86"/>
      <c r="WLM211" s="86"/>
      <c r="WLN211" s="86"/>
      <c r="WLO211" s="86"/>
      <c r="WLP211" s="86"/>
      <c r="WLQ211" s="86"/>
      <c r="WLR211" s="86"/>
      <c r="WLS211" s="86"/>
      <c r="WLT211" s="86"/>
      <c r="WLU211" s="86"/>
      <c r="WLV211" s="86"/>
      <c r="WLW211" s="86"/>
      <c r="WLX211" s="86"/>
      <c r="WLY211" s="86"/>
      <c r="WLZ211" s="86"/>
      <c r="WMA211" s="86"/>
      <c r="WMB211" s="86"/>
      <c r="WMC211" s="86"/>
      <c r="WMD211" s="86"/>
      <c r="WME211" s="86"/>
      <c r="WMF211" s="86"/>
      <c r="WMG211" s="86"/>
      <c r="WMH211" s="86"/>
      <c r="WMI211" s="86"/>
      <c r="WMJ211" s="86"/>
      <c r="WMK211" s="86"/>
      <c r="WML211" s="86"/>
      <c r="WMM211" s="86"/>
      <c r="WMN211" s="86"/>
      <c r="WMO211" s="86"/>
      <c r="WMP211" s="86"/>
      <c r="WMQ211" s="86"/>
      <c r="WMR211" s="86"/>
      <c r="WMS211" s="86"/>
      <c r="WMT211" s="86"/>
      <c r="WMU211" s="86"/>
      <c r="WMV211" s="86"/>
      <c r="WMW211" s="86"/>
      <c r="WMX211" s="86"/>
      <c r="WMY211" s="86"/>
      <c r="WMZ211" s="86"/>
      <c r="WNA211" s="86"/>
      <c r="WNB211" s="86"/>
      <c r="WNC211" s="86"/>
      <c r="WND211" s="86"/>
      <c r="WNE211" s="86"/>
      <c r="WNF211" s="86"/>
      <c r="WNG211" s="86"/>
      <c r="WNH211" s="86"/>
      <c r="WNI211" s="86"/>
      <c r="WNJ211" s="86"/>
      <c r="WNK211" s="86"/>
      <c r="WNL211" s="86"/>
      <c r="WNM211" s="86"/>
      <c r="WNN211" s="86"/>
      <c r="WNO211" s="86"/>
      <c r="WNP211" s="86"/>
      <c r="WNQ211" s="86"/>
      <c r="WNR211" s="86"/>
      <c r="WNS211" s="86"/>
      <c r="WNT211" s="86"/>
      <c r="WNU211" s="86"/>
      <c r="WNV211" s="86"/>
      <c r="WNW211" s="86"/>
      <c r="WNX211" s="86"/>
      <c r="WNY211" s="86"/>
      <c r="WNZ211" s="86"/>
      <c r="WOA211" s="86"/>
      <c r="WOB211" s="86"/>
      <c r="WOC211" s="86"/>
      <c r="WOD211" s="86"/>
      <c r="WOE211" s="86"/>
      <c r="WOF211" s="86"/>
      <c r="WOG211" s="86"/>
      <c r="WOH211" s="86"/>
      <c r="WOI211" s="86"/>
      <c r="WOJ211" s="86"/>
      <c r="WOK211" s="86"/>
      <c r="WOL211" s="86"/>
      <c r="WOM211" s="86"/>
      <c r="WON211" s="86"/>
      <c r="WOO211" s="86"/>
      <c r="WOP211" s="86"/>
      <c r="WOQ211" s="86"/>
      <c r="WOR211" s="86"/>
      <c r="WOS211" s="86"/>
      <c r="WOT211" s="86"/>
      <c r="WOU211" s="86"/>
      <c r="WOV211" s="86"/>
      <c r="WOW211" s="86"/>
      <c r="WOX211" s="86"/>
      <c r="WOY211" s="86"/>
      <c r="WOZ211" s="86"/>
      <c r="WPA211" s="86"/>
      <c r="WPB211" s="86"/>
      <c r="WPC211" s="86"/>
      <c r="WPD211" s="86"/>
      <c r="WPE211" s="86"/>
      <c r="WPF211" s="86"/>
      <c r="WPG211" s="86"/>
      <c r="WPH211" s="86"/>
      <c r="WPI211" s="86"/>
      <c r="WPJ211" s="86"/>
      <c r="WPK211" s="86"/>
      <c r="WPL211" s="86"/>
      <c r="WPM211" s="86"/>
      <c r="WPN211" s="86"/>
      <c r="WPO211" s="86"/>
      <c r="WPP211" s="86"/>
      <c r="WPQ211" s="86"/>
      <c r="WPR211" s="86"/>
      <c r="WPS211" s="86"/>
      <c r="WPT211" s="86"/>
      <c r="WPU211" s="86"/>
      <c r="WPV211" s="86"/>
      <c r="WPW211" s="86"/>
      <c r="WPX211" s="86"/>
      <c r="WPY211" s="86"/>
      <c r="WPZ211" s="86"/>
      <c r="WQA211" s="86"/>
      <c r="WQB211" s="86"/>
      <c r="WQC211" s="86"/>
      <c r="WQD211" s="86"/>
      <c r="WQE211" s="86"/>
      <c r="WQF211" s="86"/>
      <c r="WQG211" s="86"/>
      <c r="WQH211" s="86"/>
      <c r="WQI211" s="86"/>
      <c r="WQJ211" s="86"/>
      <c r="WQK211" s="86"/>
      <c r="WQL211" s="86"/>
      <c r="WQM211" s="86"/>
      <c r="WQN211" s="86"/>
      <c r="WQO211" s="86"/>
      <c r="WQP211" s="86"/>
      <c r="WQQ211" s="86"/>
      <c r="WQR211" s="86"/>
      <c r="WQS211" s="86"/>
      <c r="WQT211" s="86"/>
      <c r="WQU211" s="86"/>
      <c r="WQV211" s="86"/>
      <c r="WQW211" s="86"/>
      <c r="WQX211" s="86"/>
      <c r="WQY211" s="86"/>
      <c r="WQZ211" s="86"/>
      <c r="WRA211" s="86"/>
      <c r="WRB211" s="86"/>
      <c r="WRC211" s="86"/>
      <c r="WRD211" s="86"/>
      <c r="WRE211" s="86"/>
      <c r="WRF211" s="86"/>
      <c r="WRG211" s="86"/>
      <c r="WRH211" s="86"/>
      <c r="WRI211" s="86"/>
      <c r="WRJ211" s="86"/>
      <c r="WRK211" s="86"/>
      <c r="WRL211" s="86"/>
      <c r="WRM211" s="86"/>
      <c r="WRN211" s="86"/>
      <c r="WRO211" s="86"/>
      <c r="WRP211" s="86"/>
      <c r="WRQ211" s="86"/>
      <c r="WRR211" s="86"/>
      <c r="WRS211" s="86"/>
      <c r="WRT211" s="86"/>
      <c r="WRU211" s="86"/>
      <c r="WRV211" s="86"/>
      <c r="WRW211" s="86"/>
      <c r="WRX211" s="86"/>
      <c r="WRY211" s="86"/>
      <c r="WRZ211" s="86"/>
      <c r="WSA211" s="86"/>
      <c r="WSB211" s="86"/>
      <c r="WSC211" s="86"/>
      <c r="WSD211" s="86"/>
      <c r="WSE211" s="86"/>
      <c r="WSF211" s="86"/>
      <c r="WSG211" s="86"/>
      <c r="WSH211" s="86"/>
      <c r="WSI211" s="86"/>
      <c r="WSJ211" s="86"/>
      <c r="WSK211" s="86"/>
      <c r="WSL211" s="86"/>
      <c r="WSM211" s="86"/>
      <c r="WSN211" s="86"/>
      <c r="WSO211" s="86"/>
      <c r="WSP211" s="86"/>
      <c r="WSQ211" s="86"/>
      <c r="WSR211" s="86"/>
      <c r="WSS211" s="86"/>
      <c r="WST211" s="86"/>
      <c r="WSU211" s="86"/>
      <c r="WSV211" s="86"/>
      <c r="WSW211" s="86"/>
      <c r="WSX211" s="86"/>
      <c r="WSY211" s="86"/>
      <c r="WSZ211" s="86"/>
      <c r="WTA211" s="86"/>
      <c r="WTB211" s="86"/>
      <c r="WTC211" s="86"/>
      <c r="WTD211" s="86"/>
      <c r="WTE211" s="86"/>
      <c r="WTF211" s="86"/>
      <c r="WTG211" s="86"/>
      <c r="WTH211" s="86"/>
      <c r="WTI211" s="86"/>
      <c r="WTJ211" s="86"/>
      <c r="WTK211" s="86"/>
      <c r="WTL211" s="86"/>
      <c r="WTM211" s="86"/>
      <c r="WTN211" s="86"/>
      <c r="WTO211" s="86"/>
      <c r="WTP211" s="86"/>
      <c r="WTQ211" s="86"/>
      <c r="WTR211" s="86"/>
      <c r="WTS211" s="86"/>
      <c r="WTT211" s="86"/>
      <c r="WTU211" s="86"/>
      <c r="WTV211" s="86"/>
      <c r="WTW211" s="86"/>
      <c r="WTX211" s="86"/>
      <c r="WTY211" s="86"/>
      <c r="WTZ211" s="86"/>
      <c r="WUA211" s="86"/>
      <c r="WUB211" s="86"/>
      <c r="WUC211" s="86"/>
      <c r="WUD211" s="86"/>
      <c r="WUE211" s="86"/>
      <c r="WUF211" s="86"/>
      <c r="WUG211" s="86"/>
      <c r="WUH211" s="86"/>
      <c r="WUI211" s="86"/>
      <c r="WUJ211" s="86"/>
      <c r="WUK211" s="86"/>
      <c r="WUL211" s="86"/>
      <c r="WUM211" s="86"/>
      <c r="WUN211" s="86"/>
      <c r="WUO211" s="86"/>
      <c r="WUP211" s="86"/>
      <c r="WUQ211" s="86"/>
      <c r="WUR211" s="86"/>
      <c r="WUS211" s="86"/>
      <c r="WUT211" s="86"/>
      <c r="WUU211" s="86"/>
      <c r="WUV211" s="86"/>
      <c r="WUW211" s="86"/>
      <c r="WUX211" s="86"/>
      <c r="WUY211" s="86"/>
      <c r="WUZ211" s="86"/>
      <c r="WVA211" s="86"/>
      <c r="WVB211" s="86"/>
      <c r="WVC211" s="86"/>
      <c r="WVD211" s="86"/>
      <c r="WVE211" s="86"/>
      <c r="WVF211" s="86"/>
      <c r="WVG211" s="86"/>
      <c r="WVH211" s="86"/>
      <c r="WVI211" s="86"/>
      <c r="WVJ211" s="86"/>
      <c r="WVK211" s="86"/>
      <c r="WVL211" s="86"/>
      <c r="WVM211" s="86"/>
      <c r="WVN211" s="86"/>
      <c r="WVO211" s="86"/>
      <c r="WVP211" s="86"/>
      <c r="WVQ211" s="86"/>
      <c r="WVR211" s="86"/>
      <c r="WVS211" s="86"/>
      <c r="WVT211" s="86"/>
      <c r="WVU211" s="86"/>
      <c r="WVV211" s="86"/>
      <c r="WVW211" s="86"/>
      <c r="WVX211" s="86"/>
      <c r="WVY211" s="86"/>
      <c r="WVZ211" s="86"/>
      <c r="WWA211" s="86"/>
      <c r="WWB211" s="86"/>
      <c r="WWC211" s="86"/>
      <c r="WWD211" s="86"/>
      <c r="WWE211" s="86"/>
      <c r="WWF211" s="86"/>
      <c r="WWG211" s="86"/>
      <c r="WWH211" s="86"/>
      <c r="WWI211" s="86"/>
      <c r="WWJ211" s="86"/>
      <c r="WWK211" s="86"/>
      <c r="WWL211" s="86"/>
      <c r="WWM211" s="86"/>
      <c r="WWN211" s="86"/>
      <c r="WWO211" s="86"/>
      <c r="WWP211" s="86"/>
      <c r="WWQ211" s="86"/>
      <c r="WWR211" s="86"/>
      <c r="WWS211" s="86"/>
      <c r="WWT211" s="86"/>
      <c r="WWU211" s="86"/>
      <c r="WWV211" s="86"/>
      <c r="WWW211" s="86"/>
      <c r="WWX211" s="86"/>
      <c r="WWY211" s="86"/>
      <c r="WWZ211" s="86"/>
      <c r="WXA211" s="86"/>
      <c r="WXB211" s="86"/>
      <c r="WXC211" s="86"/>
      <c r="WXD211" s="86"/>
      <c r="WXE211" s="86"/>
      <c r="WXF211" s="86"/>
      <c r="WXG211" s="86"/>
      <c r="WXH211" s="86"/>
      <c r="WXI211" s="86"/>
      <c r="WXJ211" s="86"/>
      <c r="WXK211" s="86"/>
      <c r="WXL211" s="86"/>
      <c r="WXM211" s="86"/>
      <c r="WXN211" s="86"/>
      <c r="WXO211" s="86"/>
      <c r="WXP211" s="86"/>
      <c r="WXQ211" s="86"/>
      <c r="WXR211" s="86"/>
      <c r="WXS211" s="86"/>
      <c r="WXT211" s="86"/>
      <c r="WXU211" s="86"/>
      <c r="WXV211" s="86"/>
      <c r="WXW211" s="86"/>
      <c r="WXX211" s="86"/>
      <c r="WXY211" s="86"/>
      <c r="WXZ211" s="86"/>
      <c r="WYA211" s="86"/>
      <c r="WYB211" s="86"/>
      <c r="WYC211" s="86"/>
      <c r="WYD211" s="86"/>
      <c r="WYE211" s="86"/>
      <c r="WYF211" s="86"/>
      <c r="WYG211" s="86"/>
      <c r="WYH211" s="86"/>
      <c r="WYI211" s="86"/>
      <c r="WYJ211" s="86"/>
      <c r="WYK211" s="86"/>
      <c r="WYL211" s="86"/>
      <c r="WYM211" s="86"/>
      <c r="WYN211" s="86"/>
      <c r="WYO211" s="86"/>
      <c r="WYP211" s="86"/>
      <c r="WYQ211" s="86"/>
      <c r="WYR211" s="86"/>
      <c r="WYS211" s="86"/>
      <c r="WYT211" s="86"/>
      <c r="WYU211" s="86"/>
      <c r="WYV211" s="86"/>
      <c r="WYW211" s="86"/>
      <c r="WYX211" s="86"/>
      <c r="WYY211" s="86"/>
      <c r="WYZ211" s="86"/>
      <c r="WZA211" s="86"/>
      <c r="WZB211" s="86"/>
      <c r="WZC211" s="86"/>
      <c r="WZD211" s="86"/>
      <c r="WZE211" s="86"/>
      <c r="WZF211" s="86"/>
      <c r="WZG211" s="86"/>
      <c r="WZH211" s="86"/>
      <c r="WZI211" s="86"/>
      <c r="WZJ211" s="86"/>
      <c r="WZK211" s="86"/>
      <c r="WZL211" s="86"/>
      <c r="WZM211" s="86"/>
      <c r="WZN211" s="86"/>
      <c r="WZO211" s="86"/>
      <c r="WZP211" s="86"/>
      <c r="WZQ211" s="86"/>
      <c r="WZR211" s="86"/>
      <c r="WZS211" s="86"/>
      <c r="WZT211" s="86"/>
      <c r="WZU211" s="86"/>
      <c r="WZV211" s="86"/>
      <c r="WZW211" s="86"/>
      <c r="WZX211" s="86"/>
      <c r="WZY211" s="86"/>
      <c r="WZZ211" s="86"/>
      <c r="XAA211" s="86"/>
      <c r="XAB211" s="86"/>
      <c r="XAC211" s="86"/>
      <c r="XAD211" s="86"/>
      <c r="XAE211" s="86"/>
      <c r="XAF211" s="86"/>
      <c r="XAG211" s="86"/>
      <c r="XAH211" s="86"/>
      <c r="XAI211" s="86"/>
      <c r="XAJ211" s="86"/>
      <c r="XAK211" s="86"/>
      <c r="XAL211" s="86"/>
      <c r="XAM211" s="86"/>
      <c r="XAN211" s="86"/>
      <c r="XAO211" s="86"/>
      <c r="XAP211" s="86"/>
      <c r="XAQ211" s="86"/>
      <c r="XAR211" s="86"/>
      <c r="XAS211" s="86"/>
      <c r="XAT211" s="86"/>
      <c r="XAU211" s="86"/>
      <c r="XAV211" s="86"/>
      <c r="XAW211" s="86"/>
      <c r="XAX211" s="86"/>
      <c r="XAY211" s="86"/>
      <c r="XAZ211" s="86"/>
      <c r="XBA211" s="86"/>
      <c r="XBB211" s="86"/>
      <c r="XBC211" s="86"/>
      <c r="XBD211" s="86"/>
      <c r="XBE211" s="86"/>
      <c r="XBF211" s="86"/>
      <c r="XBG211" s="86"/>
      <c r="XBH211" s="86"/>
      <c r="XBI211" s="86"/>
      <c r="XBJ211" s="86"/>
      <c r="XBK211" s="86"/>
      <c r="XBL211" s="86"/>
      <c r="XBM211" s="86"/>
      <c r="XBN211" s="86"/>
      <c r="XBO211" s="86"/>
      <c r="XBP211" s="86"/>
      <c r="XBQ211" s="86"/>
      <c r="XBR211" s="86"/>
      <c r="XBS211" s="86"/>
      <c r="XBT211" s="86"/>
      <c r="XBU211" s="86"/>
      <c r="XBV211" s="86"/>
      <c r="XBW211" s="86"/>
      <c r="XBX211" s="86"/>
      <c r="XBY211" s="86"/>
      <c r="XBZ211" s="86"/>
      <c r="XCA211" s="86"/>
      <c r="XCB211" s="86"/>
      <c r="XCC211" s="86"/>
      <c r="XCD211" s="86"/>
      <c r="XCE211" s="86"/>
      <c r="XCF211" s="86"/>
      <c r="XCG211" s="86"/>
      <c r="XCH211" s="86"/>
      <c r="XCI211" s="86"/>
      <c r="XCJ211" s="86"/>
      <c r="XCK211" s="86"/>
      <c r="XCL211" s="86"/>
      <c r="XCM211" s="86"/>
      <c r="XCN211" s="86"/>
      <c r="XCO211" s="86"/>
      <c r="XCP211" s="86"/>
      <c r="XCQ211" s="86"/>
      <c r="XCR211" s="86"/>
      <c r="XCS211" s="86"/>
      <c r="XCT211" s="86"/>
      <c r="XCU211" s="86"/>
      <c r="XCV211" s="86"/>
      <c r="XCW211" s="86"/>
      <c r="XCX211" s="86"/>
      <c r="XCY211" s="86"/>
      <c r="XCZ211" s="86"/>
      <c r="XDA211" s="86"/>
      <c r="XDB211" s="86"/>
      <c r="XDC211" s="86"/>
      <c r="XDD211" s="86"/>
      <c r="XDE211" s="86"/>
      <c r="XDF211" s="86"/>
      <c r="XDG211" s="86"/>
      <c r="XDH211" s="86"/>
      <c r="XDI211" s="86"/>
      <c r="XDJ211" s="86"/>
      <c r="XDK211" s="86"/>
      <c r="XDL211" s="86"/>
      <c r="XDM211" s="86"/>
      <c r="XDN211" s="86"/>
      <c r="XDO211" s="86"/>
      <c r="XDP211" s="86"/>
      <c r="XDQ211" s="86"/>
      <c r="XDR211" s="86"/>
      <c r="XDS211" s="86"/>
      <c r="XDT211" s="86"/>
      <c r="XDU211" s="86"/>
      <c r="XDV211" s="86"/>
      <c r="XDW211" s="86"/>
      <c r="XDX211" s="86"/>
      <c r="XDY211" s="86"/>
      <c r="XDZ211" s="86"/>
      <c r="XEA211" s="86"/>
      <c r="XEB211" s="86"/>
      <c r="XEC211" s="86"/>
      <c r="XED211" s="86"/>
      <c r="XEE211" s="86"/>
      <c r="XEF211" s="86"/>
      <c r="XEG211" s="86"/>
      <c r="XEH211" s="86"/>
      <c r="XEI211" s="86"/>
      <c r="XEJ211" s="86"/>
      <c r="XEK211" s="86"/>
      <c r="XEL211" s="86"/>
      <c r="XEM211" s="86"/>
      <c r="XEN211" s="86"/>
      <c r="XEO211" s="86"/>
      <c r="XEP211" s="86"/>
      <c r="XEQ211" s="86"/>
      <c r="XER211" s="86"/>
      <c r="XES211" s="86"/>
      <c r="XET211" s="86"/>
      <c r="XEU211" s="86"/>
    </row>
    <row r="212" spans="1:16375">
      <c r="A212" s="63">
        <v>10</v>
      </c>
      <c r="B212" s="84" t="s">
        <v>159</v>
      </c>
      <c r="C212" s="84">
        <v>22</v>
      </c>
      <c r="D212" s="84" t="s">
        <v>58</v>
      </c>
      <c r="E212" s="71" t="s">
        <v>200</v>
      </c>
      <c r="F212" s="71" t="s">
        <v>161</v>
      </c>
      <c r="G212" s="85" t="s">
        <v>201</v>
      </c>
      <c r="H212" s="71" t="s">
        <v>61</v>
      </c>
      <c r="I212" s="71" t="s">
        <v>180</v>
      </c>
      <c r="J212" s="71"/>
      <c r="K212" s="68">
        <v>42153</v>
      </c>
      <c r="L212" s="68">
        <v>41858</v>
      </c>
      <c r="M212" s="68">
        <f t="shared" si="99"/>
        <v>44780</v>
      </c>
      <c r="N212" s="69">
        <v>42767</v>
      </c>
      <c r="O212" s="193">
        <v>0</v>
      </c>
      <c r="P212" s="73">
        <f t="shared" ref="P212:P270" si="124">+DATEDIF(P$5,M212,"m")</f>
        <v>61</v>
      </c>
      <c r="Q212" s="194" t="s">
        <v>267</v>
      </c>
      <c r="R212" s="12">
        <f t="shared" si="110"/>
        <v>60</v>
      </c>
      <c r="S212" s="71">
        <v>60</v>
      </c>
      <c r="T212" s="146">
        <f>4793*606.39</f>
        <v>2906427.27</v>
      </c>
      <c r="U212" s="71">
        <v>8</v>
      </c>
      <c r="V212" s="71">
        <v>2017</v>
      </c>
      <c r="W212" s="73">
        <v>0</v>
      </c>
      <c r="X212" s="73">
        <f t="shared" ref="X212:X270" si="125">+($D$3-V212)*12+$C$3-U212+1</f>
        <v>5</v>
      </c>
      <c r="Y212" s="73">
        <f t="shared" si="102"/>
        <v>17</v>
      </c>
      <c r="Z212" s="100">
        <f t="shared" si="111"/>
        <v>29</v>
      </c>
      <c r="AA212" s="100">
        <f t="shared" si="111"/>
        <v>41</v>
      </c>
      <c r="AB212" s="74">
        <f t="shared" si="122"/>
        <v>46</v>
      </c>
      <c r="AC212" s="74">
        <f t="shared" si="123"/>
        <v>15</v>
      </c>
      <c r="AD212" s="92">
        <f t="shared" si="103"/>
        <v>48440.4545</v>
      </c>
      <c r="AE212" s="147">
        <f t="shared" si="104"/>
        <v>0</v>
      </c>
      <c r="AF212" s="94">
        <f t="shared" si="105"/>
        <v>242202.27249999999</v>
      </c>
      <c r="AG212" s="94">
        <f t="shared" si="106"/>
        <v>581285.45400000003</v>
      </c>
      <c r="AH212" s="147">
        <f t="shared" si="107"/>
        <v>823487.72649999999</v>
      </c>
      <c r="AI212" s="147">
        <f t="shared" si="108"/>
        <v>2082939.5435000001</v>
      </c>
      <c r="AJ212" s="143">
        <f t="shared" si="114"/>
        <v>1666351.6348000001</v>
      </c>
      <c r="AK212" s="144">
        <f t="shared" si="115"/>
        <v>2489839.3613</v>
      </c>
      <c r="AL212" s="79">
        <f t="shared" si="116"/>
        <v>416587.90870000003</v>
      </c>
      <c r="AM212" s="79">
        <f t="shared" ref="AM212:AM273" si="126">+AD212*12</f>
        <v>581285.45400000003</v>
      </c>
      <c r="AN212" s="79">
        <f>+AM212</f>
        <v>581285.45400000003</v>
      </c>
      <c r="AO212" s="79">
        <f t="shared" ref="AO212:AO273" si="127">+AD212*7</f>
        <v>339083.18150000001</v>
      </c>
      <c r="AP212" s="12"/>
      <c r="AQ212" s="12"/>
      <c r="AR212" s="12"/>
      <c r="AS212" s="12"/>
      <c r="AT212" s="12"/>
      <c r="AU212" s="80">
        <f t="shared" ref="AU212:AU275" si="128">+(AA212-Z212)*AD212</f>
        <v>581285.45400000003</v>
      </c>
      <c r="AV212" s="145">
        <f t="shared" si="118"/>
        <v>3071124.8152999999</v>
      </c>
      <c r="AW212" s="145">
        <f t="shared" si="119"/>
        <v>-164697.54529999988</v>
      </c>
      <c r="AX212" s="143">
        <f>+(AB212-AA212)*AD212</f>
        <v>242202.27249999999</v>
      </c>
      <c r="AY212" s="154">
        <f>+AV212+AX212</f>
        <v>3313327.0877999999</v>
      </c>
      <c r="AZ212" s="155">
        <v>0</v>
      </c>
    </row>
    <row r="213" spans="1:16375">
      <c r="A213" s="63">
        <v>10</v>
      </c>
      <c r="B213" s="84" t="s">
        <v>159</v>
      </c>
      <c r="C213" s="84">
        <v>22</v>
      </c>
      <c r="D213" s="84" t="s">
        <v>58</v>
      </c>
      <c r="E213" s="71" t="s">
        <v>202</v>
      </c>
      <c r="F213" s="71" t="s">
        <v>161</v>
      </c>
      <c r="G213" s="85" t="s">
        <v>201</v>
      </c>
      <c r="H213" s="71" t="s">
        <v>61</v>
      </c>
      <c r="I213" s="71" t="s">
        <v>180</v>
      </c>
      <c r="J213" s="71"/>
      <c r="K213" s="68">
        <v>42153</v>
      </c>
      <c r="L213" s="68">
        <v>41858</v>
      </c>
      <c r="M213" s="68">
        <f t="shared" si="99"/>
        <v>44780</v>
      </c>
      <c r="N213" s="69">
        <v>42767</v>
      </c>
      <c r="O213" s="193">
        <v>0</v>
      </c>
      <c r="P213" s="73">
        <f t="shared" si="124"/>
        <v>61</v>
      </c>
      <c r="Q213" s="194" t="s">
        <v>267</v>
      </c>
      <c r="R213" s="12">
        <f t="shared" si="110"/>
        <v>60</v>
      </c>
      <c r="S213" s="71">
        <v>60</v>
      </c>
      <c r="T213" s="146">
        <f>7778*606.39</f>
        <v>4716501.42</v>
      </c>
      <c r="U213" s="71">
        <v>8</v>
      </c>
      <c r="V213" s="71">
        <v>2017</v>
      </c>
      <c r="W213" s="73">
        <v>0</v>
      </c>
      <c r="X213" s="73">
        <f t="shared" si="125"/>
        <v>5</v>
      </c>
      <c r="Y213" s="73">
        <f t="shared" si="102"/>
        <v>17</v>
      </c>
      <c r="Z213" s="100">
        <f t="shared" si="111"/>
        <v>29</v>
      </c>
      <c r="AA213" s="100">
        <f t="shared" si="111"/>
        <v>41</v>
      </c>
      <c r="AB213" s="74">
        <f t="shared" si="122"/>
        <v>46</v>
      </c>
      <c r="AC213" s="74">
        <f t="shared" si="123"/>
        <v>15</v>
      </c>
      <c r="AD213" s="92">
        <f t="shared" si="103"/>
        <v>78608.357000000004</v>
      </c>
      <c r="AE213" s="147">
        <f t="shared" si="104"/>
        <v>0</v>
      </c>
      <c r="AF213" s="94">
        <f t="shared" si="105"/>
        <v>393041.78500000003</v>
      </c>
      <c r="AG213" s="94">
        <f t="shared" si="106"/>
        <v>943300.28399999999</v>
      </c>
      <c r="AH213" s="147">
        <f t="shared" si="107"/>
        <v>1336342.0690000001</v>
      </c>
      <c r="AI213" s="147">
        <f t="shared" si="108"/>
        <v>3380159.3509999998</v>
      </c>
      <c r="AJ213" s="143">
        <f t="shared" si="114"/>
        <v>2704127.4808</v>
      </c>
      <c r="AK213" s="144">
        <f t="shared" si="115"/>
        <v>4040469.5498000002</v>
      </c>
      <c r="AL213" s="79">
        <f t="shared" si="116"/>
        <v>676031.87019999977</v>
      </c>
      <c r="AM213" s="79">
        <f t="shared" si="126"/>
        <v>943300.28399999999</v>
      </c>
      <c r="AN213" s="79">
        <f t="shared" ref="AN213:AN273" si="129">+AM213</f>
        <v>943300.28399999999</v>
      </c>
      <c r="AO213" s="79">
        <f t="shared" si="127"/>
        <v>550258.49900000007</v>
      </c>
      <c r="AP213" s="12"/>
      <c r="AQ213" s="12"/>
      <c r="AR213" s="12"/>
      <c r="AS213" s="12"/>
      <c r="AT213" s="12"/>
      <c r="AU213" s="80">
        <f t="shared" si="128"/>
        <v>943300.28399999999</v>
      </c>
      <c r="AV213" s="145">
        <f t="shared" si="118"/>
        <v>4983769.8338000001</v>
      </c>
      <c r="AW213" s="145">
        <f t="shared" si="119"/>
        <v>-267268.41380000021</v>
      </c>
      <c r="AX213" s="143">
        <f t="shared" ref="AX213:AX276" si="130">+(AB213-AA213)*AD213</f>
        <v>393041.78500000003</v>
      </c>
      <c r="AY213" s="154">
        <f t="shared" ref="AY213:AY276" si="131">+AV213+AX213</f>
        <v>5376811.6188000003</v>
      </c>
      <c r="AZ213" s="155">
        <v>0</v>
      </c>
    </row>
    <row r="214" spans="1:16375">
      <c r="A214" s="63">
        <v>10</v>
      </c>
      <c r="B214" s="84" t="s">
        <v>159</v>
      </c>
      <c r="C214" s="84">
        <v>22</v>
      </c>
      <c r="D214" s="84" t="s">
        <v>58</v>
      </c>
      <c r="E214" s="71" t="s">
        <v>202</v>
      </c>
      <c r="F214" s="71" t="s">
        <v>161</v>
      </c>
      <c r="G214" s="85" t="s">
        <v>201</v>
      </c>
      <c r="H214" s="71" t="s">
        <v>61</v>
      </c>
      <c r="I214" s="71" t="s">
        <v>180</v>
      </c>
      <c r="J214" s="71"/>
      <c r="K214" s="68">
        <v>42153</v>
      </c>
      <c r="L214" s="68">
        <v>41858</v>
      </c>
      <c r="M214" s="68">
        <f t="shared" si="99"/>
        <v>44780</v>
      </c>
      <c r="N214" s="69">
        <v>42767</v>
      </c>
      <c r="O214" s="193">
        <v>0</v>
      </c>
      <c r="P214" s="73">
        <f t="shared" si="124"/>
        <v>61</v>
      </c>
      <c r="Q214" s="194" t="s">
        <v>267</v>
      </c>
      <c r="R214" s="12">
        <f t="shared" si="110"/>
        <v>60</v>
      </c>
      <c r="S214" s="71">
        <v>60</v>
      </c>
      <c r="T214" s="146">
        <f>7778*606.39</f>
        <v>4716501.42</v>
      </c>
      <c r="U214" s="71">
        <v>8</v>
      </c>
      <c r="V214" s="71">
        <v>2017</v>
      </c>
      <c r="W214" s="73">
        <v>0</v>
      </c>
      <c r="X214" s="73">
        <f t="shared" si="125"/>
        <v>5</v>
      </c>
      <c r="Y214" s="73">
        <f t="shared" si="102"/>
        <v>17</v>
      </c>
      <c r="Z214" s="100">
        <f t="shared" si="111"/>
        <v>29</v>
      </c>
      <c r="AA214" s="100">
        <f t="shared" si="111"/>
        <v>41</v>
      </c>
      <c r="AB214" s="74">
        <f t="shared" si="122"/>
        <v>46</v>
      </c>
      <c r="AC214" s="74">
        <f t="shared" si="123"/>
        <v>15</v>
      </c>
      <c r="AD214" s="92">
        <f t="shared" si="103"/>
        <v>78608.357000000004</v>
      </c>
      <c r="AE214" s="147">
        <f t="shared" si="104"/>
        <v>0</v>
      </c>
      <c r="AF214" s="94">
        <f t="shared" si="105"/>
        <v>393041.78500000003</v>
      </c>
      <c r="AG214" s="94">
        <f t="shared" si="106"/>
        <v>943300.28399999999</v>
      </c>
      <c r="AH214" s="147">
        <f t="shared" si="107"/>
        <v>1336342.0690000001</v>
      </c>
      <c r="AI214" s="147">
        <f t="shared" si="108"/>
        <v>3380159.3509999998</v>
      </c>
      <c r="AJ214" s="143">
        <f t="shared" si="114"/>
        <v>2704127.4808</v>
      </c>
      <c r="AK214" s="144">
        <f t="shared" si="115"/>
        <v>4040469.5498000002</v>
      </c>
      <c r="AL214" s="79">
        <f t="shared" si="116"/>
        <v>676031.87019999977</v>
      </c>
      <c r="AM214" s="79">
        <f t="shared" si="126"/>
        <v>943300.28399999999</v>
      </c>
      <c r="AN214" s="79">
        <f t="shared" si="129"/>
        <v>943300.28399999999</v>
      </c>
      <c r="AO214" s="79">
        <f t="shared" si="127"/>
        <v>550258.49900000007</v>
      </c>
      <c r="AP214" s="12"/>
      <c r="AQ214" s="12"/>
      <c r="AR214" s="12"/>
      <c r="AS214" s="12"/>
      <c r="AT214" s="12"/>
      <c r="AU214" s="80">
        <f t="shared" si="128"/>
        <v>943300.28399999999</v>
      </c>
      <c r="AV214" s="145">
        <f t="shared" si="118"/>
        <v>4983769.8338000001</v>
      </c>
      <c r="AW214" s="145">
        <f t="shared" si="119"/>
        <v>-267268.41380000021</v>
      </c>
      <c r="AX214" s="143">
        <f t="shared" si="130"/>
        <v>393041.78500000003</v>
      </c>
      <c r="AY214" s="154">
        <f t="shared" si="131"/>
        <v>5376811.6188000003</v>
      </c>
      <c r="AZ214" s="155">
        <v>0</v>
      </c>
    </row>
    <row r="215" spans="1:16375">
      <c r="A215" s="63">
        <v>10</v>
      </c>
      <c r="B215" s="84" t="s">
        <v>159</v>
      </c>
      <c r="C215" s="84">
        <v>22</v>
      </c>
      <c r="D215" s="84" t="s">
        <v>58</v>
      </c>
      <c r="E215" s="71" t="s">
        <v>203</v>
      </c>
      <c r="F215" s="71" t="s">
        <v>161</v>
      </c>
      <c r="G215" s="85" t="s">
        <v>201</v>
      </c>
      <c r="H215" s="71" t="s">
        <v>61</v>
      </c>
      <c r="I215" s="71" t="s">
        <v>180</v>
      </c>
      <c r="J215" s="71"/>
      <c r="K215" s="68">
        <v>42153</v>
      </c>
      <c r="L215" s="68">
        <v>41858</v>
      </c>
      <c r="M215" s="68">
        <f t="shared" si="99"/>
        <v>44780</v>
      </c>
      <c r="N215" s="69">
        <v>42767</v>
      </c>
      <c r="O215" s="193">
        <v>0</v>
      </c>
      <c r="P215" s="73">
        <f t="shared" si="124"/>
        <v>61</v>
      </c>
      <c r="Q215" s="194" t="s">
        <v>267</v>
      </c>
      <c r="R215" s="12">
        <f t="shared" si="110"/>
        <v>60</v>
      </c>
      <c r="S215" s="71">
        <v>60</v>
      </c>
      <c r="T215" s="146">
        <f>27371*606.39</f>
        <v>16597500.689999999</v>
      </c>
      <c r="U215" s="71">
        <v>8</v>
      </c>
      <c r="V215" s="71">
        <v>2017</v>
      </c>
      <c r="W215" s="73">
        <v>0</v>
      </c>
      <c r="X215" s="73">
        <f t="shared" si="125"/>
        <v>5</v>
      </c>
      <c r="Y215" s="73">
        <f t="shared" si="102"/>
        <v>17</v>
      </c>
      <c r="Z215" s="100">
        <f t="shared" si="111"/>
        <v>29</v>
      </c>
      <c r="AA215" s="100">
        <f t="shared" si="111"/>
        <v>41</v>
      </c>
      <c r="AB215" s="74">
        <f t="shared" si="122"/>
        <v>46</v>
      </c>
      <c r="AC215" s="74">
        <f t="shared" si="123"/>
        <v>15</v>
      </c>
      <c r="AD215" s="92">
        <f t="shared" si="103"/>
        <v>276625.01149999996</v>
      </c>
      <c r="AE215" s="147">
        <f t="shared" si="104"/>
        <v>0</v>
      </c>
      <c r="AF215" s="94">
        <f t="shared" si="105"/>
        <v>1383125.0574999999</v>
      </c>
      <c r="AG215" s="94">
        <f t="shared" si="106"/>
        <v>3319500.1379999993</v>
      </c>
      <c r="AH215" s="147">
        <f t="shared" si="107"/>
        <v>4702625.1954999994</v>
      </c>
      <c r="AI215" s="147">
        <f t="shared" si="108"/>
        <v>11894875.4945</v>
      </c>
      <c r="AJ215" s="143">
        <f t="shared" si="114"/>
        <v>9515900.3956000004</v>
      </c>
      <c r="AK215" s="144">
        <f t="shared" si="115"/>
        <v>14218525.5911</v>
      </c>
      <c r="AL215" s="79">
        <f t="shared" si="116"/>
        <v>2378975.0988999996</v>
      </c>
      <c r="AM215" s="79">
        <f t="shared" si="126"/>
        <v>3319500.1379999993</v>
      </c>
      <c r="AN215" s="79">
        <f t="shared" si="129"/>
        <v>3319500.1379999993</v>
      </c>
      <c r="AO215" s="79">
        <f t="shared" si="127"/>
        <v>1936375.0804999997</v>
      </c>
      <c r="AP215" s="12"/>
      <c r="AQ215" s="12"/>
      <c r="AR215" s="12"/>
      <c r="AS215" s="12"/>
      <c r="AT215" s="12"/>
      <c r="AU215" s="80">
        <v>3719500.1379999993</v>
      </c>
      <c r="AV215" s="145">
        <f t="shared" si="118"/>
        <v>17938025.7291</v>
      </c>
      <c r="AW215" s="145">
        <f t="shared" si="119"/>
        <v>-1340525.0391000006</v>
      </c>
      <c r="AX215" s="143">
        <f t="shared" si="130"/>
        <v>1383125.0574999999</v>
      </c>
      <c r="AY215" s="154">
        <f t="shared" si="131"/>
        <v>19321150.786600001</v>
      </c>
      <c r="AZ215" s="155">
        <v>0</v>
      </c>
    </row>
    <row r="216" spans="1:16375">
      <c r="A216" s="63">
        <v>10</v>
      </c>
      <c r="B216" s="84" t="s">
        <v>159</v>
      </c>
      <c r="C216" s="84">
        <v>22</v>
      </c>
      <c r="D216" s="84" t="s">
        <v>58</v>
      </c>
      <c r="E216" s="71" t="s">
        <v>203</v>
      </c>
      <c r="F216" s="71" t="s">
        <v>161</v>
      </c>
      <c r="G216" s="85" t="s">
        <v>201</v>
      </c>
      <c r="H216" s="71" t="s">
        <v>61</v>
      </c>
      <c r="I216" s="71" t="s">
        <v>180</v>
      </c>
      <c r="J216" s="71"/>
      <c r="K216" s="68">
        <v>42153</v>
      </c>
      <c r="L216" s="68">
        <v>41858</v>
      </c>
      <c r="M216" s="68">
        <f t="shared" si="99"/>
        <v>44780</v>
      </c>
      <c r="N216" s="69">
        <v>42767</v>
      </c>
      <c r="O216" s="193">
        <v>0</v>
      </c>
      <c r="P216" s="73">
        <f t="shared" si="124"/>
        <v>61</v>
      </c>
      <c r="Q216" s="194" t="s">
        <v>267</v>
      </c>
      <c r="R216" s="12">
        <f t="shared" si="110"/>
        <v>60</v>
      </c>
      <c r="S216" s="71">
        <v>60</v>
      </c>
      <c r="T216" s="146">
        <f>44214*606.39</f>
        <v>26810927.460000001</v>
      </c>
      <c r="U216" s="71">
        <v>8</v>
      </c>
      <c r="V216" s="71">
        <v>2017</v>
      </c>
      <c r="W216" s="73">
        <v>0</v>
      </c>
      <c r="X216" s="73">
        <f t="shared" si="125"/>
        <v>5</v>
      </c>
      <c r="Y216" s="73">
        <f t="shared" si="102"/>
        <v>17</v>
      </c>
      <c r="Z216" s="100">
        <f t="shared" si="111"/>
        <v>29</v>
      </c>
      <c r="AA216" s="100">
        <f t="shared" si="111"/>
        <v>41</v>
      </c>
      <c r="AB216" s="74">
        <f t="shared" si="122"/>
        <v>46</v>
      </c>
      <c r="AC216" s="74">
        <f t="shared" si="123"/>
        <v>15</v>
      </c>
      <c r="AD216" s="92">
        <f t="shared" si="103"/>
        <v>446848.79100000003</v>
      </c>
      <c r="AE216" s="147">
        <f t="shared" si="104"/>
        <v>0</v>
      </c>
      <c r="AF216" s="94">
        <f t="shared" si="105"/>
        <v>2234243.9550000001</v>
      </c>
      <c r="AG216" s="94">
        <f t="shared" si="106"/>
        <v>5362185.4920000006</v>
      </c>
      <c r="AH216" s="147">
        <f t="shared" si="107"/>
        <v>7596429.4470000006</v>
      </c>
      <c r="AI216" s="147">
        <f t="shared" si="108"/>
        <v>19214498.013</v>
      </c>
      <c r="AJ216" s="143">
        <f t="shared" si="114"/>
        <v>15371598.410400001</v>
      </c>
      <c r="AK216" s="144">
        <f t="shared" si="115"/>
        <v>22968027.8574</v>
      </c>
      <c r="AL216" s="79">
        <f t="shared" si="116"/>
        <v>3842899.6026000008</v>
      </c>
      <c r="AM216" s="79">
        <f t="shared" si="126"/>
        <v>5362185.4920000006</v>
      </c>
      <c r="AN216" s="79">
        <f t="shared" si="129"/>
        <v>5362185.4920000006</v>
      </c>
      <c r="AO216" s="79">
        <f t="shared" si="127"/>
        <v>3127941.537</v>
      </c>
      <c r="AP216" s="12"/>
      <c r="AQ216" s="12"/>
      <c r="AR216" s="12"/>
      <c r="AS216" s="12"/>
      <c r="AT216" s="12"/>
      <c r="AU216" s="80">
        <f t="shared" si="128"/>
        <v>5362185.4920000006</v>
      </c>
      <c r="AV216" s="145">
        <f t="shared" si="118"/>
        <v>28330213.349399999</v>
      </c>
      <c r="AW216" s="145">
        <f t="shared" si="119"/>
        <v>-1519285.8893999979</v>
      </c>
      <c r="AX216" s="143">
        <f t="shared" si="130"/>
        <v>2234243.9550000001</v>
      </c>
      <c r="AY216" s="154">
        <f t="shared" si="131"/>
        <v>30564457.304399997</v>
      </c>
      <c r="AZ216" s="155">
        <v>0</v>
      </c>
    </row>
    <row r="217" spans="1:16375">
      <c r="A217" s="63">
        <v>10</v>
      </c>
      <c r="B217" s="84" t="s">
        <v>159</v>
      </c>
      <c r="C217" s="84">
        <v>50</v>
      </c>
      <c r="D217" s="84" t="s">
        <v>58</v>
      </c>
      <c r="E217" s="71" t="s">
        <v>202</v>
      </c>
      <c r="F217" s="71" t="s">
        <v>204</v>
      </c>
      <c r="G217" s="85" t="s">
        <v>162</v>
      </c>
      <c r="H217" s="71" t="s">
        <v>61</v>
      </c>
      <c r="I217" s="68"/>
      <c r="J217" s="68"/>
      <c r="K217" s="68">
        <v>42291</v>
      </c>
      <c r="L217" s="68">
        <v>41858</v>
      </c>
      <c r="M217" s="68">
        <f t="shared" si="99"/>
        <v>44780</v>
      </c>
      <c r="N217" s="69">
        <v>42767</v>
      </c>
      <c r="O217" s="193">
        <v>0</v>
      </c>
      <c r="P217" s="73">
        <f t="shared" si="124"/>
        <v>61</v>
      </c>
      <c r="Q217" s="194" t="s">
        <v>267</v>
      </c>
      <c r="R217" s="12">
        <f t="shared" si="110"/>
        <v>60</v>
      </c>
      <c r="S217" s="71">
        <v>60</v>
      </c>
      <c r="T217" s="146">
        <v>965572.20000000007</v>
      </c>
      <c r="U217" s="71">
        <v>8</v>
      </c>
      <c r="V217" s="71">
        <v>2017</v>
      </c>
      <c r="W217" s="73">
        <v>0</v>
      </c>
      <c r="X217" s="73">
        <f t="shared" si="125"/>
        <v>5</v>
      </c>
      <c r="Y217" s="73">
        <f t="shared" si="102"/>
        <v>17</v>
      </c>
      <c r="Z217" s="100">
        <f t="shared" si="111"/>
        <v>29</v>
      </c>
      <c r="AA217" s="100">
        <f t="shared" si="111"/>
        <v>41</v>
      </c>
      <c r="AB217" s="74">
        <f t="shared" si="122"/>
        <v>46</v>
      </c>
      <c r="AC217" s="74">
        <f t="shared" si="123"/>
        <v>15</v>
      </c>
      <c r="AD217" s="92">
        <f t="shared" si="103"/>
        <v>16092.87</v>
      </c>
      <c r="AE217" s="147">
        <f t="shared" si="104"/>
        <v>0</v>
      </c>
      <c r="AF217" s="94">
        <f t="shared" si="105"/>
        <v>80464.350000000006</v>
      </c>
      <c r="AG217" s="94">
        <f t="shared" si="106"/>
        <v>193114.44</v>
      </c>
      <c r="AH217" s="147">
        <f t="shared" si="107"/>
        <v>273578.79000000004</v>
      </c>
      <c r="AI217" s="147">
        <f t="shared" si="108"/>
        <v>691993.41</v>
      </c>
      <c r="AJ217" s="143">
        <f t="shared" si="114"/>
        <v>553594.728</v>
      </c>
      <c r="AK217" s="144">
        <f t="shared" si="115"/>
        <v>827173.51800000004</v>
      </c>
      <c r="AL217" s="79">
        <f t="shared" si="116"/>
        <v>138398.68200000003</v>
      </c>
      <c r="AM217" s="79">
        <f t="shared" si="126"/>
        <v>193114.44</v>
      </c>
      <c r="AN217" s="79">
        <f t="shared" si="129"/>
        <v>193114.44</v>
      </c>
      <c r="AO217" s="79">
        <f t="shared" si="127"/>
        <v>112650.09000000001</v>
      </c>
      <c r="AP217" s="12"/>
      <c r="AQ217" s="12"/>
      <c r="AR217" s="12"/>
      <c r="AS217" s="12"/>
      <c r="AT217" s="12"/>
      <c r="AU217" s="80">
        <f t="shared" si="128"/>
        <v>193114.44</v>
      </c>
      <c r="AV217" s="145">
        <f t="shared" si="118"/>
        <v>1020287.9580000001</v>
      </c>
      <c r="AW217" s="145">
        <f t="shared" si="119"/>
        <v>-54715.758000000031</v>
      </c>
      <c r="AX217" s="143">
        <f t="shared" si="130"/>
        <v>80464.350000000006</v>
      </c>
      <c r="AY217" s="154">
        <f t="shared" si="131"/>
        <v>1100752.3080000002</v>
      </c>
      <c r="AZ217" s="155">
        <v>0</v>
      </c>
    </row>
    <row r="218" spans="1:16375">
      <c r="A218" s="63">
        <v>10</v>
      </c>
      <c r="B218" s="84" t="s">
        <v>159</v>
      </c>
      <c r="C218" s="84">
        <v>50</v>
      </c>
      <c r="D218" s="84" t="s">
        <v>58</v>
      </c>
      <c r="E218" s="71" t="s">
        <v>202</v>
      </c>
      <c r="F218" s="71" t="s">
        <v>204</v>
      </c>
      <c r="G218" s="85" t="s">
        <v>162</v>
      </c>
      <c r="H218" s="71" t="s">
        <v>61</v>
      </c>
      <c r="I218" s="68"/>
      <c r="J218" s="68"/>
      <c r="K218" s="68">
        <v>42291</v>
      </c>
      <c r="L218" s="68">
        <v>41858</v>
      </c>
      <c r="M218" s="68">
        <f t="shared" si="99"/>
        <v>44780</v>
      </c>
      <c r="N218" s="69">
        <v>42767</v>
      </c>
      <c r="O218" s="193">
        <v>0</v>
      </c>
      <c r="P218" s="73">
        <f t="shared" si="124"/>
        <v>61</v>
      </c>
      <c r="Q218" s="194" t="s">
        <v>267</v>
      </c>
      <c r="R218" s="12">
        <f t="shared" si="110"/>
        <v>60</v>
      </c>
      <c r="S218" s="71">
        <v>60</v>
      </c>
      <c r="T218" s="146">
        <v>965572.20000000007</v>
      </c>
      <c r="U218" s="71">
        <v>8</v>
      </c>
      <c r="V218" s="71">
        <v>2017</v>
      </c>
      <c r="W218" s="73">
        <v>0</v>
      </c>
      <c r="X218" s="73">
        <f t="shared" si="125"/>
        <v>5</v>
      </c>
      <c r="Y218" s="73">
        <f t="shared" si="102"/>
        <v>17</v>
      </c>
      <c r="Z218" s="100">
        <f t="shared" si="111"/>
        <v>29</v>
      </c>
      <c r="AA218" s="100">
        <f t="shared" si="111"/>
        <v>41</v>
      </c>
      <c r="AB218" s="74">
        <f t="shared" si="122"/>
        <v>46</v>
      </c>
      <c r="AC218" s="74">
        <f t="shared" si="123"/>
        <v>15</v>
      </c>
      <c r="AD218" s="92">
        <f t="shared" si="103"/>
        <v>16092.87</v>
      </c>
      <c r="AE218" s="147">
        <f t="shared" si="104"/>
        <v>0</v>
      </c>
      <c r="AF218" s="94">
        <f t="shared" si="105"/>
        <v>80464.350000000006</v>
      </c>
      <c r="AG218" s="94">
        <f t="shared" si="106"/>
        <v>193114.44</v>
      </c>
      <c r="AH218" s="147">
        <f t="shared" si="107"/>
        <v>273578.79000000004</v>
      </c>
      <c r="AI218" s="147">
        <f t="shared" si="108"/>
        <v>691993.41</v>
      </c>
      <c r="AJ218" s="143">
        <f t="shared" si="114"/>
        <v>553594.728</v>
      </c>
      <c r="AK218" s="144">
        <f t="shared" si="115"/>
        <v>827173.51800000004</v>
      </c>
      <c r="AL218" s="79">
        <f t="shared" si="116"/>
        <v>138398.68200000003</v>
      </c>
      <c r="AM218" s="79">
        <f t="shared" si="126"/>
        <v>193114.44</v>
      </c>
      <c r="AN218" s="79">
        <f t="shared" si="129"/>
        <v>193114.44</v>
      </c>
      <c r="AO218" s="79">
        <f t="shared" si="127"/>
        <v>112650.09000000001</v>
      </c>
      <c r="AP218" s="12"/>
      <c r="AQ218" s="12"/>
      <c r="AR218" s="12"/>
      <c r="AS218" s="12"/>
      <c r="AT218" s="12"/>
      <c r="AU218" s="80">
        <f t="shared" si="128"/>
        <v>193114.44</v>
      </c>
      <c r="AV218" s="145">
        <f t="shared" si="118"/>
        <v>1020287.9580000001</v>
      </c>
      <c r="AW218" s="145">
        <f t="shared" si="119"/>
        <v>-54715.758000000031</v>
      </c>
      <c r="AX218" s="143">
        <f t="shared" si="130"/>
        <v>80464.350000000006</v>
      </c>
      <c r="AY218" s="154">
        <f t="shared" si="131"/>
        <v>1100752.3080000002</v>
      </c>
      <c r="AZ218" s="155">
        <v>0</v>
      </c>
    </row>
    <row r="219" spans="1:16375">
      <c r="A219" s="63">
        <v>10</v>
      </c>
      <c r="B219" s="84" t="s">
        <v>159</v>
      </c>
      <c r="C219" s="84">
        <v>50</v>
      </c>
      <c r="D219" s="84" t="s">
        <v>58</v>
      </c>
      <c r="E219" s="71" t="s">
        <v>202</v>
      </c>
      <c r="F219" s="71" t="s">
        <v>204</v>
      </c>
      <c r="G219" s="85" t="s">
        <v>162</v>
      </c>
      <c r="H219" s="71" t="s">
        <v>61</v>
      </c>
      <c r="I219" s="68"/>
      <c r="J219" s="68"/>
      <c r="K219" s="68">
        <v>42291</v>
      </c>
      <c r="L219" s="68">
        <v>41858</v>
      </c>
      <c r="M219" s="68">
        <f t="shared" si="99"/>
        <v>44780</v>
      </c>
      <c r="N219" s="69">
        <v>42767</v>
      </c>
      <c r="O219" s="193">
        <v>0</v>
      </c>
      <c r="P219" s="73">
        <f t="shared" si="124"/>
        <v>61</v>
      </c>
      <c r="Q219" s="194" t="s">
        <v>267</v>
      </c>
      <c r="R219" s="12">
        <f t="shared" si="110"/>
        <v>60</v>
      </c>
      <c r="S219" s="71">
        <v>60</v>
      </c>
      <c r="T219" s="146">
        <v>965572.20000000007</v>
      </c>
      <c r="U219" s="71">
        <v>8</v>
      </c>
      <c r="V219" s="71">
        <v>2017</v>
      </c>
      <c r="W219" s="73">
        <v>0</v>
      </c>
      <c r="X219" s="73">
        <f t="shared" si="125"/>
        <v>5</v>
      </c>
      <c r="Y219" s="73">
        <f t="shared" si="102"/>
        <v>17</v>
      </c>
      <c r="Z219" s="100">
        <f t="shared" si="111"/>
        <v>29</v>
      </c>
      <c r="AA219" s="100">
        <f t="shared" si="111"/>
        <v>41</v>
      </c>
      <c r="AB219" s="74">
        <f t="shared" si="122"/>
        <v>46</v>
      </c>
      <c r="AC219" s="74">
        <f t="shared" si="123"/>
        <v>15</v>
      </c>
      <c r="AD219" s="92">
        <f t="shared" si="103"/>
        <v>16092.87</v>
      </c>
      <c r="AE219" s="147">
        <f t="shared" si="104"/>
        <v>0</v>
      </c>
      <c r="AF219" s="94">
        <f t="shared" si="105"/>
        <v>80464.350000000006</v>
      </c>
      <c r="AG219" s="94">
        <f t="shared" si="106"/>
        <v>193114.44</v>
      </c>
      <c r="AH219" s="147">
        <f t="shared" si="107"/>
        <v>273578.79000000004</v>
      </c>
      <c r="AI219" s="147">
        <f t="shared" si="108"/>
        <v>691993.41</v>
      </c>
      <c r="AJ219" s="143">
        <f t="shared" si="114"/>
        <v>553594.728</v>
      </c>
      <c r="AK219" s="144">
        <f t="shared" si="115"/>
        <v>827173.51800000004</v>
      </c>
      <c r="AL219" s="79">
        <f t="shared" si="116"/>
        <v>138398.68200000003</v>
      </c>
      <c r="AM219" s="79">
        <f t="shared" si="126"/>
        <v>193114.44</v>
      </c>
      <c r="AN219" s="79">
        <f t="shared" si="129"/>
        <v>193114.44</v>
      </c>
      <c r="AO219" s="79">
        <f t="shared" si="127"/>
        <v>112650.09000000001</v>
      </c>
      <c r="AP219" s="12"/>
      <c r="AQ219" s="12"/>
      <c r="AR219" s="12"/>
      <c r="AS219" s="12"/>
      <c r="AT219" s="12"/>
      <c r="AU219" s="80">
        <f t="shared" si="128"/>
        <v>193114.44</v>
      </c>
      <c r="AV219" s="145">
        <f t="shared" si="118"/>
        <v>1020287.9580000001</v>
      </c>
      <c r="AW219" s="145">
        <f t="shared" si="119"/>
        <v>-54715.758000000031</v>
      </c>
      <c r="AX219" s="143">
        <f t="shared" si="130"/>
        <v>80464.350000000006</v>
      </c>
      <c r="AY219" s="154">
        <f t="shared" si="131"/>
        <v>1100752.3080000002</v>
      </c>
      <c r="AZ219" s="155">
        <v>0</v>
      </c>
    </row>
    <row r="220" spans="1:16375">
      <c r="A220" s="63">
        <v>10</v>
      </c>
      <c r="B220" s="84" t="s">
        <v>159</v>
      </c>
      <c r="C220" s="84">
        <v>50</v>
      </c>
      <c r="D220" s="84" t="s">
        <v>58</v>
      </c>
      <c r="E220" s="71" t="s">
        <v>202</v>
      </c>
      <c r="F220" s="71" t="s">
        <v>204</v>
      </c>
      <c r="G220" s="85" t="s">
        <v>162</v>
      </c>
      <c r="H220" s="71" t="s">
        <v>61</v>
      </c>
      <c r="I220" s="68"/>
      <c r="J220" s="68"/>
      <c r="K220" s="68">
        <v>42291</v>
      </c>
      <c r="L220" s="68">
        <v>41858</v>
      </c>
      <c r="M220" s="68">
        <f t="shared" si="99"/>
        <v>44780</v>
      </c>
      <c r="N220" s="69">
        <v>42767</v>
      </c>
      <c r="O220" s="193">
        <v>0</v>
      </c>
      <c r="P220" s="73">
        <f t="shared" si="124"/>
        <v>61</v>
      </c>
      <c r="Q220" s="194" t="s">
        <v>267</v>
      </c>
      <c r="R220" s="12">
        <f t="shared" si="110"/>
        <v>60</v>
      </c>
      <c r="S220" s="71">
        <v>60</v>
      </c>
      <c r="T220" s="146">
        <v>965572.20000000007</v>
      </c>
      <c r="U220" s="71">
        <v>8</v>
      </c>
      <c r="V220" s="71">
        <v>2017</v>
      </c>
      <c r="W220" s="73">
        <v>0</v>
      </c>
      <c r="X220" s="73">
        <f t="shared" si="125"/>
        <v>5</v>
      </c>
      <c r="Y220" s="73">
        <f t="shared" si="102"/>
        <v>17</v>
      </c>
      <c r="Z220" s="100">
        <f t="shared" si="111"/>
        <v>29</v>
      </c>
      <c r="AA220" s="100">
        <f t="shared" si="111"/>
        <v>41</v>
      </c>
      <c r="AB220" s="74">
        <f t="shared" si="122"/>
        <v>46</v>
      </c>
      <c r="AC220" s="74">
        <f t="shared" si="123"/>
        <v>15</v>
      </c>
      <c r="AD220" s="92">
        <f t="shared" si="103"/>
        <v>16092.87</v>
      </c>
      <c r="AE220" s="147">
        <f t="shared" si="104"/>
        <v>0</v>
      </c>
      <c r="AF220" s="94">
        <f t="shared" si="105"/>
        <v>80464.350000000006</v>
      </c>
      <c r="AG220" s="94">
        <f t="shared" si="106"/>
        <v>193114.44</v>
      </c>
      <c r="AH220" s="147">
        <f t="shared" si="107"/>
        <v>273578.79000000004</v>
      </c>
      <c r="AI220" s="147">
        <f t="shared" si="108"/>
        <v>691993.41</v>
      </c>
      <c r="AJ220" s="143">
        <f t="shared" si="114"/>
        <v>553594.728</v>
      </c>
      <c r="AK220" s="144">
        <f t="shared" si="115"/>
        <v>827173.51800000004</v>
      </c>
      <c r="AL220" s="79">
        <f t="shared" si="116"/>
        <v>138398.68200000003</v>
      </c>
      <c r="AM220" s="79">
        <f t="shared" si="126"/>
        <v>193114.44</v>
      </c>
      <c r="AN220" s="79">
        <f t="shared" si="129"/>
        <v>193114.44</v>
      </c>
      <c r="AO220" s="79">
        <f t="shared" si="127"/>
        <v>112650.09000000001</v>
      </c>
      <c r="AP220" s="12"/>
      <c r="AQ220" s="12"/>
      <c r="AR220" s="12"/>
      <c r="AS220" s="12"/>
      <c r="AT220" s="12"/>
      <c r="AU220" s="80">
        <f t="shared" si="128"/>
        <v>193114.44</v>
      </c>
      <c r="AV220" s="145">
        <f t="shared" si="118"/>
        <v>1020287.9580000001</v>
      </c>
      <c r="AW220" s="145">
        <f t="shared" si="119"/>
        <v>-54715.758000000031</v>
      </c>
      <c r="AX220" s="143">
        <f t="shared" si="130"/>
        <v>80464.350000000006</v>
      </c>
      <c r="AY220" s="154">
        <f t="shared" si="131"/>
        <v>1100752.3080000002</v>
      </c>
      <c r="AZ220" s="155">
        <v>0</v>
      </c>
    </row>
    <row r="221" spans="1:16375">
      <c r="A221" s="63">
        <v>10</v>
      </c>
      <c r="B221" s="103" t="s">
        <v>159</v>
      </c>
      <c r="C221" s="84">
        <v>52</v>
      </c>
      <c r="D221" s="84" t="s">
        <v>154</v>
      </c>
      <c r="E221" s="71" t="s">
        <v>205</v>
      </c>
      <c r="F221" s="71" t="s">
        <v>161</v>
      </c>
      <c r="G221" s="85" t="s">
        <v>206</v>
      </c>
      <c r="H221" s="71" t="s">
        <v>61</v>
      </c>
      <c r="I221" s="68"/>
      <c r="J221" s="68"/>
      <c r="K221" s="68">
        <v>42497</v>
      </c>
      <c r="L221" s="68">
        <v>41858</v>
      </c>
      <c r="M221" s="68">
        <f t="shared" si="99"/>
        <v>44780</v>
      </c>
      <c r="N221" s="69">
        <v>42767</v>
      </c>
      <c r="O221" s="193">
        <v>0</v>
      </c>
      <c r="P221" s="73">
        <f t="shared" si="124"/>
        <v>61</v>
      </c>
      <c r="Q221" s="194" t="s">
        <v>267</v>
      </c>
      <c r="R221" s="12">
        <f t="shared" si="110"/>
        <v>60</v>
      </c>
      <c r="S221" s="71">
        <v>60</v>
      </c>
      <c r="T221" s="146">
        <v>3227247.84</v>
      </c>
      <c r="U221" s="71">
        <v>8</v>
      </c>
      <c r="V221" s="71">
        <v>2017</v>
      </c>
      <c r="W221" s="73">
        <v>0</v>
      </c>
      <c r="X221" s="73">
        <f t="shared" si="125"/>
        <v>5</v>
      </c>
      <c r="Y221" s="73">
        <f t="shared" si="102"/>
        <v>17</v>
      </c>
      <c r="Z221" s="100">
        <f t="shared" si="111"/>
        <v>29</v>
      </c>
      <c r="AA221" s="100">
        <f t="shared" si="111"/>
        <v>41</v>
      </c>
      <c r="AB221" s="74">
        <f t="shared" si="122"/>
        <v>46</v>
      </c>
      <c r="AC221" s="74">
        <f t="shared" si="123"/>
        <v>15</v>
      </c>
      <c r="AD221" s="92">
        <f t="shared" si="103"/>
        <v>53787.464</v>
      </c>
      <c r="AE221" s="147">
        <f t="shared" si="104"/>
        <v>0</v>
      </c>
      <c r="AF221" s="94">
        <f t="shared" si="105"/>
        <v>268937.32</v>
      </c>
      <c r="AG221" s="94">
        <f t="shared" si="106"/>
        <v>645449.56799999997</v>
      </c>
      <c r="AH221" s="147">
        <f t="shared" si="107"/>
        <v>914386.88800000004</v>
      </c>
      <c r="AI221" s="147">
        <f t="shared" si="108"/>
        <v>2312860.9519999996</v>
      </c>
      <c r="AJ221" s="143">
        <f t="shared" si="114"/>
        <v>1850288.7615999996</v>
      </c>
      <c r="AK221" s="144">
        <f t="shared" si="115"/>
        <v>2764675.6495999997</v>
      </c>
      <c r="AL221" s="79">
        <f t="shared" si="116"/>
        <v>462572.1904000002</v>
      </c>
      <c r="AM221" s="79">
        <f t="shared" si="126"/>
        <v>645449.56799999997</v>
      </c>
      <c r="AN221" s="79">
        <f t="shared" si="129"/>
        <v>645449.56799999997</v>
      </c>
      <c r="AO221" s="79">
        <f t="shared" si="127"/>
        <v>376512.24800000002</v>
      </c>
      <c r="AP221" s="12"/>
      <c r="AQ221" s="12"/>
      <c r="AR221" s="12"/>
      <c r="AS221" s="12"/>
      <c r="AT221" s="12"/>
      <c r="AU221" s="80">
        <f t="shared" si="128"/>
        <v>645449.56799999997</v>
      </c>
      <c r="AV221" s="145">
        <f t="shared" si="118"/>
        <v>3410125.2175999996</v>
      </c>
      <c r="AW221" s="145">
        <f t="shared" si="119"/>
        <v>-182877.37759999977</v>
      </c>
      <c r="AX221" s="143">
        <f t="shared" si="130"/>
        <v>268937.32</v>
      </c>
      <c r="AY221" s="154">
        <f t="shared" si="131"/>
        <v>3679062.5375999995</v>
      </c>
      <c r="AZ221" s="155">
        <v>0</v>
      </c>
    </row>
    <row r="222" spans="1:16375">
      <c r="A222" s="63">
        <v>10</v>
      </c>
      <c r="B222" s="103" t="s">
        <v>159</v>
      </c>
      <c r="C222" s="65">
        <v>62</v>
      </c>
      <c r="D222" s="65" t="s">
        <v>58</v>
      </c>
      <c r="E222" s="65" t="s">
        <v>207</v>
      </c>
      <c r="F222" s="65" t="s">
        <v>82</v>
      </c>
      <c r="G222" s="66">
        <v>175</v>
      </c>
      <c r="H222" s="71" t="s">
        <v>61</v>
      </c>
      <c r="I222" s="65"/>
      <c r="J222" s="65"/>
      <c r="K222" s="67">
        <v>42551</v>
      </c>
      <c r="L222" s="68">
        <v>41858</v>
      </c>
      <c r="M222" s="68">
        <f t="shared" si="99"/>
        <v>44780</v>
      </c>
      <c r="N222" s="69">
        <v>42767</v>
      </c>
      <c r="O222" s="193">
        <v>0</v>
      </c>
      <c r="P222" s="74">
        <f t="shared" si="124"/>
        <v>61</v>
      </c>
      <c r="Q222" s="194" t="s">
        <v>267</v>
      </c>
      <c r="R222" s="12">
        <f t="shared" si="110"/>
        <v>60</v>
      </c>
      <c r="S222" s="65">
        <v>60</v>
      </c>
      <c r="T222" s="72">
        <v>200000</v>
      </c>
      <c r="U222" s="65">
        <v>8</v>
      </c>
      <c r="V222" s="65">
        <v>2017</v>
      </c>
      <c r="W222" s="73">
        <v>0</v>
      </c>
      <c r="X222" s="74">
        <f t="shared" si="125"/>
        <v>5</v>
      </c>
      <c r="Y222" s="74">
        <f t="shared" si="102"/>
        <v>17</v>
      </c>
      <c r="Z222" s="100">
        <f t="shared" si="111"/>
        <v>29</v>
      </c>
      <c r="AA222" s="100">
        <f t="shared" si="111"/>
        <v>41</v>
      </c>
      <c r="AB222" s="74">
        <f t="shared" si="122"/>
        <v>46</v>
      </c>
      <c r="AC222" s="74">
        <f t="shared" si="123"/>
        <v>15</v>
      </c>
      <c r="AD222" s="75">
        <f t="shared" si="103"/>
        <v>3333.3333333333335</v>
      </c>
      <c r="AE222" s="75">
        <f t="shared" si="104"/>
        <v>0</v>
      </c>
      <c r="AF222" s="76">
        <f t="shared" si="105"/>
        <v>16666.666666666668</v>
      </c>
      <c r="AG222" s="76">
        <f t="shared" si="106"/>
        <v>40000</v>
      </c>
      <c r="AH222" s="75">
        <f t="shared" si="107"/>
        <v>56666.666666666672</v>
      </c>
      <c r="AI222" s="75">
        <f t="shared" si="108"/>
        <v>143333.33333333331</v>
      </c>
      <c r="AJ222" s="143">
        <f t="shared" si="114"/>
        <v>114666.66666666666</v>
      </c>
      <c r="AK222" s="144">
        <f t="shared" si="115"/>
        <v>171333.33333333331</v>
      </c>
      <c r="AL222" s="79">
        <f t="shared" si="116"/>
        <v>28666.666666666686</v>
      </c>
      <c r="AM222" s="79">
        <f t="shared" si="126"/>
        <v>40000</v>
      </c>
      <c r="AN222" s="79">
        <f t="shared" si="129"/>
        <v>40000</v>
      </c>
      <c r="AO222" s="79">
        <f t="shared" si="127"/>
        <v>23333.333333333336</v>
      </c>
      <c r="AP222" s="12"/>
      <c r="AQ222" s="12"/>
      <c r="AR222" s="12"/>
      <c r="AS222" s="12"/>
      <c r="AT222" s="12"/>
      <c r="AU222" s="80">
        <f t="shared" si="128"/>
        <v>40000</v>
      </c>
      <c r="AV222" s="145">
        <f t="shared" si="118"/>
        <v>211333.33333333331</v>
      </c>
      <c r="AW222" s="145">
        <f t="shared" si="119"/>
        <v>-11333.333333333314</v>
      </c>
      <c r="AX222" s="143">
        <f t="shared" si="130"/>
        <v>16666.666666666668</v>
      </c>
      <c r="AY222" s="154">
        <f t="shared" si="131"/>
        <v>227999.99999999997</v>
      </c>
      <c r="AZ222" s="155">
        <v>0</v>
      </c>
    </row>
    <row r="223" spans="1:16375">
      <c r="A223" s="63">
        <v>10</v>
      </c>
      <c r="B223" s="103" t="s">
        <v>159</v>
      </c>
      <c r="C223" s="65">
        <v>62</v>
      </c>
      <c r="D223" s="65" t="s">
        <v>58</v>
      </c>
      <c r="E223" s="65" t="s">
        <v>207</v>
      </c>
      <c r="F223" s="65" t="s">
        <v>82</v>
      </c>
      <c r="G223" s="66">
        <v>175</v>
      </c>
      <c r="H223" s="71" t="s">
        <v>61</v>
      </c>
      <c r="I223" s="65"/>
      <c r="J223" s="65"/>
      <c r="K223" s="67">
        <v>42551</v>
      </c>
      <c r="L223" s="68">
        <v>41858</v>
      </c>
      <c r="M223" s="68">
        <f t="shared" si="99"/>
        <v>44780</v>
      </c>
      <c r="N223" s="69">
        <v>42767</v>
      </c>
      <c r="O223" s="193">
        <v>0</v>
      </c>
      <c r="P223" s="74">
        <f t="shared" si="124"/>
        <v>61</v>
      </c>
      <c r="Q223" s="194" t="s">
        <v>267</v>
      </c>
      <c r="R223" s="12">
        <f t="shared" si="110"/>
        <v>60</v>
      </c>
      <c r="S223" s="65">
        <v>60</v>
      </c>
      <c r="T223" s="72">
        <v>200000</v>
      </c>
      <c r="U223" s="65">
        <v>8</v>
      </c>
      <c r="V223" s="65">
        <v>2017</v>
      </c>
      <c r="W223" s="73">
        <v>0</v>
      </c>
      <c r="X223" s="74">
        <f t="shared" si="125"/>
        <v>5</v>
      </c>
      <c r="Y223" s="74">
        <f t="shared" si="102"/>
        <v>17</v>
      </c>
      <c r="Z223" s="100">
        <f t="shared" si="111"/>
        <v>29</v>
      </c>
      <c r="AA223" s="100">
        <f t="shared" si="111"/>
        <v>41</v>
      </c>
      <c r="AB223" s="74">
        <f t="shared" si="122"/>
        <v>46</v>
      </c>
      <c r="AC223" s="74">
        <f t="shared" si="123"/>
        <v>15</v>
      </c>
      <c r="AD223" s="75">
        <f t="shared" si="103"/>
        <v>3333.3333333333335</v>
      </c>
      <c r="AE223" s="75">
        <f t="shared" si="104"/>
        <v>0</v>
      </c>
      <c r="AF223" s="76">
        <f t="shared" si="105"/>
        <v>16666.666666666668</v>
      </c>
      <c r="AG223" s="76">
        <f t="shared" si="106"/>
        <v>40000</v>
      </c>
      <c r="AH223" s="75">
        <f t="shared" si="107"/>
        <v>56666.666666666672</v>
      </c>
      <c r="AI223" s="75">
        <f t="shared" si="108"/>
        <v>143333.33333333331</v>
      </c>
      <c r="AJ223" s="143">
        <f t="shared" si="114"/>
        <v>114666.66666666666</v>
      </c>
      <c r="AK223" s="144">
        <f t="shared" si="115"/>
        <v>171333.33333333331</v>
      </c>
      <c r="AL223" s="79">
        <f t="shared" si="116"/>
        <v>28666.666666666686</v>
      </c>
      <c r="AM223" s="79">
        <f t="shared" si="126"/>
        <v>40000</v>
      </c>
      <c r="AN223" s="79">
        <f t="shared" si="129"/>
        <v>40000</v>
      </c>
      <c r="AO223" s="79">
        <f t="shared" si="127"/>
        <v>23333.333333333336</v>
      </c>
      <c r="AP223" s="12"/>
      <c r="AQ223" s="12"/>
      <c r="AR223" s="12"/>
      <c r="AS223" s="12"/>
      <c r="AT223" s="12"/>
      <c r="AU223" s="80">
        <f t="shared" si="128"/>
        <v>40000</v>
      </c>
      <c r="AV223" s="145">
        <f t="shared" si="118"/>
        <v>211333.33333333331</v>
      </c>
      <c r="AW223" s="145">
        <f t="shared" si="119"/>
        <v>-11333.333333333314</v>
      </c>
      <c r="AX223" s="143">
        <f t="shared" si="130"/>
        <v>16666.666666666668</v>
      </c>
      <c r="AY223" s="154">
        <f t="shared" si="131"/>
        <v>227999.99999999997</v>
      </c>
      <c r="AZ223" s="155">
        <v>0</v>
      </c>
    </row>
    <row r="224" spans="1:16375">
      <c r="A224" s="63">
        <v>10</v>
      </c>
      <c r="B224" s="84" t="s">
        <v>159</v>
      </c>
      <c r="C224" s="65">
        <v>62</v>
      </c>
      <c r="D224" s="65" t="s">
        <v>58</v>
      </c>
      <c r="E224" s="65" t="s">
        <v>207</v>
      </c>
      <c r="F224" s="65" t="s">
        <v>82</v>
      </c>
      <c r="G224" s="66">
        <v>175</v>
      </c>
      <c r="H224" s="71" t="s">
        <v>61</v>
      </c>
      <c r="I224" s="65"/>
      <c r="J224" s="65"/>
      <c r="K224" s="67">
        <v>42551</v>
      </c>
      <c r="L224" s="68">
        <v>41858</v>
      </c>
      <c r="M224" s="68">
        <f t="shared" si="99"/>
        <v>44780</v>
      </c>
      <c r="N224" s="69">
        <v>42767</v>
      </c>
      <c r="O224" s="193">
        <v>0</v>
      </c>
      <c r="P224" s="74">
        <f t="shared" si="124"/>
        <v>61</v>
      </c>
      <c r="Q224" s="194" t="s">
        <v>267</v>
      </c>
      <c r="R224" s="12">
        <f t="shared" si="110"/>
        <v>60</v>
      </c>
      <c r="S224" s="65">
        <v>60</v>
      </c>
      <c r="T224" s="72">
        <v>200000</v>
      </c>
      <c r="U224" s="65">
        <v>8</v>
      </c>
      <c r="V224" s="65">
        <v>2017</v>
      </c>
      <c r="W224" s="73">
        <v>0</v>
      </c>
      <c r="X224" s="74">
        <f t="shared" si="125"/>
        <v>5</v>
      </c>
      <c r="Y224" s="74">
        <f t="shared" si="102"/>
        <v>17</v>
      </c>
      <c r="Z224" s="100">
        <f t="shared" si="111"/>
        <v>29</v>
      </c>
      <c r="AA224" s="100">
        <f t="shared" si="111"/>
        <v>41</v>
      </c>
      <c r="AB224" s="74">
        <f t="shared" si="122"/>
        <v>46</v>
      </c>
      <c r="AC224" s="74">
        <f t="shared" si="123"/>
        <v>15</v>
      </c>
      <c r="AD224" s="75">
        <f t="shared" si="103"/>
        <v>3333.3333333333335</v>
      </c>
      <c r="AE224" s="75">
        <f t="shared" si="104"/>
        <v>0</v>
      </c>
      <c r="AF224" s="76">
        <f t="shared" si="105"/>
        <v>16666.666666666668</v>
      </c>
      <c r="AG224" s="76">
        <f t="shared" si="106"/>
        <v>40000</v>
      </c>
      <c r="AH224" s="75">
        <f t="shared" si="107"/>
        <v>56666.666666666672</v>
      </c>
      <c r="AI224" s="75">
        <f t="shared" si="108"/>
        <v>143333.33333333331</v>
      </c>
      <c r="AJ224" s="143">
        <f t="shared" si="114"/>
        <v>114666.66666666666</v>
      </c>
      <c r="AK224" s="144">
        <f t="shared" si="115"/>
        <v>171333.33333333331</v>
      </c>
      <c r="AL224" s="79">
        <f t="shared" si="116"/>
        <v>28666.666666666686</v>
      </c>
      <c r="AM224" s="79">
        <f t="shared" si="126"/>
        <v>40000</v>
      </c>
      <c r="AN224" s="79">
        <f t="shared" si="129"/>
        <v>40000</v>
      </c>
      <c r="AO224" s="79">
        <f t="shared" si="127"/>
        <v>23333.333333333336</v>
      </c>
      <c r="AP224" s="12"/>
      <c r="AQ224" s="12"/>
      <c r="AR224" s="12"/>
      <c r="AS224" s="12"/>
      <c r="AT224" s="12"/>
      <c r="AU224" s="80">
        <f t="shared" si="128"/>
        <v>40000</v>
      </c>
      <c r="AV224" s="145">
        <f t="shared" si="118"/>
        <v>211333.33333333331</v>
      </c>
      <c r="AW224" s="145">
        <f t="shared" si="119"/>
        <v>-11333.333333333314</v>
      </c>
      <c r="AX224" s="143">
        <f t="shared" si="130"/>
        <v>16666.666666666668</v>
      </c>
      <c r="AY224" s="154">
        <f t="shared" si="131"/>
        <v>227999.99999999997</v>
      </c>
      <c r="AZ224" s="155">
        <v>0</v>
      </c>
    </row>
    <row r="225" spans="1:52">
      <c r="A225" s="63">
        <v>10</v>
      </c>
      <c r="B225" s="84" t="s">
        <v>159</v>
      </c>
      <c r="C225" s="65">
        <v>62</v>
      </c>
      <c r="D225" s="65" t="s">
        <v>58</v>
      </c>
      <c r="E225" s="65" t="s">
        <v>208</v>
      </c>
      <c r="F225" s="65" t="s">
        <v>82</v>
      </c>
      <c r="G225" s="66">
        <v>175</v>
      </c>
      <c r="H225" s="71" t="s">
        <v>61</v>
      </c>
      <c r="I225" s="65"/>
      <c r="J225" s="65"/>
      <c r="K225" s="67">
        <v>42551</v>
      </c>
      <c r="L225" s="68">
        <v>41858</v>
      </c>
      <c r="M225" s="68">
        <f t="shared" si="99"/>
        <v>44780</v>
      </c>
      <c r="N225" s="69">
        <v>42767</v>
      </c>
      <c r="O225" s="193">
        <v>0</v>
      </c>
      <c r="P225" s="74">
        <f t="shared" si="124"/>
        <v>61</v>
      </c>
      <c r="Q225" s="194" t="s">
        <v>267</v>
      </c>
      <c r="R225" s="12">
        <f t="shared" si="110"/>
        <v>60</v>
      </c>
      <c r="S225" s="65">
        <v>60</v>
      </c>
      <c r="T225" s="72">
        <v>180000</v>
      </c>
      <c r="U225" s="65">
        <v>8</v>
      </c>
      <c r="V225" s="65">
        <v>2017</v>
      </c>
      <c r="W225" s="73">
        <v>0</v>
      </c>
      <c r="X225" s="74">
        <f t="shared" si="125"/>
        <v>5</v>
      </c>
      <c r="Y225" s="74">
        <f t="shared" si="102"/>
        <v>17</v>
      </c>
      <c r="Z225" s="100">
        <f t="shared" si="111"/>
        <v>29</v>
      </c>
      <c r="AA225" s="100">
        <f t="shared" si="111"/>
        <v>41</v>
      </c>
      <c r="AB225" s="74">
        <f t="shared" si="122"/>
        <v>46</v>
      </c>
      <c r="AC225" s="74">
        <f t="shared" si="123"/>
        <v>15</v>
      </c>
      <c r="AD225" s="75">
        <f t="shared" si="103"/>
        <v>3000</v>
      </c>
      <c r="AE225" s="75">
        <f t="shared" si="104"/>
        <v>0</v>
      </c>
      <c r="AF225" s="76">
        <f t="shared" si="105"/>
        <v>15000</v>
      </c>
      <c r="AG225" s="76">
        <f t="shared" si="106"/>
        <v>36000</v>
      </c>
      <c r="AH225" s="75">
        <f t="shared" si="107"/>
        <v>51000</v>
      </c>
      <c r="AI225" s="75">
        <f t="shared" si="108"/>
        <v>129000</v>
      </c>
      <c r="AJ225" s="143">
        <f t="shared" si="114"/>
        <v>103200</v>
      </c>
      <c r="AK225" s="144">
        <f t="shared" si="115"/>
        <v>154200</v>
      </c>
      <c r="AL225" s="79">
        <f t="shared" si="116"/>
        <v>25800</v>
      </c>
      <c r="AM225" s="79">
        <f t="shared" si="126"/>
        <v>36000</v>
      </c>
      <c r="AN225" s="79">
        <f t="shared" si="129"/>
        <v>36000</v>
      </c>
      <c r="AO225" s="79">
        <f t="shared" si="127"/>
        <v>21000</v>
      </c>
      <c r="AP225" s="12"/>
      <c r="AQ225" s="12"/>
      <c r="AR225" s="12"/>
      <c r="AS225" s="12"/>
      <c r="AT225" s="12"/>
      <c r="AU225" s="80">
        <f t="shared" si="128"/>
        <v>36000</v>
      </c>
      <c r="AV225" s="145">
        <f t="shared" si="118"/>
        <v>190200</v>
      </c>
      <c r="AW225" s="145">
        <f t="shared" si="119"/>
        <v>-10200</v>
      </c>
      <c r="AX225" s="143">
        <f t="shared" si="130"/>
        <v>15000</v>
      </c>
      <c r="AY225" s="154">
        <f t="shared" si="131"/>
        <v>205200</v>
      </c>
      <c r="AZ225" s="155">
        <v>0</v>
      </c>
    </row>
    <row r="226" spans="1:52">
      <c r="A226" s="63">
        <v>10</v>
      </c>
      <c r="B226" s="84" t="s">
        <v>159</v>
      </c>
      <c r="C226" s="84">
        <v>14</v>
      </c>
      <c r="D226" s="84" t="s">
        <v>58</v>
      </c>
      <c r="E226" s="71" t="s">
        <v>209</v>
      </c>
      <c r="F226" s="71" t="s">
        <v>210</v>
      </c>
      <c r="G226" s="85">
        <v>1776</v>
      </c>
      <c r="H226" s="71" t="s">
        <v>61</v>
      </c>
      <c r="I226" s="71" t="s">
        <v>211</v>
      </c>
      <c r="J226" s="71"/>
      <c r="K226" s="68">
        <v>42682</v>
      </c>
      <c r="L226" s="68">
        <v>41858</v>
      </c>
      <c r="M226" s="68">
        <f t="shared" si="99"/>
        <v>44780</v>
      </c>
      <c r="N226" s="69">
        <v>42767</v>
      </c>
      <c r="O226" s="193">
        <v>0</v>
      </c>
      <c r="P226" s="73">
        <f t="shared" si="124"/>
        <v>61</v>
      </c>
      <c r="Q226" s="194" t="s">
        <v>267</v>
      </c>
      <c r="R226" s="12">
        <f t="shared" si="110"/>
        <v>60</v>
      </c>
      <c r="S226" s="71">
        <v>60</v>
      </c>
      <c r="T226" s="146">
        <v>1725500</v>
      </c>
      <c r="U226" s="71">
        <v>8</v>
      </c>
      <c r="V226" s="71">
        <v>2017</v>
      </c>
      <c r="W226" s="73">
        <v>0</v>
      </c>
      <c r="X226" s="73">
        <f t="shared" si="125"/>
        <v>5</v>
      </c>
      <c r="Y226" s="73">
        <f t="shared" si="102"/>
        <v>17</v>
      </c>
      <c r="Z226" s="100">
        <f t="shared" si="111"/>
        <v>29</v>
      </c>
      <c r="AA226" s="100">
        <f t="shared" si="111"/>
        <v>41</v>
      </c>
      <c r="AB226" s="74">
        <f t="shared" si="122"/>
        <v>46</v>
      </c>
      <c r="AC226" s="74">
        <f t="shared" si="123"/>
        <v>15</v>
      </c>
      <c r="AD226" s="92">
        <f t="shared" si="103"/>
        <v>28758.333333333332</v>
      </c>
      <c r="AE226" s="147">
        <f t="shared" si="104"/>
        <v>0</v>
      </c>
      <c r="AF226" s="94">
        <f t="shared" si="105"/>
        <v>143791.66666666666</v>
      </c>
      <c r="AG226" s="94">
        <f t="shared" si="106"/>
        <v>345100</v>
      </c>
      <c r="AH226" s="147">
        <f t="shared" si="107"/>
        <v>488891.66666666663</v>
      </c>
      <c r="AI226" s="147">
        <f t="shared" si="108"/>
        <v>1236608.3333333335</v>
      </c>
      <c r="AJ226" s="143">
        <f t="shared" si="114"/>
        <v>989286.66666666674</v>
      </c>
      <c r="AK226" s="144">
        <f t="shared" si="115"/>
        <v>1478178.3333333335</v>
      </c>
      <c r="AL226" s="79">
        <f t="shared" si="116"/>
        <v>247321.66666666651</v>
      </c>
      <c r="AM226" s="79">
        <f t="shared" si="126"/>
        <v>345100</v>
      </c>
      <c r="AN226" s="79">
        <f t="shared" si="129"/>
        <v>345100</v>
      </c>
      <c r="AO226" s="79">
        <f t="shared" si="127"/>
        <v>201308.33333333331</v>
      </c>
      <c r="AP226" s="12"/>
      <c r="AQ226" s="12"/>
      <c r="AR226" s="12"/>
      <c r="AS226" s="12"/>
      <c r="AT226" s="12"/>
      <c r="AU226" s="80">
        <f t="shared" si="128"/>
        <v>345100</v>
      </c>
      <c r="AV226" s="145">
        <f t="shared" si="118"/>
        <v>1823278.3333333335</v>
      </c>
      <c r="AW226" s="145">
        <f t="shared" si="119"/>
        <v>-97778.333333333489</v>
      </c>
      <c r="AX226" s="143">
        <f t="shared" si="130"/>
        <v>143791.66666666666</v>
      </c>
      <c r="AY226" s="154">
        <f t="shared" si="131"/>
        <v>1967070.0000000002</v>
      </c>
      <c r="AZ226" s="155">
        <v>0</v>
      </c>
    </row>
    <row r="227" spans="1:52">
      <c r="A227" s="63">
        <v>10</v>
      </c>
      <c r="B227" s="84" t="s">
        <v>159</v>
      </c>
      <c r="C227" s="84">
        <v>12</v>
      </c>
      <c r="D227" s="84" t="s">
        <v>58</v>
      </c>
      <c r="E227" s="71" t="s">
        <v>212</v>
      </c>
      <c r="F227" s="71" t="s">
        <v>213</v>
      </c>
      <c r="G227" s="85">
        <v>7072</v>
      </c>
      <c r="H227" s="71" t="s">
        <v>61</v>
      </c>
      <c r="I227" s="71" t="s">
        <v>211</v>
      </c>
      <c r="J227" s="71"/>
      <c r="K227" s="68">
        <v>42684</v>
      </c>
      <c r="L227" s="68">
        <v>41858</v>
      </c>
      <c r="M227" s="68">
        <f t="shared" si="99"/>
        <v>44780</v>
      </c>
      <c r="N227" s="69">
        <v>42767</v>
      </c>
      <c r="O227" s="193">
        <v>0</v>
      </c>
      <c r="P227" s="73">
        <f t="shared" si="124"/>
        <v>61</v>
      </c>
      <c r="Q227" s="194" t="s">
        <v>267</v>
      </c>
      <c r="R227" s="12">
        <f t="shared" si="110"/>
        <v>60</v>
      </c>
      <c r="S227" s="71">
        <v>60</v>
      </c>
      <c r="T227" s="146">
        <v>12313</v>
      </c>
      <c r="U227" s="71">
        <v>8</v>
      </c>
      <c r="V227" s="71">
        <v>2017</v>
      </c>
      <c r="W227" s="73">
        <v>0</v>
      </c>
      <c r="X227" s="73">
        <f t="shared" si="125"/>
        <v>5</v>
      </c>
      <c r="Y227" s="73">
        <f t="shared" si="102"/>
        <v>17</v>
      </c>
      <c r="Z227" s="100">
        <f t="shared" si="111"/>
        <v>29</v>
      </c>
      <c r="AA227" s="100">
        <f t="shared" si="111"/>
        <v>41</v>
      </c>
      <c r="AB227" s="74">
        <f t="shared" si="122"/>
        <v>46</v>
      </c>
      <c r="AC227" s="74">
        <f t="shared" si="123"/>
        <v>15</v>
      </c>
      <c r="AD227" s="92">
        <f t="shared" si="103"/>
        <v>205.21666666666667</v>
      </c>
      <c r="AE227" s="147">
        <f t="shared" si="104"/>
        <v>0</v>
      </c>
      <c r="AF227" s="94">
        <f t="shared" si="105"/>
        <v>1026.0833333333333</v>
      </c>
      <c r="AG227" s="94">
        <f t="shared" si="106"/>
        <v>2462.6</v>
      </c>
      <c r="AH227" s="147">
        <f t="shared" si="107"/>
        <v>3488.6833333333334</v>
      </c>
      <c r="AI227" s="147">
        <f t="shared" si="108"/>
        <v>8824.3166666666657</v>
      </c>
      <c r="AJ227" s="143">
        <f t="shared" si="114"/>
        <v>7059.4533333333329</v>
      </c>
      <c r="AK227" s="144">
        <f t="shared" si="115"/>
        <v>10548.136666666665</v>
      </c>
      <c r="AL227" s="79">
        <f t="shared" si="116"/>
        <v>1764.8633333333346</v>
      </c>
      <c r="AM227" s="79">
        <f t="shared" si="126"/>
        <v>2462.6</v>
      </c>
      <c r="AN227" s="79">
        <f t="shared" si="129"/>
        <v>2462.6</v>
      </c>
      <c r="AO227" s="79">
        <f t="shared" si="127"/>
        <v>1436.5166666666667</v>
      </c>
      <c r="AP227" s="12"/>
      <c r="AQ227" s="12"/>
      <c r="AR227" s="12"/>
      <c r="AS227" s="12"/>
      <c r="AT227" s="12"/>
      <c r="AU227" s="80">
        <f t="shared" si="128"/>
        <v>2462.6</v>
      </c>
      <c r="AV227" s="145">
        <f t="shared" si="118"/>
        <v>13010.736666666666</v>
      </c>
      <c r="AW227" s="145">
        <f t="shared" si="119"/>
        <v>-697.73666666666577</v>
      </c>
      <c r="AX227" s="143">
        <f t="shared" si="130"/>
        <v>1026.0833333333333</v>
      </c>
      <c r="AY227" s="154">
        <f t="shared" si="131"/>
        <v>14036.82</v>
      </c>
      <c r="AZ227" s="155">
        <v>0</v>
      </c>
    </row>
    <row r="228" spans="1:52">
      <c r="A228" s="63">
        <v>10</v>
      </c>
      <c r="B228" s="84" t="s">
        <v>159</v>
      </c>
      <c r="C228" s="84">
        <v>12</v>
      </c>
      <c r="D228" s="84" t="s">
        <v>58</v>
      </c>
      <c r="E228" s="71" t="s">
        <v>212</v>
      </c>
      <c r="F228" s="71" t="s">
        <v>213</v>
      </c>
      <c r="G228" s="85">
        <v>7072</v>
      </c>
      <c r="H228" s="71" t="s">
        <v>61</v>
      </c>
      <c r="I228" s="71" t="s">
        <v>211</v>
      </c>
      <c r="J228" s="71"/>
      <c r="K228" s="68">
        <v>42684</v>
      </c>
      <c r="L228" s="68">
        <v>41858</v>
      </c>
      <c r="M228" s="68">
        <f t="shared" si="99"/>
        <v>44780</v>
      </c>
      <c r="N228" s="69">
        <v>42767</v>
      </c>
      <c r="O228" s="193">
        <v>0</v>
      </c>
      <c r="P228" s="73">
        <f t="shared" si="124"/>
        <v>61</v>
      </c>
      <c r="Q228" s="194" t="s">
        <v>267</v>
      </c>
      <c r="R228" s="12">
        <f t="shared" si="110"/>
        <v>60</v>
      </c>
      <c r="S228" s="71">
        <v>60</v>
      </c>
      <c r="T228" s="146">
        <v>12313</v>
      </c>
      <c r="U228" s="71">
        <v>8</v>
      </c>
      <c r="V228" s="71">
        <v>2017</v>
      </c>
      <c r="W228" s="73">
        <v>0</v>
      </c>
      <c r="X228" s="73">
        <f t="shared" si="125"/>
        <v>5</v>
      </c>
      <c r="Y228" s="73">
        <f t="shared" si="102"/>
        <v>17</v>
      </c>
      <c r="Z228" s="100">
        <f t="shared" si="111"/>
        <v>29</v>
      </c>
      <c r="AA228" s="100">
        <f t="shared" si="111"/>
        <v>41</v>
      </c>
      <c r="AB228" s="74">
        <f t="shared" si="122"/>
        <v>46</v>
      </c>
      <c r="AC228" s="74">
        <f t="shared" si="123"/>
        <v>15</v>
      </c>
      <c r="AD228" s="92">
        <f t="shared" si="103"/>
        <v>205.21666666666667</v>
      </c>
      <c r="AE228" s="147">
        <f t="shared" si="104"/>
        <v>0</v>
      </c>
      <c r="AF228" s="94">
        <f t="shared" si="105"/>
        <v>1026.0833333333333</v>
      </c>
      <c r="AG228" s="94">
        <f t="shared" si="106"/>
        <v>2462.6</v>
      </c>
      <c r="AH228" s="147">
        <f t="shared" si="107"/>
        <v>3488.6833333333334</v>
      </c>
      <c r="AI228" s="147">
        <f t="shared" si="108"/>
        <v>8824.3166666666657</v>
      </c>
      <c r="AJ228" s="143">
        <f t="shared" si="114"/>
        <v>7059.4533333333329</v>
      </c>
      <c r="AK228" s="144">
        <f t="shared" si="115"/>
        <v>10548.136666666665</v>
      </c>
      <c r="AL228" s="79">
        <f t="shared" si="116"/>
        <v>1764.8633333333346</v>
      </c>
      <c r="AM228" s="79">
        <f t="shared" si="126"/>
        <v>2462.6</v>
      </c>
      <c r="AN228" s="79">
        <f t="shared" si="129"/>
        <v>2462.6</v>
      </c>
      <c r="AO228" s="79">
        <f t="shared" si="127"/>
        <v>1436.5166666666667</v>
      </c>
      <c r="AP228" s="12"/>
      <c r="AQ228" s="12"/>
      <c r="AR228" s="12"/>
      <c r="AS228" s="12"/>
      <c r="AT228" s="12"/>
      <c r="AU228" s="80">
        <f t="shared" si="128"/>
        <v>2462.6</v>
      </c>
      <c r="AV228" s="145">
        <f t="shared" si="118"/>
        <v>13010.736666666666</v>
      </c>
      <c r="AW228" s="145">
        <f t="shared" si="119"/>
        <v>-697.73666666666577</v>
      </c>
      <c r="AX228" s="143">
        <f t="shared" si="130"/>
        <v>1026.0833333333333</v>
      </c>
      <c r="AY228" s="154">
        <f t="shared" si="131"/>
        <v>14036.82</v>
      </c>
      <c r="AZ228" s="155">
        <v>0</v>
      </c>
    </row>
    <row r="229" spans="1:52">
      <c r="A229" s="63">
        <v>10</v>
      </c>
      <c r="B229" s="84" t="s">
        <v>159</v>
      </c>
      <c r="C229" s="84">
        <v>12</v>
      </c>
      <c r="D229" s="84" t="s">
        <v>58</v>
      </c>
      <c r="E229" s="71" t="s">
        <v>212</v>
      </c>
      <c r="F229" s="71" t="s">
        <v>213</v>
      </c>
      <c r="G229" s="85">
        <v>7072</v>
      </c>
      <c r="H229" s="71" t="s">
        <v>61</v>
      </c>
      <c r="I229" s="71" t="s">
        <v>211</v>
      </c>
      <c r="J229" s="71"/>
      <c r="K229" s="68">
        <v>42684</v>
      </c>
      <c r="L229" s="68">
        <v>41858</v>
      </c>
      <c r="M229" s="68">
        <f t="shared" si="99"/>
        <v>44780</v>
      </c>
      <c r="N229" s="69">
        <v>42767</v>
      </c>
      <c r="O229" s="193">
        <v>0</v>
      </c>
      <c r="P229" s="73">
        <f t="shared" si="124"/>
        <v>61</v>
      </c>
      <c r="Q229" s="194" t="s">
        <v>267</v>
      </c>
      <c r="R229" s="12">
        <f t="shared" si="110"/>
        <v>60</v>
      </c>
      <c r="S229" s="71">
        <v>60</v>
      </c>
      <c r="T229" s="146">
        <v>12313</v>
      </c>
      <c r="U229" s="71">
        <v>8</v>
      </c>
      <c r="V229" s="71">
        <v>2017</v>
      </c>
      <c r="W229" s="73">
        <v>0</v>
      </c>
      <c r="X229" s="73">
        <f t="shared" si="125"/>
        <v>5</v>
      </c>
      <c r="Y229" s="73">
        <f t="shared" si="102"/>
        <v>17</v>
      </c>
      <c r="Z229" s="100">
        <f t="shared" si="111"/>
        <v>29</v>
      </c>
      <c r="AA229" s="100">
        <f t="shared" si="111"/>
        <v>41</v>
      </c>
      <c r="AB229" s="74">
        <f t="shared" si="122"/>
        <v>46</v>
      </c>
      <c r="AC229" s="74">
        <f t="shared" si="123"/>
        <v>15</v>
      </c>
      <c r="AD229" s="92">
        <f t="shared" si="103"/>
        <v>205.21666666666667</v>
      </c>
      <c r="AE229" s="147">
        <f t="shared" si="104"/>
        <v>0</v>
      </c>
      <c r="AF229" s="94">
        <f t="shared" si="105"/>
        <v>1026.0833333333333</v>
      </c>
      <c r="AG229" s="94">
        <f t="shared" si="106"/>
        <v>2462.6</v>
      </c>
      <c r="AH229" s="147">
        <f t="shared" si="107"/>
        <v>3488.6833333333334</v>
      </c>
      <c r="AI229" s="147">
        <f t="shared" si="108"/>
        <v>8824.3166666666657</v>
      </c>
      <c r="AJ229" s="143">
        <f t="shared" si="114"/>
        <v>7059.4533333333329</v>
      </c>
      <c r="AK229" s="144">
        <f t="shared" si="115"/>
        <v>10548.136666666665</v>
      </c>
      <c r="AL229" s="79">
        <f t="shared" si="116"/>
        <v>1764.8633333333346</v>
      </c>
      <c r="AM229" s="79">
        <f t="shared" si="126"/>
        <v>2462.6</v>
      </c>
      <c r="AN229" s="79">
        <f t="shared" si="129"/>
        <v>2462.6</v>
      </c>
      <c r="AO229" s="79">
        <f t="shared" si="127"/>
        <v>1436.5166666666667</v>
      </c>
      <c r="AP229" s="12"/>
      <c r="AQ229" s="12"/>
      <c r="AR229" s="12"/>
      <c r="AS229" s="12"/>
      <c r="AT229" s="12"/>
      <c r="AU229" s="80">
        <f t="shared" si="128"/>
        <v>2462.6</v>
      </c>
      <c r="AV229" s="145">
        <f t="shared" si="118"/>
        <v>13010.736666666666</v>
      </c>
      <c r="AW229" s="145">
        <f t="shared" si="119"/>
        <v>-697.73666666666577</v>
      </c>
      <c r="AX229" s="143">
        <f t="shared" si="130"/>
        <v>1026.0833333333333</v>
      </c>
      <c r="AY229" s="154">
        <f t="shared" si="131"/>
        <v>14036.82</v>
      </c>
      <c r="AZ229" s="155">
        <v>0</v>
      </c>
    </row>
    <row r="230" spans="1:52">
      <c r="A230" s="63">
        <v>10</v>
      </c>
      <c r="B230" s="84" t="s">
        <v>159</v>
      </c>
      <c r="C230" s="84">
        <v>12</v>
      </c>
      <c r="D230" s="84" t="s">
        <v>58</v>
      </c>
      <c r="E230" s="71" t="s">
        <v>212</v>
      </c>
      <c r="F230" s="71" t="s">
        <v>213</v>
      </c>
      <c r="G230" s="85">
        <v>7072</v>
      </c>
      <c r="H230" s="71" t="s">
        <v>61</v>
      </c>
      <c r="I230" s="71" t="s">
        <v>211</v>
      </c>
      <c r="J230" s="71"/>
      <c r="K230" s="68">
        <v>42684</v>
      </c>
      <c r="L230" s="68">
        <v>41858</v>
      </c>
      <c r="M230" s="68">
        <f t="shared" si="99"/>
        <v>44780</v>
      </c>
      <c r="N230" s="69">
        <v>42767</v>
      </c>
      <c r="O230" s="193">
        <v>0</v>
      </c>
      <c r="P230" s="73">
        <f t="shared" si="124"/>
        <v>61</v>
      </c>
      <c r="Q230" s="194" t="s">
        <v>267</v>
      </c>
      <c r="R230" s="12">
        <f t="shared" si="110"/>
        <v>60</v>
      </c>
      <c r="S230" s="71">
        <v>60</v>
      </c>
      <c r="T230" s="146">
        <v>12313</v>
      </c>
      <c r="U230" s="71">
        <v>8</v>
      </c>
      <c r="V230" s="71">
        <v>2017</v>
      </c>
      <c r="W230" s="73">
        <v>0</v>
      </c>
      <c r="X230" s="73">
        <f t="shared" si="125"/>
        <v>5</v>
      </c>
      <c r="Y230" s="73">
        <f t="shared" si="102"/>
        <v>17</v>
      </c>
      <c r="Z230" s="100">
        <f t="shared" si="111"/>
        <v>29</v>
      </c>
      <c r="AA230" s="100">
        <f t="shared" si="111"/>
        <v>41</v>
      </c>
      <c r="AB230" s="74">
        <f t="shared" si="122"/>
        <v>46</v>
      </c>
      <c r="AC230" s="74">
        <f t="shared" si="123"/>
        <v>15</v>
      </c>
      <c r="AD230" s="92">
        <f t="shared" si="103"/>
        <v>205.21666666666667</v>
      </c>
      <c r="AE230" s="147">
        <f t="shared" si="104"/>
        <v>0</v>
      </c>
      <c r="AF230" s="94">
        <f t="shared" si="105"/>
        <v>1026.0833333333333</v>
      </c>
      <c r="AG230" s="94">
        <f t="shared" si="106"/>
        <v>2462.6</v>
      </c>
      <c r="AH230" s="147">
        <f t="shared" si="107"/>
        <v>3488.6833333333334</v>
      </c>
      <c r="AI230" s="147">
        <f t="shared" si="108"/>
        <v>8824.3166666666657</v>
      </c>
      <c r="AJ230" s="143">
        <f t="shared" si="114"/>
        <v>7059.4533333333329</v>
      </c>
      <c r="AK230" s="144">
        <f t="shared" si="115"/>
        <v>10548.136666666665</v>
      </c>
      <c r="AL230" s="79">
        <f t="shared" si="116"/>
        <v>1764.8633333333346</v>
      </c>
      <c r="AM230" s="79">
        <f t="shared" si="126"/>
        <v>2462.6</v>
      </c>
      <c r="AN230" s="79">
        <f t="shared" si="129"/>
        <v>2462.6</v>
      </c>
      <c r="AO230" s="79">
        <f t="shared" si="127"/>
        <v>1436.5166666666667</v>
      </c>
      <c r="AP230" s="12"/>
      <c r="AQ230" s="12"/>
      <c r="AR230" s="12"/>
      <c r="AS230" s="12"/>
      <c r="AT230" s="12"/>
      <c r="AU230" s="80">
        <f t="shared" si="128"/>
        <v>2462.6</v>
      </c>
      <c r="AV230" s="145">
        <f t="shared" si="118"/>
        <v>13010.736666666666</v>
      </c>
      <c r="AW230" s="145">
        <f t="shared" si="119"/>
        <v>-697.73666666666577</v>
      </c>
      <c r="AX230" s="143">
        <f t="shared" si="130"/>
        <v>1026.0833333333333</v>
      </c>
      <c r="AY230" s="154">
        <f t="shared" si="131"/>
        <v>14036.82</v>
      </c>
      <c r="AZ230" s="155">
        <v>0</v>
      </c>
    </row>
    <row r="231" spans="1:52">
      <c r="A231" s="63">
        <v>10</v>
      </c>
      <c r="B231" s="84" t="s">
        <v>159</v>
      </c>
      <c r="C231" s="84">
        <v>12</v>
      </c>
      <c r="D231" s="84" t="s">
        <v>58</v>
      </c>
      <c r="E231" s="71" t="s">
        <v>214</v>
      </c>
      <c r="F231" s="71" t="s">
        <v>213</v>
      </c>
      <c r="G231" s="85">
        <v>7072</v>
      </c>
      <c r="H231" s="71" t="s">
        <v>61</v>
      </c>
      <c r="I231" s="71" t="s">
        <v>211</v>
      </c>
      <c r="J231" s="71"/>
      <c r="K231" s="68">
        <v>42684</v>
      </c>
      <c r="L231" s="68">
        <v>41858</v>
      </c>
      <c r="M231" s="68">
        <f t="shared" si="99"/>
        <v>44780</v>
      </c>
      <c r="N231" s="69">
        <v>42767</v>
      </c>
      <c r="O231" s="193">
        <v>0</v>
      </c>
      <c r="P231" s="73">
        <f t="shared" si="124"/>
        <v>61</v>
      </c>
      <c r="Q231" s="194" t="s">
        <v>267</v>
      </c>
      <c r="R231" s="12">
        <f t="shared" si="110"/>
        <v>60</v>
      </c>
      <c r="S231" s="71">
        <v>60</v>
      </c>
      <c r="T231" s="146">
        <v>14035</v>
      </c>
      <c r="U231" s="71">
        <v>8</v>
      </c>
      <c r="V231" s="71">
        <v>2017</v>
      </c>
      <c r="W231" s="73">
        <v>0</v>
      </c>
      <c r="X231" s="73">
        <f t="shared" si="125"/>
        <v>5</v>
      </c>
      <c r="Y231" s="73">
        <f t="shared" si="102"/>
        <v>17</v>
      </c>
      <c r="Z231" s="100">
        <f t="shared" si="111"/>
        <v>29</v>
      </c>
      <c r="AA231" s="100">
        <f t="shared" si="111"/>
        <v>41</v>
      </c>
      <c r="AB231" s="74">
        <f t="shared" si="122"/>
        <v>46</v>
      </c>
      <c r="AC231" s="74">
        <f t="shared" si="123"/>
        <v>15</v>
      </c>
      <c r="AD231" s="92">
        <f t="shared" si="103"/>
        <v>233.91666666666666</v>
      </c>
      <c r="AE231" s="147">
        <f t="shared" si="104"/>
        <v>0</v>
      </c>
      <c r="AF231" s="94">
        <f t="shared" si="105"/>
        <v>1169.5833333333333</v>
      </c>
      <c r="AG231" s="94">
        <f t="shared" si="106"/>
        <v>2807</v>
      </c>
      <c r="AH231" s="147">
        <f t="shared" si="107"/>
        <v>3976.583333333333</v>
      </c>
      <c r="AI231" s="147">
        <f t="shared" si="108"/>
        <v>10058.416666666668</v>
      </c>
      <c r="AJ231" s="143">
        <f t="shared" si="114"/>
        <v>8046.7333333333354</v>
      </c>
      <c r="AK231" s="144">
        <f t="shared" si="115"/>
        <v>12023.316666666669</v>
      </c>
      <c r="AL231" s="79">
        <f t="shared" si="116"/>
        <v>2011.6833333333307</v>
      </c>
      <c r="AM231" s="79">
        <f t="shared" si="126"/>
        <v>2807</v>
      </c>
      <c r="AN231" s="79">
        <f t="shared" si="129"/>
        <v>2807</v>
      </c>
      <c r="AO231" s="79">
        <f t="shared" si="127"/>
        <v>1637.4166666666665</v>
      </c>
      <c r="AP231" s="12"/>
      <c r="AQ231" s="12"/>
      <c r="AR231" s="12"/>
      <c r="AS231" s="12"/>
      <c r="AT231" s="12"/>
      <c r="AU231" s="80">
        <f t="shared" si="128"/>
        <v>2807</v>
      </c>
      <c r="AV231" s="145">
        <f t="shared" si="118"/>
        <v>14830.316666666669</v>
      </c>
      <c r="AW231" s="145">
        <f t="shared" si="119"/>
        <v>-795.31666666666933</v>
      </c>
      <c r="AX231" s="143">
        <f t="shared" si="130"/>
        <v>1169.5833333333333</v>
      </c>
      <c r="AY231" s="154">
        <f t="shared" si="131"/>
        <v>15999.900000000003</v>
      </c>
      <c r="AZ231" s="155">
        <v>0</v>
      </c>
    </row>
    <row r="232" spans="1:52">
      <c r="A232" s="63">
        <v>10</v>
      </c>
      <c r="B232" s="84" t="s">
        <v>159</v>
      </c>
      <c r="C232" s="84">
        <v>12</v>
      </c>
      <c r="D232" s="84" t="s">
        <v>58</v>
      </c>
      <c r="E232" s="71" t="s">
        <v>214</v>
      </c>
      <c r="F232" s="71" t="s">
        <v>213</v>
      </c>
      <c r="G232" s="85">
        <v>7072</v>
      </c>
      <c r="H232" s="71" t="s">
        <v>61</v>
      </c>
      <c r="I232" s="71" t="s">
        <v>211</v>
      </c>
      <c r="J232" s="71"/>
      <c r="K232" s="68">
        <v>42684</v>
      </c>
      <c r="L232" s="68">
        <v>41858</v>
      </c>
      <c r="M232" s="68">
        <f t="shared" si="99"/>
        <v>44780</v>
      </c>
      <c r="N232" s="69">
        <v>42767</v>
      </c>
      <c r="O232" s="193">
        <v>0</v>
      </c>
      <c r="P232" s="73">
        <f t="shared" si="124"/>
        <v>61</v>
      </c>
      <c r="Q232" s="194" t="s">
        <v>267</v>
      </c>
      <c r="R232" s="12">
        <f t="shared" si="110"/>
        <v>60</v>
      </c>
      <c r="S232" s="71">
        <v>60</v>
      </c>
      <c r="T232" s="146">
        <v>14035</v>
      </c>
      <c r="U232" s="71">
        <v>8</v>
      </c>
      <c r="V232" s="71">
        <v>2017</v>
      </c>
      <c r="W232" s="73">
        <v>0</v>
      </c>
      <c r="X232" s="73">
        <f t="shared" si="125"/>
        <v>5</v>
      </c>
      <c r="Y232" s="73">
        <f t="shared" si="102"/>
        <v>17</v>
      </c>
      <c r="Z232" s="100">
        <f t="shared" si="111"/>
        <v>29</v>
      </c>
      <c r="AA232" s="100">
        <f t="shared" si="111"/>
        <v>41</v>
      </c>
      <c r="AB232" s="74">
        <f t="shared" si="122"/>
        <v>46</v>
      </c>
      <c r="AC232" s="74">
        <f t="shared" si="123"/>
        <v>15</v>
      </c>
      <c r="AD232" s="92">
        <f t="shared" si="103"/>
        <v>233.91666666666666</v>
      </c>
      <c r="AE232" s="147">
        <f t="shared" si="104"/>
        <v>0</v>
      </c>
      <c r="AF232" s="94">
        <f t="shared" si="105"/>
        <v>1169.5833333333333</v>
      </c>
      <c r="AG232" s="94">
        <f t="shared" si="106"/>
        <v>2807</v>
      </c>
      <c r="AH232" s="147">
        <f t="shared" si="107"/>
        <v>3976.583333333333</v>
      </c>
      <c r="AI232" s="147">
        <f t="shared" si="108"/>
        <v>10058.416666666668</v>
      </c>
      <c r="AJ232" s="143">
        <f t="shared" si="114"/>
        <v>8046.7333333333354</v>
      </c>
      <c r="AK232" s="144">
        <f t="shared" si="115"/>
        <v>12023.316666666669</v>
      </c>
      <c r="AL232" s="79">
        <f t="shared" si="116"/>
        <v>2011.6833333333307</v>
      </c>
      <c r="AM232" s="79">
        <f t="shared" si="126"/>
        <v>2807</v>
      </c>
      <c r="AN232" s="79">
        <f t="shared" si="129"/>
        <v>2807</v>
      </c>
      <c r="AO232" s="79">
        <f t="shared" si="127"/>
        <v>1637.4166666666665</v>
      </c>
      <c r="AP232" s="12"/>
      <c r="AQ232" s="12"/>
      <c r="AR232" s="12"/>
      <c r="AS232" s="12"/>
      <c r="AT232" s="12"/>
      <c r="AU232" s="80">
        <f t="shared" si="128"/>
        <v>2807</v>
      </c>
      <c r="AV232" s="145">
        <f t="shared" si="118"/>
        <v>14830.316666666669</v>
      </c>
      <c r="AW232" s="145">
        <f t="shared" si="119"/>
        <v>-795.31666666666933</v>
      </c>
      <c r="AX232" s="143">
        <f t="shared" si="130"/>
        <v>1169.5833333333333</v>
      </c>
      <c r="AY232" s="154">
        <f t="shared" si="131"/>
        <v>15999.900000000003</v>
      </c>
      <c r="AZ232" s="155">
        <v>0</v>
      </c>
    </row>
    <row r="233" spans="1:52">
      <c r="A233" s="63">
        <v>10</v>
      </c>
      <c r="B233" s="84" t="s">
        <v>159</v>
      </c>
      <c r="C233" s="84">
        <v>12</v>
      </c>
      <c r="D233" s="84" t="s">
        <v>58</v>
      </c>
      <c r="E233" s="71" t="s">
        <v>214</v>
      </c>
      <c r="F233" s="71" t="s">
        <v>213</v>
      </c>
      <c r="G233" s="85">
        <v>7072</v>
      </c>
      <c r="H233" s="71" t="s">
        <v>61</v>
      </c>
      <c r="I233" s="71" t="s">
        <v>211</v>
      </c>
      <c r="J233" s="71"/>
      <c r="K233" s="68">
        <v>42684</v>
      </c>
      <c r="L233" s="68">
        <v>41858</v>
      </c>
      <c r="M233" s="68">
        <f t="shared" si="99"/>
        <v>44780</v>
      </c>
      <c r="N233" s="69">
        <v>42767</v>
      </c>
      <c r="O233" s="193">
        <v>0</v>
      </c>
      <c r="P233" s="73">
        <f t="shared" si="124"/>
        <v>61</v>
      </c>
      <c r="Q233" s="194" t="s">
        <v>267</v>
      </c>
      <c r="R233" s="12">
        <f t="shared" si="110"/>
        <v>60</v>
      </c>
      <c r="S233" s="71">
        <v>60</v>
      </c>
      <c r="T233" s="146">
        <v>14035</v>
      </c>
      <c r="U233" s="71">
        <v>8</v>
      </c>
      <c r="V233" s="71">
        <v>2017</v>
      </c>
      <c r="W233" s="73">
        <v>0</v>
      </c>
      <c r="X233" s="73">
        <f t="shared" si="125"/>
        <v>5</v>
      </c>
      <c r="Y233" s="73">
        <f t="shared" si="102"/>
        <v>17</v>
      </c>
      <c r="Z233" s="100">
        <f t="shared" si="111"/>
        <v>29</v>
      </c>
      <c r="AA233" s="100">
        <f t="shared" si="111"/>
        <v>41</v>
      </c>
      <c r="AB233" s="74">
        <f t="shared" si="122"/>
        <v>46</v>
      </c>
      <c r="AC233" s="74">
        <f t="shared" si="123"/>
        <v>15</v>
      </c>
      <c r="AD233" s="92">
        <f t="shared" si="103"/>
        <v>233.91666666666666</v>
      </c>
      <c r="AE233" s="147">
        <f t="shared" si="104"/>
        <v>0</v>
      </c>
      <c r="AF233" s="94">
        <f t="shared" si="105"/>
        <v>1169.5833333333333</v>
      </c>
      <c r="AG233" s="94">
        <f t="shared" si="106"/>
        <v>2807</v>
      </c>
      <c r="AH233" s="147">
        <f t="shared" si="107"/>
        <v>3976.583333333333</v>
      </c>
      <c r="AI233" s="147">
        <f t="shared" si="108"/>
        <v>10058.416666666668</v>
      </c>
      <c r="AJ233" s="143">
        <f t="shared" si="114"/>
        <v>8046.7333333333354</v>
      </c>
      <c r="AK233" s="144">
        <f t="shared" si="115"/>
        <v>12023.316666666669</v>
      </c>
      <c r="AL233" s="79">
        <f t="shared" si="116"/>
        <v>2011.6833333333307</v>
      </c>
      <c r="AM233" s="79">
        <f t="shared" si="126"/>
        <v>2807</v>
      </c>
      <c r="AN233" s="79">
        <f t="shared" si="129"/>
        <v>2807</v>
      </c>
      <c r="AO233" s="79">
        <f t="shared" si="127"/>
        <v>1637.4166666666665</v>
      </c>
      <c r="AP233" s="12"/>
      <c r="AQ233" s="12"/>
      <c r="AR233" s="12"/>
      <c r="AS233" s="12"/>
      <c r="AT233" s="12"/>
      <c r="AU233" s="80">
        <f t="shared" si="128"/>
        <v>2807</v>
      </c>
      <c r="AV233" s="145">
        <f t="shared" si="118"/>
        <v>14830.316666666669</v>
      </c>
      <c r="AW233" s="145">
        <f t="shared" si="119"/>
        <v>-795.31666666666933</v>
      </c>
      <c r="AX233" s="143">
        <f t="shared" si="130"/>
        <v>1169.5833333333333</v>
      </c>
      <c r="AY233" s="154">
        <f t="shared" si="131"/>
        <v>15999.900000000003</v>
      </c>
      <c r="AZ233" s="155">
        <v>0</v>
      </c>
    </row>
    <row r="234" spans="1:52">
      <c r="A234" s="63">
        <v>10</v>
      </c>
      <c r="B234" s="84" t="s">
        <v>159</v>
      </c>
      <c r="C234" s="84">
        <v>12</v>
      </c>
      <c r="D234" s="84" t="s">
        <v>58</v>
      </c>
      <c r="E234" s="71" t="s">
        <v>214</v>
      </c>
      <c r="F234" s="71" t="s">
        <v>213</v>
      </c>
      <c r="G234" s="85">
        <v>7072</v>
      </c>
      <c r="H234" s="71" t="s">
        <v>61</v>
      </c>
      <c r="I234" s="71" t="s">
        <v>211</v>
      </c>
      <c r="J234" s="71"/>
      <c r="K234" s="68">
        <v>42684</v>
      </c>
      <c r="L234" s="68">
        <v>41858</v>
      </c>
      <c r="M234" s="68">
        <f t="shared" si="99"/>
        <v>44780</v>
      </c>
      <c r="N234" s="69">
        <v>42767</v>
      </c>
      <c r="O234" s="193">
        <v>0</v>
      </c>
      <c r="P234" s="73">
        <f t="shared" si="124"/>
        <v>61</v>
      </c>
      <c r="Q234" s="194" t="s">
        <v>267</v>
      </c>
      <c r="R234" s="12">
        <f t="shared" si="110"/>
        <v>60</v>
      </c>
      <c r="S234" s="71">
        <v>60</v>
      </c>
      <c r="T234" s="146">
        <v>14035</v>
      </c>
      <c r="U234" s="71">
        <v>8</v>
      </c>
      <c r="V234" s="71">
        <v>2017</v>
      </c>
      <c r="W234" s="73">
        <v>0</v>
      </c>
      <c r="X234" s="73">
        <f t="shared" si="125"/>
        <v>5</v>
      </c>
      <c r="Y234" s="73">
        <f t="shared" si="102"/>
        <v>17</v>
      </c>
      <c r="Z234" s="100">
        <f t="shared" si="111"/>
        <v>29</v>
      </c>
      <c r="AA234" s="100">
        <f t="shared" si="111"/>
        <v>41</v>
      </c>
      <c r="AB234" s="74">
        <f t="shared" si="122"/>
        <v>46</v>
      </c>
      <c r="AC234" s="74">
        <f t="shared" si="123"/>
        <v>15</v>
      </c>
      <c r="AD234" s="92">
        <f t="shared" si="103"/>
        <v>233.91666666666666</v>
      </c>
      <c r="AE234" s="147">
        <f t="shared" si="104"/>
        <v>0</v>
      </c>
      <c r="AF234" s="94">
        <f t="shared" si="105"/>
        <v>1169.5833333333333</v>
      </c>
      <c r="AG234" s="94">
        <f t="shared" si="106"/>
        <v>2807</v>
      </c>
      <c r="AH234" s="147">
        <f t="shared" si="107"/>
        <v>3976.583333333333</v>
      </c>
      <c r="AI234" s="147">
        <f t="shared" si="108"/>
        <v>10058.416666666668</v>
      </c>
      <c r="AJ234" s="143">
        <f t="shared" si="114"/>
        <v>8046.7333333333354</v>
      </c>
      <c r="AK234" s="144">
        <f t="shared" si="115"/>
        <v>12023.316666666669</v>
      </c>
      <c r="AL234" s="79">
        <f t="shared" si="116"/>
        <v>2011.6833333333307</v>
      </c>
      <c r="AM234" s="79">
        <f t="shared" si="126"/>
        <v>2807</v>
      </c>
      <c r="AN234" s="79">
        <f t="shared" si="129"/>
        <v>2807</v>
      </c>
      <c r="AO234" s="79">
        <f t="shared" si="127"/>
        <v>1637.4166666666665</v>
      </c>
      <c r="AP234" s="12"/>
      <c r="AQ234" s="12"/>
      <c r="AR234" s="12"/>
      <c r="AS234" s="12"/>
      <c r="AT234" s="12"/>
      <c r="AU234" s="80">
        <f t="shared" si="128"/>
        <v>2807</v>
      </c>
      <c r="AV234" s="145">
        <f t="shared" si="118"/>
        <v>14830.316666666669</v>
      </c>
      <c r="AW234" s="145">
        <f t="shared" si="119"/>
        <v>-795.31666666666933</v>
      </c>
      <c r="AX234" s="143">
        <f t="shared" si="130"/>
        <v>1169.5833333333333</v>
      </c>
      <c r="AY234" s="154">
        <f t="shared" si="131"/>
        <v>15999.900000000003</v>
      </c>
      <c r="AZ234" s="155">
        <v>0</v>
      </c>
    </row>
    <row r="235" spans="1:52">
      <c r="A235" s="63">
        <v>10</v>
      </c>
      <c r="B235" s="87" t="s">
        <v>159</v>
      </c>
      <c r="C235" s="84">
        <v>12</v>
      </c>
      <c r="D235" s="84" t="s">
        <v>58</v>
      </c>
      <c r="E235" s="71" t="s">
        <v>214</v>
      </c>
      <c r="F235" s="71" t="s">
        <v>213</v>
      </c>
      <c r="G235" s="85">
        <v>7072</v>
      </c>
      <c r="H235" s="71" t="s">
        <v>61</v>
      </c>
      <c r="I235" s="71" t="s">
        <v>211</v>
      </c>
      <c r="J235" s="71"/>
      <c r="K235" s="68">
        <v>42684</v>
      </c>
      <c r="L235" s="68">
        <v>41858</v>
      </c>
      <c r="M235" s="68">
        <f t="shared" si="99"/>
        <v>44780</v>
      </c>
      <c r="N235" s="69">
        <v>42767</v>
      </c>
      <c r="O235" s="193">
        <v>0</v>
      </c>
      <c r="P235" s="73">
        <f t="shared" si="124"/>
        <v>61</v>
      </c>
      <c r="Q235" s="194" t="s">
        <v>267</v>
      </c>
      <c r="R235" s="12">
        <f t="shared" si="110"/>
        <v>60</v>
      </c>
      <c r="S235" s="71">
        <v>60</v>
      </c>
      <c r="T235" s="146">
        <v>14035</v>
      </c>
      <c r="U235" s="71">
        <v>8</v>
      </c>
      <c r="V235" s="71">
        <v>2017</v>
      </c>
      <c r="W235" s="73">
        <v>0</v>
      </c>
      <c r="X235" s="73">
        <f t="shared" si="125"/>
        <v>5</v>
      </c>
      <c r="Y235" s="73">
        <f t="shared" si="102"/>
        <v>17</v>
      </c>
      <c r="Z235" s="100">
        <f t="shared" si="111"/>
        <v>29</v>
      </c>
      <c r="AA235" s="100">
        <f t="shared" si="111"/>
        <v>41</v>
      </c>
      <c r="AB235" s="74">
        <f t="shared" si="122"/>
        <v>46</v>
      </c>
      <c r="AC235" s="74">
        <f t="shared" si="123"/>
        <v>15</v>
      </c>
      <c r="AD235" s="92">
        <f t="shared" si="103"/>
        <v>233.91666666666666</v>
      </c>
      <c r="AE235" s="147">
        <f t="shared" si="104"/>
        <v>0</v>
      </c>
      <c r="AF235" s="94">
        <f t="shared" si="105"/>
        <v>1169.5833333333333</v>
      </c>
      <c r="AG235" s="94">
        <f t="shared" si="106"/>
        <v>2807</v>
      </c>
      <c r="AH235" s="147">
        <f t="shared" si="107"/>
        <v>3976.583333333333</v>
      </c>
      <c r="AI235" s="147">
        <f t="shared" si="108"/>
        <v>10058.416666666668</v>
      </c>
      <c r="AJ235" s="143">
        <f t="shared" si="114"/>
        <v>8046.7333333333354</v>
      </c>
      <c r="AK235" s="144">
        <f t="shared" si="115"/>
        <v>12023.316666666669</v>
      </c>
      <c r="AL235" s="79">
        <f t="shared" si="116"/>
        <v>2011.6833333333307</v>
      </c>
      <c r="AM235" s="79">
        <f t="shared" si="126"/>
        <v>2807</v>
      </c>
      <c r="AN235" s="79">
        <f t="shared" si="129"/>
        <v>2807</v>
      </c>
      <c r="AO235" s="79">
        <f t="shared" si="127"/>
        <v>1637.4166666666665</v>
      </c>
      <c r="AP235" s="12"/>
      <c r="AQ235" s="12"/>
      <c r="AR235" s="12"/>
      <c r="AS235" s="12"/>
      <c r="AT235" s="12"/>
      <c r="AU235" s="80">
        <f t="shared" si="128"/>
        <v>2807</v>
      </c>
      <c r="AV235" s="145">
        <f t="shared" si="118"/>
        <v>14830.316666666669</v>
      </c>
      <c r="AW235" s="145">
        <f t="shared" si="119"/>
        <v>-795.31666666666933</v>
      </c>
      <c r="AX235" s="143">
        <f t="shared" si="130"/>
        <v>1169.5833333333333</v>
      </c>
      <c r="AY235" s="154">
        <f t="shared" si="131"/>
        <v>15999.900000000003</v>
      </c>
      <c r="AZ235" s="155">
        <v>0</v>
      </c>
    </row>
    <row r="236" spans="1:52">
      <c r="A236" s="63">
        <v>10</v>
      </c>
      <c r="B236" s="103" t="s">
        <v>159</v>
      </c>
      <c r="C236" s="84">
        <v>12</v>
      </c>
      <c r="D236" s="84" t="s">
        <v>58</v>
      </c>
      <c r="E236" s="71" t="s">
        <v>214</v>
      </c>
      <c r="F236" s="71" t="s">
        <v>213</v>
      </c>
      <c r="G236" s="85">
        <v>7072</v>
      </c>
      <c r="H236" s="71" t="s">
        <v>61</v>
      </c>
      <c r="I236" s="71" t="s">
        <v>211</v>
      </c>
      <c r="J236" s="71"/>
      <c r="K236" s="68">
        <v>42684</v>
      </c>
      <c r="L236" s="68">
        <v>41858</v>
      </c>
      <c r="M236" s="68">
        <f t="shared" si="99"/>
        <v>44780</v>
      </c>
      <c r="N236" s="69">
        <v>42767</v>
      </c>
      <c r="O236" s="193">
        <v>0</v>
      </c>
      <c r="P236" s="73">
        <f t="shared" si="124"/>
        <v>61</v>
      </c>
      <c r="Q236" s="194" t="s">
        <v>267</v>
      </c>
      <c r="R236" s="12">
        <f t="shared" si="110"/>
        <v>60</v>
      </c>
      <c r="S236" s="71">
        <v>60</v>
      </c>
      <c r="T236" s="146">
        <v>14035</v>
      </c>
      <c r="U236" s="71">
        <v>8</v>
      </c>
      <c r="V236" s="71">
        <v>2017</v>
      </c>
      <c r="W236" s="73">
        <v>0</v>
      </c>
      <c r="X236" s="73">
        <f t="shared" si="125"/>
        <v>5</v>
      </c>
      <c r="Y236" s="73">
        <f t="shared" si="102"/>
        <v>17</v>
      </c>
      <c r="Z236" s="100">
        <f t="shared" si="111"/>
        <v>29</v>
      </c>
      <c r="AA236" s="100">
        <f t="shared" si="111"/>
        <v>41</v>
      </c>
      <c r="AB236" s="74">
        <f t="shared" si="122"/>
        <v>46</v>
      </c>
      <c r="AC236" s="74">
        <f t="shared" si="123"/>
        <v>15</v>
      </c>
      <c r="AD236" s="92">
        <f t="shared" si="103"/>
        <v>233.91666666666666</v>
      </c>
      <c r="AE236" s="147">
        <f t="shared" si="104"/>
        <v>0</v>
      </c>
      <c r="AF236" s="94">
        <f t="shared" si="105"/>
        <v>1169.5833333333333</v>
      </c>
      <c r="AG236" s="94">
        <f t="shared" si="106"/>
        <v>2807</v>
      </c>
      <c r="AH236" s="147">
        <f t="shared" si="107"/>
        <v>3976.583333333333</v>
      </c>
      <c r="AI236" s="147">
        <f t="shared" si="108"/>
        <v>10058.416666666668</v>
      </c>
      <c r="AJ236" s="143">
        <f t="shared" si="114"/>
        <v>8046.7333333333354</v>
      </c>
      <c r="AK236" s="144">
        <f t="shared" si="115"/>
        <v>12023.316666666669</v>
      </c>
      <c r="AL236" s="79">
        <f t="shared" si="116"/>
        <v>2011.6833333333307</v>
      </c>
      <c r="AM236" s="79">
        <f t="shared" si="126"/>
        <v>2807</v>
      </c>
      <c r="AN236" s="79">
        <f t="shared" si="129"/>
        <v>2807</v>
      </c>
      <c r="AO236" s="79">
        <f t="shared" si="127"/>
        <v>1637.4166666666665</v>
      </c>
      <c r="AP236" s="12"/>
      <c r="AQ236" s="12"/>
      <c r="AR236" s="12"/>
      <c r="AS236" s="12"/>
      <c r="AT236" s="12"/>
      <c r="AU236" s="80">
        <f t="shared" si="128"/>
        <v>2807</v>
      </c>
      <c r="AV236" s="145">
        <f t="shared" si="118"/>
        <v>14830.316666666669</v>
      </c>
      <c r="AW236" s="145">
        <f t="shared" si="119"/>
        <v>-795.31666666666933</v>
      </c>
      <c r="AX236" s="143">
        <f t="shared" si="130"/>
        <v>1169.5833333333333</v>
      </c>
      <c r="AY236" s="154">
        <f t="shared" si="131"/>
        <v>15999.900000000003</v>
      </c>
      <c r="AZ236" s="155">
        <v>0</v>
      </c>
    </row>
    <row r="237" spans="1:52">
      <c r="A237" s="63">
        <v>10</v>
      </c>
      <c r="B237" s="103" t="s">
        <v>159</v>
      </c>
      <c r="C237" s="84">
        <v>12</v>
      </c>
      <c r="D237" s="84" t="s">
        <v>58</v>
      </c>
      <c r="E237" s="71" t="s">
        <v>214</v>
      </c>
      <c r="F237" s="71" t="s">
        <v>213</v>
      </c>
      <c r="G237" s="85">
        <v>7072</v>
      </c>
      <c r="H237" s="71" t="s">
        <v>61</v>
      </c>
      <c r="I237" s="71" t="s">
        <v>211</v>
      </c>
      <c r="J237" s="71"/>
      <c r="K237" s="68">
        <v>42684</v>
      </c>
      <c r="L237" s="68">
        <v>41858</v>
      </c>
      <c r="M237" s="68">
        <f t="shared" si="99"/>
        <v>44780</v>
      </c>
      <c r="N237" s="69">
        <v>42767</v>
      </c>
      <c r="O237" s="193">
        <v>0</v>
      </c>
      <c r="P237" s="73">
        <f t="shared" si="124"/>
        <v>61</v>
      </c>
      <c r="Q237" s="194" t="s">
        <v>267</v>
      </c>
      <c r="R237" s="12">
        <f t="shared" si="110"/>
        <v>60</v>
      </c>
      <c r="S237" s="71">
        <v>60</v>
      </c>
      <c r="T237" s="146">
        <v>14035</v>
      </c>
      <c r="U237" s="71">
        <v>8</v>
      </c>
      <c r="V237" s="71">
        <v>2017</v>
      </c>
      <c r="W237" s="73">
        <v>0</v>
      </c>
      <c r="X237" s="73">
        <f t="shared" si="125"/>
        <v>5</v>
      </c>
      <c r="Y237" s="73">
        <f t="shared" si="102"/>
        <v>17</v>
      </c>
      <c r="Z237" s="100">
        <f t="shared" si="111"/>
        <v>29</v>
      </c>
      <c r="AA237" s="100">
        <f t="shared" si="111"/>
        <v>41</v>
      </c>
      <c r="AB237" s="74">
        <f t="shared" si="122"/>
        <v>46</v>
      </c>
      <c r="AC237" s="74">
        <f t="shared" si="123"/>
        <v>15</v>
      </c>
      <c r="AD237" s="92">
        <f t="shared" si="103"/>
        <v>233.91666666666666</v>
      </c>
      <c r="AE237" s="147">
        <f t="shared" si="104"/>
        <v>0</v>
      </c>
      <c r="AF237" s="94">
        <f t="shared" si="105"/>
        <v>1169.5833333333333</v>
      </c>
      <c r="AG237" s="94">
        <f t="shared" si="106"/>
        <v>2807</v>
      </c>
      <c r="AH237" s="147">
        <f t="shared" si="107"/>
        <v>3976.583333333333</v>
      </c>
      <c r="AI237" s="147">
        <f t="shared" si="108"/>
        <v>10058.416666666668</v>
      </c>
      <c r="AJ237" s="143">
        <f t="shared" si="114"/>
        <v>8046.7333333333354</v>
      </c>
      <c r="AK237" s="144">
        <f t="shared" si="115"/>
        <v>12023.316666666669</v>
      </c>
      <c r="AL237" s="79">
        <f t="shared" si="116"/>
        <v>2011.6833333333307</v>
      </c>
      <c r="AM237" s="79">
        <f t="shared" si="126"/>
        <v>2807</v>
      </c>
      <c r="AN237" s="79">
        <f t="shared" si="129"/>
        <v>2807</v>
      </c>
      <c r="AO237" s="79">
        <f t="shared" si="127"/>
        <v>1637.4166666666665</v>
      </c>
      <c r="AP237" s="12"/>
      <c r="AQ237" s="12"/>
      <c r="AR237" s="12"/>
      <c r="AS237" s="12"/>
      <c r="AT237" s="12"/>
      <c r="AU237" s="80">
        <f t="shared" si="128"/>
        <v>2807</v>
      </c>
      <c r="AV237" s="145">
        <f t="shared" si="118"/>
        <v>14830.316666666669</v>
      </c>
      <c r="AW237" s="145">
        <f t="shared" si="119"/>
        <v>-795.31666666666933</v>
      </c>
      <c r="AX237" s="143">
        <f t="shared" si="130"/>
        <v>1169.5833333333333</v>
      </c>
      <c r="AY237" s="154">
        <f t="shared" si="131"/>
        <v>15999.900000000003</v>
      </c>
      <c r="AZ237" s="155">
        <v>0</v>
      </c>
    </row>
    <row r="238" spans="1:52">
      <c r="A238" s="63">
        <v>10</v>
      </c>
      <c r="B238" s="103" t="s">
        <v>159</v>
      </c>
      <c r="C238" s="84">
        <v>12</v>
      </c>
      <c r="D238" s="84" t="s">
        <v>58</v>
      </c>
      <c r="E238" s="71" t="s">
        <v>214</v>
      </c>
      <c r="F238" s="71" t="s">
        <v>213</v>
      </c>
      <c r="G238" s="85">
        <v>7072</v>
      </c>
      <c r="H238" s="71" t="s">
        <v>61</v>
      </c>
      <c r="I238" s="71" t="s">
        <v>211</v>
      </c>
      <c r="J238" s="71"/>
      <c r="K238" s="68">
        <v>42684</v>
      </c>
      <c r="L238" s="68">
        <v>41858</v>
      </c>
      <c r="M238" s="68">
        <f t="shared" si="99"/>
        <v>44780</v>
      </c>
      <c r="N238" s="69">
        <v>42767</v>
      </c>
      <c r="O238" s="193">
        <v>0</v>
      </c>
      <c r="P238" s="73">
        <f t="shared" si="124"/>
        <v>61</v>
      </c>
      <c r="Q238" s="194" t="s">
        <v>267</v>
      </c>
      <c r="R238" s="12">
        <f t="shared" si="110"/>
        <v>60</v>
      </c>
      <c r="S238" s="71">
        <v>60</v>
      </c>
      <c r="T238" s="146">
        <v>14035</v>
      </c>
      <c r="U238" s="71">
        <v>8</v>
      </c>
      <c r="V238" s="71">
        <v>2017</v>
      </c>
      <c r="W238" s="73">
        <v>0</v>
      </c>
      <c r="X238" s="73">
        <f t="shared" si="125"/>
        <v>5</v>
      </c>
      <c r="Y238" s="73">
        <f t="shared" si="102"/>
        <v>17</v>
      </c>
      <c r="Z238" s="100">
        <f t="shared" si="111"/>
        <v>29</v>
      </c>
      <c r="AA238" s="100">
        <f t="shared" si="111"/>
        <v>41</v>
      </c>
      <c r="AB238" s="74">
        <f t="shared" si="122"/>
        <v>46</v>
      </c>
      <c r="AC238" s="74">
        <f t="shared" si="123"/>
        <v>15</v>
      </c>
      <c r="AD238" s="92">
        <f t="shared" si="103"/>
        <v>233.91666666666666</v>
      </c>
      <c r="AE238" s="147">
        <f t="shared" si="104"/>
        <v>0</v>
      </c>
      <c r="AF238" s="94">
        <f t="shared" si="105"/>
        <v>1169.5833333333333</v>
      </c>
      <c r="AG238" s="94">
        <f t="shared" si="106"/>
        <v>2807</v>
      </c>
      <c r="AH238" s="147">
        <f t="shared" si="107"/>
        <v>3976.583333333333</v>
      </c>
      <c r="AI238" s="147">
        <f t="shared" si="108"/>
        <v>10058.416666666668</v>
      </c>
      <c r="AJ238" s="143">
        <f t="shared" si="114"/>
        <v>8046.7333333333354</v>
      </c>
      <c r="AK238" s="144">
        <f t="shared" si="115"/>
        <v>12023.316666666669</v>
      </c>
      <c r="AL238" s="79">
        <f t="shared" si="116"/>
        <v>2011.6833333333307</v>
      </c>
      <c r="AM238" s="79">
        <f t="shared" si="126"/>
        <v>2807</v>
      </c>
      <c r="AN238" s="79">
        <f t="shared" si="129"/>
        <v>2807</v>
      </c>
      <c r="AO238" s="79">
        <f t="shared" si="127"/>
        <v>1637.4166666666665</v>
      </c>
      <c r="AP238" s="12"/>
      <c r="AQ238" s="12"/>
      <c r="AR238" s="12"/>
      <c r="AS238" s="12"/>
      <c r="AT238" s="12"/>
      <c r="AU238" s="80">
        <f t="shared" si="128"/>
        <v>2807</v>
      </c>
      <c r="AV238" s="145">
        <f t="shared" si="118"/>
        <v>14830.316666666669</v>
      </c>
      <c r="AW238" s="145">
        <f t="shared" si="119"/>
        <v>-795.31666666666933</v>
      </c>
      <c r="AX238" s="143">
        <f t="shared" si="130"/>
        <v>1169.5833333333333</v>
      </c>
      <c r="AY238" s="154">
        <f t="shared" si="131"/>
        <v>15999.900000000003</v>
      </c>
      <c r="AZ238" s="155">
        <v>0</v>
      </c>
    </row>
    <row r="239" spans="1:52">
      <c r="A239" s="63">
        <v>10</v>
      </c>
      <c r="B239" s="84" t="s">
        <v>159</v>
      </c>
      <c r="C239" s="84">
        <v>12</v>
      </c>
      <c r="D239" s="84" t="s">
        <v>58</v>
      </c>
      <c r="E239" s="71" t="s">
        <v>214</v>
      </c>
      <c r="F239" s="71" t="s">
        <v>213</v>
      </c>
      <c r="G239" s="85">
        <v>7072</v>
      </c>
      <c r="H239" s="71" t="s">
        <v>61</v>
      </c>
      <c r="I239" s="71" t="s">
        <v>211</v>
      </c>
      <c r="J239" s="71"/>
      <c r="K239" s="68">
        <v>42684</v>
      </c>
      <c r="L239" s="68">
        <v>41858</v>
      </c>
      <c r="M239" s="68">
        <f t="shared" si="99"/>
        <v>44780</v>
      </c>
      <c r="N239" s="69">
        <v>42767</v>
      </c>
      <c r="O239" s="193">
        <v>0</v>
      </c>
      <c r="P239" s="73">
        <f t="shared" si="124"/>
        <v>61</v>
      </c>
      <c r="Q239" s="194" t="s">
        <v>267</v>
      </c>
      <c r="R239" s="12">
        <f t="shared" si="110"/>
        <v>60</v>
      </c>
      <c r="S239" s="71">
        <v>60</v>
      </c>
      <c r="T239" s="146">
        <v>14035</v>
      </c>
      <c r="U239" s="71">
        <v>8</v>
      </c>
      <c r="V239" s="71">
        <v>2017</v>
      </c>
      <c r="W239" s="73">
        <v>0</v>
      </c>
      <c r="X239" s="73">
        <f t="shared" si="125"/>
        <v>5</v>
      </c>
      <c r="Y239" s="73">
        <f t="shared" si="102"/>
        <v>17</v>
      </c>
      <c r="Z239" s="100">
        <f t="shared" si="111"/>
        <v>29</v>
      </c>
      <c r="AA239" s="100">
        <f t="shared" si="111"/>
        <v>41</v>
      </c>
      <c r="AB239" s="74">
        <f t="shared" si="122"/>
        <v>46</v>
      </c>
      <c r="AC239" s="74">
        <f t="shared" si="123"/>
        <v>15</v>
      </c>
      <c r="AD239" s="92">
        <f t="shared" si="103"/>
        <v>233.91666666666666</v>
      </c>
      <c r="AE239" s="147">
        <f t="shared" si="104"/>
        <v>0</v>
      </c>
      <c r="AF239" s="94">
        <f t="shared" si="105"/>
        <v>1169.5833333333333</v>
      </c>
      <c r="AG239" s="94">
        <f t="shared" si="106"/>
        <v>2807</v>
      </c>
      <c r="AH239" s="147">
        <f t="shared" si="107"/>
        <v>3976.583333333333</v>
      </c>
      <c r="AI239" s="147">
        <f t="shared" si="108"/>
        <v>10058.416666666668</v>
      </c>
      <c r="AJ239" s="143">
        <f t="shared" si="114"/>
        <v>8046.7333333333354</v>
      </c>
      <c r="AK239" s="144">
        <f t="shared" si="115"/>
        <v>12023.316666666669</v>
      </c>
      <c r="AL239" s="79">
        <f t="shared" si="116"/>
        <v>2011.6833333333307</v>
      </c>
      <c r="AM239" s="79">
        <f t="shared" si="126"/>
        <v>2807</v>
      </c>
      <c r="AN239" s="79">
        <f t="shared" si="129"/>
        <v>2807</v>
      </c>
      <c r="AO239" s="79">
        <f t="shared" si="127"/>
        <v>1637.4166666666665</v>
      </c>
      <c r="AP239" s="12"/>
      <c r="AQ239" s="12"/>
      <c r="AR239" s="12"/>
      <c r="AS239" s="12"/>
      <c r="AT239" s="12"/>
      <c r="AU239" s="80">
        <f t="shared" si="128"/>
        <v>2807</v>
      </c>
      <c r="AV239" s="145">
        <f t="shared" si="118"/>
        <v>14830.316666666669</v>
      </c>
      <c r="AW239" s="145">
        <f t="shared" si="119"/>
        <v>-795.31666666666933</v>
      </c>
      <c r="AX239" s="143">
        <f t="shared" si="130"/>
        <v>1169.5833333333333</v>
      </c>
      <c r="AY239" s="154">
        <f t="shared" si="131"/>
        <v>15999.900000000003</v>
      </c>
      <c r="AZ239" s="155">
        <v>0</v>
      </c>
    </row>
    <row r="240" spans="1:52">
      <c r="A240" s="63">
        <v>10</v>
      </c>
      <c r="B240" s="84" t="s">
        <v>159</v>
      </c>
      <c r="C240" s="84">
        <v>12</v>
      </c>
      <c r="D240" s="84" t="s">
        <v>58</v>
      </c>
      <c r="E240" s="71" t="s">
        <v>214</v>
      </c>
      <c r="F240" s="71" t="s">
        <v>213</v>
      </c>
      <c r="G240" s="85">
        <v>7072</v>
      </c>
      <c r="H240" s="71" t="s">
        <v>61</v>
      </c>
      <c r="I240" s="71" t="s">
        <v>211</v>
      </c>
      <c r="J240" s="71"/>
      <c r="K240" s="68">
        <v>42684</v>
      </c>
      <c r="L240" s="68">
        <v>41858</v>
      </c>
      <c r="M240" s="68">
        <f t="shared" si="99"/>
        <v>44780</v>
      </c>
      <c r="N240" s="69">
        <v>42767</v>
      </c>
      <c r="O240" s="193">
        <v>0</v>
      </c>
      <c r="P240" s="73">
        <f t="shared" si="124"/>
        <v>61</v>
      </c>
      <c r="Q240" s="194" t="s">
        <v>267</v>
      </c>
      <c r="R240" s="12">
        <f t="shared" si="110"/>
        <v>60</v>
      </c>
      <c r="S240" s="71">
        <v>60</v>
      </c>
      <c r="T240" s="146">
        <v>14035</v>
      </c>
      <c r="U240" s="71">
        <v>8</v>
      </c>
      <c r="V240" s="71">
        <v>2017</v>
      </c>
      <c r="W240" s="73">
        <v>0</v>
      </c>
      <c r="X240" s="73">
        <f t="shared" si="125"/>
        <v>5</v>
      </c>
      <c r="Y240" s="73">
        <f t="shared" si="102"/>
        <v>17</v>
      </c>
      <c r="Z240" s="100">
        <f t="shared" si="111"/>
        <v>29</v>
      </c>
      <c r="AA240" s="100">
        <f t="shared" si="111"/>
        <v>41</v>
      </c>
      <c r="AB240" s="74">
        <f t="shared" si="122"/>
        <v>46</v>
      </c>
      <c r="AC240" s="74">
        <f t="shared" si="123"/>
        <v>15</v>
      </c>
      <c r="AD240" s="92">
        <f t="shared" si="103"/>
        <v>233.91666666666666</v>
      </c>
      <c r="AE240" s="147">
        <f t="shared" si="104"/>
        <v>0</v>
      </c>
      <c r="AF240" s="94">
        <f t="shared" si="105"/>
        <v>1169.5833333333333</v>
      </c>
      <c r="AG240" s="94">
        <f t="shared" si="106"/>
        <v>2807</v>
      </c>
      <c r="AH240" s="147">
        <f t="shared" si="107"/>
        <v>3976.583333333333</v>
      </c>
      <c r="AI240" s="147">
        <f t="shared" si="108"/>
        <v>10058.416666666668</v>
      </c>
      <c r="AJ240" s="143">
        <f t="shared" si="114"/>
        <v>8046.7333333333354</v>
      </c>
      <c r="AK240" s="144">
        <f t="shared" si="115"/>
        <v>12023.316666666669</v>
      </c>
      <c r="AL240" s="79">
        <f t="shared" si="116"/>
        <v>2011.6833333333307</v>
      </c>
      <c r="AM240" s="79">
        <f t="shared" si="126"/>
        <v>2807</v>
      </c>
      <c r="AN240" s="79">
        <f t="shared" si="129"/>
        <v>2807</v>
      </c>
      <c r="AO240" s="79">
        <f t="shared" si="127"/>
        <v>1637.4166666666665</v>
      </c>
      <c r="AP240" s="12"/>
      <c r="AQ240" s="12"/>
      <c r="AR240" s="12"/>
      <c r="AS240" s="12"/>
      <c r="AT240" s="12"/>
      <c r="AU240" s="80">
        <f t="shared" si="128"/>
        <v>2807</v>
      </c>
      <c r="AV240" s="145">
        <f t="shared" si="118"/>
        <v>14830.316666666669</v>
      </c>
      <c r="AW240" s="145">
        <f t="shared" si="119"/>
        <v>-795.31666666666933</v>
      </c>
      <c r="AX240" s="143">
        <f t="shared" si="130"/>
        <v>1169.5833333333333</v>
      </c>
      <c r="AY240" s="154">
        <f t="shared" si="131"/>
        <v>15999.900000000003</v>
      </c>
      <c r="AZ240" s="155">
        <v>0</v>
      </c>
    </row>
    <row r="241" spans="1:52">
      <c r="A241" s="63">
        <v>10</v>
      </c>
      <c r="B241" s="84" t="s">
        <v>159</v>
      </c>
      <c r="C241" s="84">
        <v>12</v>
      </c>
      <c r="D241" s="84" t="s">
        <v>58</v>
      </c>
      <c r="E241" s="71" t="s">
        <v>214</v>
      </c>
      <c r="F241" s="71" t="s">
        <v>213</v>
      </c>
      <c r="G241" s="85">
        <v>7072</v>
      </c>
      <c r="H241" s="71" t="s">
        <v>61</v>
      </c>
      <c r="I241" s="71" t="s">
        <v>211</v>
      </c>
      <c r="J241" s="71"/>
      <c r="K241" s="68">
        <v>42684</v>
      </c>
      <c r="L241" s="68">
        <v>41858</v>
      </c>
      <c r="M241" s="68">
        <f t="shared" si="99"/>
        <v>44780</v>
      </c>
      <c r="N241" s="69">
        <v>42767</v>
      </c>
      <c r="O241" s="193">
        <v>0</v>
      </c>
      <c r="P241" s="73">
        <f t="shared" si="124"/>
        <v>61</v>
      </c>
      <c r="Q241" s="194" t="s">
        <v>267</v>
      </c>
      <c r="R241" s="12">
        <f t="shared" si="110"/>
        <v>60</v>
      </c>
      <c r="S241" s="71">
        <v>60</v>
      </c>
      <c r="T241" s="146">
        <v>14035</v>
      </c>
      <c r="U241" s="71">
        <v>8</v>
      </c>
      <c r="V241" s="71">
        <v>2017</v>
      </c>
      <c r="W241" s="73">
        <v>0</v>
      </c>
      <c r="X241" s="73">
        <f t="shared" si="125"/>
        <v>5</v>
      </c>
      <c r="Y241" s="73">
        <f t="shared" si="102"/>
        <v>17</v>
      </c>
      <c r="Z241" s="100">
        <f t="shared" si="111"/>
        <v>29</v>
      </c>
      <c r="AA241" s="100">
        <f t="shared" si="111"/>
        <v>41</v>
      </c>
      <c r="AB241" s="74">
        <f t="shared" si="122"/>
        <v>46</v>
      </c>
      <c r="AC241" s="74">
        <f t="shared" si="123"/>
        <v>15</v>
      </c>
      <c r="AD241" s="92">
        <f t="shared" si="103"/>
        <v>233.91666666666666</v>
      </c>
      <c r="AE241" s="147">
        <f t="shared" si="104"/>
        <v>0</v>
      </c>
      <c r="AF241" s="94">
        <f t="shared" si="105"/>
        <v>1169.5833333333333</v>
      </c>
      <c r="AG241" s="94">
        <f t="shared" si="106"/>
        <v>2807</v>
      </c>
      <c r="AH241" s="147">
        <f t="shared" si="107"/>
        <v>3976.583333333333</v>
      </c>
      <c r="AI241" s="147">
        <f t="shared" si="108"/>
        <v>10058.416666666668</v>
      </c>
      <c r="AJ241" s="143">
        <f t="shared" si="114"/>
        <v>8046.7333333333354</v>
      </c>
      <c r="AK241" s="144">
        <f t="shared" si="115"/>
        <v>12023.316666666669</v>
      </c>
      <c r="AL241" s="79">
        <f t="shared" si="116"/>
        <v>2011.6833333333307</v>
      </c>
      <c r="AM241" s="79">
        <f t="shared" si="126"/>
        <v>2807</v>
      </c>
      <c r="AN241" s="79">
        <f t="shared" si="129"/>
        <v>2807</v>
      </c>
      <c r="AO241" s="79">
        <f t="shared" si="127"/>
        <v>1637.4166666666665</v>
      </c>
      <c r="AP241" s="12"/>
      <c r="AQ241" s="12"/>
      <c r="AR241" s="12"/>
      <c r="AS241" s="12"/>
      <c r="AT241" s="12"/>
      <c r="AU241" s="80">
        <f t="shared" si="128"/>
        <v>2807</v>
      </c>
      <c r="AV241" s="145">
        <f t="shared" si="118"/>
        <v>14830.316666666669</v>
      </c>
      <c r="AW241" s="145">
        <f t="shared" si="119"/>
        <v>-795.31666666666933</v>
      </c>
      <c r="AX241" s="143">
        <f t="shared" si="130"/>
        <v>1169.5833333333333</v>
      </c>
      <c r="AY241" s="154">
        <f t="shared" si="131"/>
        <v>15999.900000000003</v>
      </c>
      <c r="AZ241" s="155">
        <v>0</v>
      </c>
    </row>
    <row r="242" spans="1:52">
      <c r="A242" s="63">
        <v>10</v>
      </c>
      <c r="B242" s="84" t="s">
        <v>159</v>
      </c>
      <c r="C242" s="84">
        <v>12</v>
      </c>
      <c r="D242" s="84" t="s">
        <v>58</v>
      </c>
      <c r="E242" s="71" t="s">
        <v>214</v>
      </c>
      <c r="F242" s="71" t="s">
        <v>213</v>
      </c>
      <c r="G242" s="85">
        <v>7072</v>
      </c>
      <c r="H242" s="71" t="s">
        <v>61</v>
      </c>
      <c r="I242" s="71" t="s">
        <v>211</v>
      </c>
      <c r="J242" s="71"/>
      <c r="K242" s="68">
        <v>42684</v>
      </c>
      <c r="L242" s="68">
        <v>41858</v>
      </c>
      <c r="M242" s="68">
        <f t="shared" si="99"/>
        <v>44780</v>
      </c>
      <c r="N242" s="69">
        <v>42767</v>
      </c>
      <c r="O242" s="193">
        <v>0</v>
      </c>
      <c r="P242" s="73">
        <f t="shared" si="124"/>
        <v>61</v>
      </c>
      <c r="Q242" s="194" t="s">
        <v>267</v>
      </c>
      <c r="R242" s="12">
        <f t="shared" si="110"/>
        <v>60</v>
      </c>
      <c r="S242" s="71">
        <v>60</v>
      </c>
      <c r="T242" s="146">
        <v>14035</v>
      </c>
      <c r="U242" s="71">
        <v>8</v>
      </c>
      <c r="V242" s="71">
        <v>2017</v>
      </c>
      <c r="W242" s="73">
        <v>0</v>
      </c>
      <c r="X242" s="73">
        <f t="shared" si="125"/>
        <v>5</v>
      </c>
      <c r="Y242" s="73">
        <f t="shared" si="102"/>
        <v>17</v>
      </c>
      <c r="Z242" s="100">
        <f t="shared" si="111"/>
        <v>29</v>
      </c>
      <c r="AA242" s="100">
        <f t="shared" si="111"/>
        <v>41</v>
      </c>
      <c r="AB242" s="74">
        <f t="shared" si="122"/>
        <v>46</v>
      </c>
      <c r="AC242" s="74">
        <f t="shared" si="123"/>
        <v>15</v>
      </c>
      <c r="AD242" s="92">
        <f t="shared" si="103"/>
        <v>233.91666666666666</v>
      </c>
      <c r="AE242" s="147">
        <f t="shared" si="104"/>
        <v>0</v>
      </c>
      <c r="AF242" s="94">
        <f t="shared" si="105"/>
        <v>1169.5833333333333</v>
      </c>
      <c r="AG242" s="94">
        <f t="shared" si="106"/>
        <v>2807</v>
      </c>
      <c r="AH242" s="147">
        <f t="shared" si="107"/>
        <v>3976.583333333333</v>
      </c>
      <c r="AI242" s="147">
        <f t="shared" si="108"/>
        <v>10058.416666666668</v>
      </c>
      <c r="AJ242" s="143">
        <f t="shared" si="114"/>
        <v>8046.7333333333354</v>
      </c>
      <c r="AK242" s="144">
        <f t="shared" si="115"/>
        <v>12023.316666666669</v>
      </c>
      <c r="AL242" s="79">
        <f t="shared" si="116"/>
        <v>2011.6833333333307</v>
      </c>
      <c r="AM242" s="79">
        <f t="shared" si="126"/>
        <v>2807</v>
      </c>
      <c r="AN242" s="79">
        <f t="shared" si="129"/>
        <v>2807</v>
      </c>
      <c r="AO242" s="79">
        <f t="shared" si="127"/>
        <v>1637.4166666666665</v>
      </c>
      <c r="AP242" s="12"/>
      <c r="AQ242" s="12"/>
      <c r="AR242" s="12"/>
      <c r="AS242" s="12"/>
      <c r="AT242" s="12"/>
      <c r="AU242" s="80">
        <f t="shared" si="128"/>
        <v>2807</v>
      </c>
      <c r="AV242" s="145">
        <f t="shared" si="118"/>
        <v>14830.316666666669</v>
      </c>
      <c r="AW242" s="145">
        <f t="shared" si="119"/>
        <v>-795.31666666666933</v>
      </c>
      <c r="AX242" s="143">
        <f t="shared" si="130"/>
        <v>1169.5833333333333</v>
      </c>
      <c r="AY242" s="154">
        <f t="shared" si="131"/>
        <v>15999.900000000003</v>
      </c>
      <c r="AZ242" s="155">
        <v>0</v>
      </c>
    </row>
    <row r="243" spans="1:52">
      <c r="A243" s="63">
        <v>10</v>
      </c>
      <c r="B243" s="84" t="s">
        <v>159</v>
      </c>
      <c r="C243" s="84">
        <v>12</v>
      </c>
      <c r="D243" s="84" t="s">
        <v>58</v>
      </c>
      <c r="E243" s="71" t="s">
        <v>215</v>
      </c>
      <c r="F243" s="71" t="s">
        <v>213</v>
      </c>
      <c r="G243" s="85">
        <v>7072</v>
      </c>
      <c r="H243" s="71" t="s">
        <v>61</v>
      </c>
      <c r="I243" s="71" t="s">
        <v>211</v>
      </c>
      <c r="J243" s="71"/>
      <c r="K243" s="68">
        <v>42684</v>
      </c>
      <c r="L243" s="68">
        <v>41858</v>
      </c>
      <c r="M243" s="68">
        <f t="shared" ref="M243:M273" si="132">+EDATE(L243,96)</f>
        <v>44780</v>
      </c>
      <c r="N243" s="69">
        <v>42767</v>
      </c>
      <c r="O243" s="193">
        <v>0</v>
      </c>
      <c r="P243" s="73">
        <f t="shared" si="124"/>
        <v>61</v>
      </c>
      <c r="Q243" s="194" t="s">
        <v>267</v>
      </c>
      <c r="R243" s="12">
        <f t="shared" si="110"/>
        <v>60</v>
      </c>
      <c r="S243" s="71">
        <v>60</v>
      </c>
      <c r="T243" s="146">
        <v>65404</v>
      </c>
      <c r="U243" s="71">
        <v>8</v>
      </c>
      <c r="V243" s="71">
        <v>2017</v>
      </c>
      <c r="W243" s="73">
        <v>0</v>
      </c>
      <c r="X243" s="73">
        <f t="shared" si="125"/>
        <v>5</v>
      </c>
      <c r="Y243" s="73">
        <f t="shared" ref="Y243:Y270" si="133">+($D$5-V243)*12+$C$5-U243+1</f>
        <v>17</v>
      </c>
      <c r="Z243" s="100">
        <f t="shared" si="111"/>
        <v>29</v>
      </c>
      <c r="AA243" s="100">
        <f t="shared" si="111"/>
        <v>41</v>
      </c>
      <c r="AB243" s="74">
        <f t="shared" si="122"/>
        <v>46</v>
      </c>
      <c r="AC243" s="74">
        <f t="shared" si="123"/>
        <v>15</v>
      </c>
      <c r="AD243" s="92">
        <f t="shared" ref="AD243:AD270" si="134">+IFERROR(T243/S243,0)</f>
        <v>1090.0666666666666</v>
      </c>
      <c r="AE243" s="147">
        <f t="shared" ref="AE243:AE273" si="135">+(T243/S243)*W243</f>
        <v>0</v>
      </c>
      <c r="AF243" s="94">
        <f t="shared" ref="AF243:AF273" si="136">+(X243-W243)*AD243</f>
        <v>5450.333333333333</v>
      </c>
      <c r="AG243" s="94">
        <f t="shared" ref="AG243:AG273" si="137">+(Y243-X243)*AD243</f>
        <v>13080.8</v>
      </c>
      <c r="AH243" s="147">
        <f t="shared" ref="AH243:AH273" si="138">+AE243+AF243+AG243</f>
        <v>18531.133333333331</v>
      </c>
      <c r="AI243" s="147">
        <f t="shared" ref="AI243:AI279" si="139">+T243-AH243</f>
        <v>46872.866666666669</v>
      </c>
      <c r="AJ243" s="143">
        <f t="shared" si="114"/>
        <v>37498.293333333335</v>
      </c>
      <c r="AK243" s="144">
        <f t="shared" si="115"/>
        <v>56029.426666666666</v>
      </c>
      <c r="AL243" s="79">
        <f t="shared" si="116"/>
        <v>9374.5733333333337</v>
      </c>
      <c r="AM243" s="79">
        <f t="shared" si="126"/>
        <v>13080.8</v>
      </c>
      <c r="AN243" s="79">
        <f t="shared" si="129"/>
        <v>13080.8</v>
      </c>
      <c r="AO243" s="79">
        <f t="shared" si="127"/>
        <v>7630.4666666666662</v>
      </c>
      <c r="AP243" s="12"/>
      <c r="AQ243" s="12"/>
      <c r="AR243" s="12"/>
      <c r="AS243" s="12"/>
      <c r="AT243" s="12"/>
      <c r="AU243" s="80">
        <f t="shared" si="128"/>
        <v>13080.8</v>
      </c>
      <c r="AV243" s="145">
        <f t="shared" si="118"/>
        <v>69110.226666666669</v>
      </c>
      <c r="AW243" s="145">
        <f t="shared" si="119"/>
        <v>-3706.2266666666692</v>
      </c>
      <c r="AX243" s="143">
        <f t="shared" si="130"/>
        <v>5450.333333333333</v>
      </c>
      <c r="AY243" s="154">
        <f t="shared" si="131"/>
        <v>74560.56</v>
      </c>
      <c r="AZ243" s="155">
        <v>0</v>
      </c>
    </row>
    <row r="244" spans="1:52">
      <c r="A244" s="63">
        <v>10</v>
      </c>
      <c r="B244" s="84" t="s">
        <v>159</v>
      </c>
      <c r="C244" s="84">
        <v>12</v>
      </c>
      <c r="D244" s="84" t="s">
        <v>58</v>
      </c>
      <c r="E244" s="71" t="s">
        <v>215</v>
      </c>
      <c r="F244" s="71" t="s">
        <v>213</v>
      </c>
      <c r="G244" s="85">
        <v>7072</v>
      </c>
      <c r="H244" s="71" t="s">
        <v>61</v>
      </c>
      <c r="I244" s="71" t="s">
        <v>211</v>
      </c>
      <c r="J244" s="71"/>
      <c r="K244" s="68">
        <v>42684</v>
      </c>
      <c r="L244" s="68">
        <v>41858</v>
      </c>
      <c r="M244" s="68">
        <f t="shared" si="132"/>
        <v>44780</v>
      </c>
      <c r="N244" s="69">
        <v>42767</v>
      </c>
      <c r="O244" s="193">
        <v>0</v>
      </c>
      <c r="P244" s="73">
        <f t="shared" si="124"/>
        <v>61</v>
      </c>
      <c r="Q244" s="194" t="s">
        <v>267</v>
      </c>
      <c r="R244" s="12">
        <f t="shared" ref="R244:R292" si="140">+S244</f>
        <v>60</v>
      </c>
      <c r="S244" s="71">
        <v>60</v>
      </c>
      <c r="T244" s="146">
        <v>65404</v>
      </c>
      <c r="U244" s="71">
        <v>8</v>
      </c>
      <c r="V244" s="71">
        <v>2017</v>
      </c>
      <c r="W244" s="73">
        <v>0</v>
      </c>
      <c r="X244" s="73">
        <f t="shared" si="125"/>
        <v>5</v>
      </c>
      <c r="Y244" s="73">
        <f t="shared" si="133"/>
        <v>17</v>
      </c>
      <c r="Z244" s="100">
        <f t="shared" ref="Z244:AA273" si="141">+Y244+12</f>
        <v>29</v>
      </c>
      <c r="AA244" s="100">
        <f t="shared" si="141"/>
        <v>41</v>
      </c>
      <c r="AB244" s="74">
        <f t="shared" si="122"/>
        <v>46</v>
      </c>
      <c r="AC244" s="74">
        <f t="shared" si="123"/>
        <v>15</v>
      </c>
      <c r="AD244" s="92">
        <f t="shared" si="134"/>
        <v>1090.0666666666666</v>
      </c>
      <c r="AE244" s="147">
        <f t="shared" si="135"/>
        <v>0</v>
      </c>
      <c r="AF244" s="94">
        <f t="shared" si="136"/>
        <v>5450.333333333333</v>
      </c>
      <c r="AG244" s="94">
        <f t="shared" si="137"/>
        <v>13080.8</v>
      </c>
      <c r="AH244" s="147">
        <f t="shared" si="138"/>
        <v>18531.133333333331</v>
      </c>
      <c r="AI244" s="147">
        <f t="shared" si="139"/>
        <v>46872.866666666669</v>
      </c>
      <c r="AJ244" s="143">
        <f t="shared" ref="AJ244:AJ273" si="142">+(AI244/AC244)*12</f>
        <v>37498.293333333335</v>
      </c>
      <c r="AK244" s="144">
        <f t="shared" ref="AK244:AK279" si="143">+AH244+AJ244</f>
        <v>56029.426666666666</v>
      </c>
      <c r="AL244" s="79">
        <f t="shared" ref="AL244:AL279" si="144">+T244-AK244</f>
        <v>9374.5733333333337</v>
      </c>
      <c r="AM244" s="79">
        <f t="shared" si="126"/>
        <v>13080.8</v>
      </c>
      <c r="AN244" s="79">
        <f t="shared" si="129"/>
        <v>13080.8</v>
      </c>
      <c r="AO244" s="79">
        <f t="shared" si="127"/>
        <v>7630.4666666666662</v>
      </c>
      <c r="AP244" s="12"/>
      <c r="AQ244" s="12"/>
      <c r="AR244" s="12"/>
      <c r="AS244" s="12"/>
      <c r="AT244" s="12"/>
      <c r="AU244" s="80">
        <f t="shared" si="128"/>
        <v>13080.8</v>
      </c>
      <c r="AV244" s="145">
        <f t="shared" ref="AV244:AV292" si="145">+AK244+AU244</f>
        <v>69110.226666666669</v>
      </c>
      <c r="AW244" s="145">
        <f t="shared" ref="AW244:AW292" si="146">+T244-AV244</f>
        <v>-3706.2266666666692</v>
      </c>
      <c r="AX244" s="143">
        <f t="shared" si="130"/>
        <v>5450.333333333333</v>
      </c>
      <c r="AY244" s="154">
        <f t="shared" si="131"/>
        <v>74560.56</v>
      </c>
      <c r="AZ244" s="155">
        <v>0</v>
      </c>
    </row>
    <row r="245" spans="1:52">
      <c r="A245" s="63">
        <v>10</v>
      </c>
      <c r="B245" s="84" t="s">
        <v>159</v>
      </c>
      <c r="C245" s="84">
        <v>12</v>
      </c>
      <c r="D245" s="84" t="s">
        <v>58</v>
      </c>
      <c r="E245" s="71" t="s">
        <v>216</v>
      </c>
      <c r="F245" s="71" t="s">
        <v>213</v>
      </c>
      <c r="G245" s="85">
        <v>7072</v>
      </c>
      <c r="H245" s="71" t="s">
        <v>61</v>
      </c>
      <c r="I245" s="71" t="s">
        <v>165</v>
      </c>
      <c r="J245" s="71"/>
      <c r="K245" s="68">
        <v>42684</v>
      </c>
      <c r="L245" s="68">
        <v>41858</v>
      </c>
      <c r="M245" s="68">
        <f t="shared" si="132"/>
        <v>44780</v>
      </c>
      <c r="N245" s="69">
        <v>42767</v>
      </c>
      <c r="O245" s="193">
        <v>0</v>
      </c>
      <c r="P245" s="73">
        <f t="shared" si="124"/>
        <v>61</v>
      </c>
      <c r="Q245" s="194" t="s">
        <v>267</v>
      </c>
      <c r="R245" s="12">
        <f t="shared" si="140"/>
        <v>60</v>
      </c>
      <c r="S245" s="71">
        <v>60</v>
      </c>
      <c r="T245" s="146">
        <v>88501</v>
      </c>
      <c r="U245" s="71">
        <v>8</v>
      </c>
      <c r="V245" s="71">
        <v>2017</v>
      </c>
      <c r="W245" s="73">
        <v>0</v>
      </c>
      <c r="X245" s="73">
        <f t="shared" si="125"/>
        <v>5</v>
      </c>
      <c r="Y245" s="73">
        <f t="shared" si="133"/>
        <v>17</v>
      </c>
      <c r="Z245" s="100">
        <f t="shared" si="141"/>
        <v>29</v>
      </c>
      <c r="AA245" s="100">
        <f t="shared" si="141"/>
        <v>41</v>
      </c>
      <c r="AB245" s="74">
        <f t="shared" si="122"/>
        <v>46</v>
      </c>
      <c r="AC245" s="74">
        <f t="shared" si="123"/>
        <v>15</v>
      </c>
      <c r="AD245" s="92">
        <f t="shared" si="134"/>
        <v>1475.0166666666667</v>
      </c>
      <c r="AE245" s="147">
        <f t="shared" si="135"/>
        <v>0</v>
      </c>
      <c r="AF245" s="94">
        <f t="shared" si="136"/>
        <v>7375.083333333333</v>
      </c>
      <c r="AG245" s="94">
        <f t="shared" si="137"/>
        <v>17700.2</v>
      </c>
      <c r="AH245" s="147">
        <f t="shared" si="138"/>
        <v>25075.283333333333</v>
      </c>
      <c r="AI245" s="147">
        <f t="shared" si="139"/>
        <v>63425.716666666667</v>
      </c>
      <c r="AJ245" s="143">
        <f t="shared" si="142"/>
        <v>50740.573333333334</v>
      </c>
      <c r="AK245" s="144">
        <f t="shared" si="143"/>
        <v>75815.856666666659</v>
      </c>
      <c r="AL245" s="79">
        <f t="shared" si="144"/>
        <v>12685.143333333341</v>
      </c>
      <c r="AM245" s="79">
        <f t="shared" si="126"/>
        <v>17700.2</v>
      </c>
      <c r="AN245" s="79">
        <f t="shared" si="129"/>
        <v>17700.2</v>
      </c>
      <c r="AO245" s="79">
        <f t="shared" si="127"/>
        <v>10325.116666666667</v>
      </c>
      <c r="AP245" s="12"/>
      <c r="AQ245" s="12"/>
      <c r="AR245" s="12"/>
      <c r="AS245" s="12"/>
      <c r="AT245" s="12"/>
      <c r="AU245" s="80">
        <f t="shared" si="128"/>
        <v>17700.2</v>
      </c>
      <c r="AV245" s="145">
        <f t="shared" si="145"/>
        <v>93516.056666666656</v>
      </c>
      <c r="AW245" s="145">
        <f t="shared" si="146"/>
        <v>-5015.0566666666564</v>
      </c>
      <c r="AX245" s="143">
        <f t="shared" si="130"/>
        <v>7375.083333333333</v>
      </c>
      <c r="AY245" s="154">
        <f t="shared" si="131"/>
        <v>100891.13999999998</v>
      </c>
      <c r="AZ245" s="155">
        <v>0</v>
      </c>
    </row>
    <row r="246" spans="1:52">
      <c r="A246" s="63">
        <v>10</v>
      </c>
      <c r="B246" s="84" t="s">
        <v>159</v>
      </c>
      <c r="C246" s="84">
        <v>12</v>
      </c>
      <c r="D246" s="84" t="s">
        <v>58</v>
      </c>
      <c r="E246" s="71" t="s">
        <v>216</v>
      </c>
      <c r="F246" s="71" t="s">
        <v>213</v>
      </c>
      <c r="G246" s="85">
        <v>7072</v>
      </c>
      <c r="H246" s="71" t="s">
        <v>61</v>
      </c>
      <c r="I246" s="71" t="s">
        <v>165</v>
      </c>
      <c r="J246" s="71"/>
      <c r="K246" s="68">
        <v>42684</v>
      </c>
      <c r="L246" s="68">
        <v>41858</v>
      </c>
      <c r="M246" s="68">
        <f t="shared" si="132"/>
        <v>44780</v>
      </c>
      <c r="N246" s="69">
        <v>42767</v>
      </c>
      <c r="O246" s="193">
        <v>0</v>
      </c>
      <c r="P246" s="73">
        <f t="shared" si="124"/>
        <v>61</v>
      </c>
      <c r="Q246" s="194" t="s">
        <v>267</v>
      </c>
      <c r="R246" s="12">
        <f t="shared" si="140"/>
        <v>60</v>
      </c>
      <c r="S246" s="71">
        <v>60</v>
      </c>
      <c r="T246" s="146">
        <v>88501</v>
      </c>
      <c r="U246" s="71">
        <v>8</v>
      </c>
      <c r="V246" s="71">
        <v>2017</v>
      </c>
      <c r="W246" s="73">
        <v>0</v>
      </c>
      <c r="X246" s="73">
        <f t="shared" si="125"/>
        <v>5</v>
      </c>
      <c r="Y246" s="73">
        <f t="shared" si="133"/>
        <v>17</v>
      </c>
      <c r="Z246" s="100">
        <f t="shared" si="141"/>
        <v>29</v>
      </c>
      <c r="AA246" s="100">
        <f t="shared" si="141"/>
        <v>41</v>
      </c>
      <c r="AB246" s="74">
        <f t="shared" si="122"/>
        <v>46</v>
      </c>
      <c r="AC246" s="74">
        <f t="shared" si="123"/>
        <v>15</v>
      </c>
      <c r="AD246" s="92">
        <f t="shared" si="134"/>
        <v>1475.0166666666667</v>
      </c>
      <c r="AE246" s="147">
        <f t="shared" si="135"/>
        <v>0</v>
      </c>
      <c r="AF246" s="94">
        <f t="shared" si="136"/>
        <v>7375.083333333333</v>
      </c>
      <c r="AG246" s="94">
        <f t="shared" si="137"/>
        <v>17700.2</v>
      </c>
      <c r="AH246" s="147">
        <f t="shared" si="138"/>
        <v>25075.283333333333</v>
      </c>
      <c r="AI246" s="147">
        <f t="shared" si="139"/>
        <v>63425.716666666667</v>
      </c>
      <c r="AJ246" s="143">
        <f t="shared" si="142"/>
        <v>50740.573333333334</v>
      </c>
      <c r="AK246" s="144">
        <f t="shared" si="143"/>
        <v>75815.856666666659</v>
      </c>
      <c r="AL246" s="79">
        <f t="shared" si="144"/>
        <v>12685.143333333341</v>
      </c>
      <c r="AM246" s="79">
        <f t="shared" si="126"/>
        <v>17700.2</v>
      </c>
      <c r="AN246" s="79">
        <f t="shared" si="129"/>
        <v>17700.2</v>
      </c>
      <c r="AO246" s="79">
        <f t="shared" si="127"/>
        <v>10325.116666666667</v>
      </c>
      <c r="AP246" s="12"/>
      <c r="AQ246" s="12"/>
      <c r="AR246" s="12"/>
      <c r="AS246" s="12"/>
      <c r="AT246" s="12"/>
      <c r="AU246" s="80">
        <f t="shared" si="128"/>
        <v>17700.2</v>
      </c>
      <c r="AV246" s="145">
        <f t="shared" si="145"/>
        <v>93516.056666666656</v>
      </c>
      <c r="AW246" s="145">
        <f t="shared" si="146"/>
        <v>-5015.0566666666564</v>
      </c>
      <c r="AX246" s="143">
        <f t="shared" si="130"/>
        <v>7375.083333333333</v>
      </c>
      <c r="AY246" s="154">
        <f t="shared" si="131"/>
        <v>100891.13999999998</v>
      </c>
      <c r="AZ246" s="155">
        <v>0</v>
      </c>
    </row>
    <row r="247" spans="1:52">
      <c r="A247" s="63">
        <v>10</v>
      </c>
      <c r="B247" s="84" t="s">
        <v>159</v>
      </c>
      <c r="C247" s="84">
        <v>12</v>
      </c>
      <c r="D247" s="84" t="s">
        <v>58</v>
      </c>
      <c r="E247" s="71" t="s">
        <v>216</v>
      </c>
      <c r="F247" s="71" t="s">
        <v>213</v>
      </c>
      <c r="G247" s="85">
        <v>7072</v>
      </c>
      <c r="H247" s="71" t="s">
        <v>61</v>
      </c>
      <c r="I247" s="71" t="s">
        <v>165</v>
      </c>
      <c r="J247" s="71"/>
      <c r="K247" s="68">
        <v>42684</v>
      </c>
      <c r="L247" s="68">
        <v>41858</v>
      </c>
      <c r="M247" s="68">
        <f t="shared" si="132"/>
        <v>44780</v>
      </c>
      <c r="N247" s="69">
        <v>42767</v>
      </c>
      <c r="O247" s="193">
        <v>0</v>
      </c>
      <c r="P247" s="73">
        <f t="shared" si="124"/>
        <v>61</v>
      </c>
      <c r="Q247" s="194" t="s">
        <v>267</v>
      </c>
      <c r="R247" s="12">
        <f t="shared" si="140"/>
        <v>60</v>
      </c>
      <c r="S247" s="71">
        <v>60</v>
      </c>
      <c r="T247" s="146">
        <v>88501</v>
      </c>
      <c r="U247" s="71">
        <v>8</v>
      </c>
      <c r="V247" s="71">
        <v>2017</v>
      </c>
      <c r="W247" s="73">
        <v>0</v>
      </c>
      <c r="X247" s="73">
        <f t="shared" si="125"/>
        <v>5</v>
      </c>
      <c r="Y247" s="73">
        <f t="shared" si="133"/>
        <v>17</v>
      </c>
      <c r="Z247" s="100">
        <f t="shared" si="141"/>
        <v>29</v>
      </c>
      <c r="AA247" s="100">
        <f t="shared" si="141"/>
        <v>41</v>
      </c>
      <c r="AB247" s="74">
        <f t="shared" si="122"/>
        <v>46</v>
      </c>
      <c r="AC247" s="74">
        <f t="shared" si="123"/>
        <v>15</v>
      </c>
      <c r="AD247" s="92">
        <f t="shared" si="134"/>
        <v>1475.0166666666667</v>
      </c>
      <c r="AE247" s="147">
        <f t="shared" si="135"/>
        <v>0</v>
      </c>
      <c r="AF247" s="94">
        <f t="shared" si="136"/>
        <v>7375.083333333333</v>
      </c>
      <c r="AG247" s="94">
        <f t="shared" si="137"/>
        <v>17700.2</v>
      </c>
      <c r="AH247" s="147">
        <f t="shared" si="138"/>
        <v>25075.283333333333</v>
      </c>
      <c r="AI247" s="147">
        <f t="shared" si="139"/>
        <v>63425.716666666667</v>
      </c>
      <c r="AJ247" s="143">
        <f t="shared" si="142"/>
        <v>50740.573333333334</v>
      </c>
      <c r="AK247" s="144">
        <f t="shared" si="143"/>
        <v>75815.856666666659</v>
      </c>
      <c r="AL247" s="79">
        <f t="shared" si="144"/>
        <v>12685.143333333341</v>
      </c>
      <c r="AM247" s="79">
        <f t="shared" si="126"/>
        <v>17700.2</v>
      </c>
      <c r="AN247" s="79">
        <f t="shared" si="129"/>
        <v>17700.2</v>
      </c>
      <c r="AO247" s="79">
        <f t="shared" si="127"/>
        <v>10325.116666666667</v>
      </c>
      <c r="AP247" s="12"/>
      <c r="AQ247" s="12"/>
      <c r="AR247" s="12"/>
      <c r="AS247" s="12"/>
      <c r="AT247" s="12"/>
      <c r="AU247" s="80">
        <f t="shared" si="128"/>
        <v>17700.2</v>
      </c>
      <c r="AV247" s="145">
        <f t="shared" si="145"/>
        <v>93516.056666666656</v>
      </c>
      <c r="AW247" s="145">
        <f t="shared" si="146"/>
        <v>-5015.0566666666564</v>
      </c>
      <c r="AX247" s="143">
        <f t="shared" si="130"/>
        <v>7375.083333333333</v>
      </c>
      <c r="AY247" s="154">
        <f t="shared" si="131"/>
        <v>100891.13999999998</v>
      </c>
      <c r="AZ247" s="155">
        <v>0</v>
      </c>
    </row>
    <row r="248" spans="1:52">
      <c r="A248" s="63">
        <v>10</v>
      </c>
      <c r="B248" s="84" t="s">
        <v>159</v>
      </c>
      <c r="C248" s="84">
        <v>12</v>
      </c>
      <c r="D248" s="84" t="s">
        <v>58</v>
      </c>
      <c r="E248" s="71" t="s">
        <v>217</v>
      </c>
      <c r="F248" s="71" t="s">
        <v>213</v>
      </c>
      <c r="G248" s="85">
        <v>7072</v>
      </c>
      <c r="H248" s="71" t="s">
        <v>61</v>
      </c>
      <c r="I248" s="71" t="s">
        <v>218</v>
      </c>
      <c r="J248" s="71"/>
      <c r="K248" s="68">
        <v>42684</v>
      </c>
      <c r="L248" s="68">
        <v>41858</v>
      </c>
      <c r="M248" s="68">
        <f t="shared" si="132"/>
        <v>44780</v>
      </c>
      <c r="N248" s="69">
        <v>42767</v>
      </c>
      <c r="O248" s="193">
        <v>0</v>
      </c>
      <c r="P248" s="73">
        <f t="shared" si="124"/>
        <v>61</v>
      </c>
      <c r="Q248" s="194" t="s">
        <v>267</v>
      </c>
      <c r="R248" s="12">
        <f t="shared" si="140"/>
        <v>60</v>
      </c>
      <c r="S248" s="71">
        <v>60</v>
      </c>
      <c r="T248" s="146">
        <v>104997</v>
      </c>
      <c r="U248" s="71">
        <v>8</v>
      </c>
      <c r="V248" s="71">
        <v>2017</v>
      </c>
      <c r="W248" s="73">
        <v>0</v>
      </c>
      <c r="X248" s="73">
        <f t="shared" si="125"/>
        <v>5</v>
      </c>
      <c r="Y248" s="73">
        <f t="shared" si="133"/>
        <v>17</v>
      </c>
      <c r="Z248" s="100">
        <f t="shared" si="141"/>
        <v>29</v>
      </c>
      <c r="AA248" s="100">
        <f t="shared" si="141"/>
        <v>41</v>
      </c>
      <c r="AB248" s="74">
        <f t="shared" si="122"/>
        <v>46</v>
      </c>
      <c r="AC248" s="74">
        <f t="shared" si="123"/>
        <v>15</v>
      </c>
      <c r="AD248" s="92">
        <f t="shared" si="134"/>
        <v>1749.95</v>
      </c>
      <c r="AE248" s="147">
        <f t="shared" si="135"/>
        <v>0</v>
      </c>
      <c r="AF248" s="94">
        <f t="shared" si="136"/>
        <v>8749.75</v>
      </c>
      <c r="AG248" s="94">
        <f t="shared" si="137"/>
        <v>20999.4</v>
      </c>
      <c r="AH248" s="147">
        <f t="shared" si="138"/>
        <v>29749.15</v>
      </c>
      <c r="AI248" s="147">
        <f t="shared" si="139"/>
        <v>75247.850000000006</v>
      </c>
      <c r="AJ248" s="143">
        <f t="shared" si="142"/>
        <v>60198.28</v>
      </c>
      <c r="AK248" s="144">
        <f t="shared" si="143"/>
        <v>89947.43</v>
      </c>
      <c r="AL248" s="79">
        <f t="shared" si="144"/>
        <v>15049.570000000007</v>
      </c>
      <c r="AM248" s="79">
        <f t="shared" si="126"/>
        <v>20999.4</v>
      </c>
      <c r="AN248" s="79">
        <f t="shared" si="129"/>
        <v>20999.4</v>
      </c>
      <c r="AO248" s="79">
        <f t="shared" si="127"/>
        <v>12249.65</v>
      </c>
      <c r="AP248" s="12"/>
      <c r="AQ248" s="12"/>
      <c r="AR248" s="12"/>
      <c r="AS248" s="12"/>
      <c r="AT248" s="12"/>
      <c r="AU248" s="80">
        <f t="shared" si="128"/>
        <v>20999.4</v>
      </c>
      <c r="AV248" s="145">
        <f t="shared" si="145"/>
        <v>110946.82999999999</v>
      </c>
      <c r="AW248" s="145">
        <f t="shared" si="146"/>
        <v>-5949.8299999999872</v>
      </c>
      <c r="AX248" s="143">
        <f t="shared" si="130"/>
        <v>8749.75</v>
      </c>
      <c r="AY248" s="154">
        <f t="shared" si="131"/>
        <v>119696.57999999999</v>
      </c>
      <c r="AZ248" s="155">
        <v>0</v>
      </c>
    </row>
    <row r="249" spans="1:52">
      <c r="A249" s="63">
        <v>10</v>
      </c>
      <c r="B249" s="84" t="s">
        <v>159</v>
      </c>
      <c r="C249" s="84">
        <v>12</v>
      </c>
      <c r="D249" s="84" t="s">
        <v>58</v>
      </c>
      <c r="E249" s="71" t="s">
        <v>219</v>
      </c>
      <c r="F249" s="71" t="s">
        <v>213</v>
      </c>
      <c r="G249" s="85">
        <v>7072</v>
      </c>
      <c r="H249" s="71" t="s">
        <v>61</v>
      </c>
      <c r="I249" s="71" t="s">
        <v>218</v>
      </c>
      <c r="J249" s="71"/>
      <c r="K249" s="68">
        <v>42684</v>
      </c>
      <c r="L249" s="68">
        <v>41858</v>
      </c>
      <c r="M249" s="68">
        <f t="shared" si="132"/>
        <v>44780</v>
      </c>
      <c r="N249" s="69">
        <v>42767</v>
      </c>
      <c r="O249" s="193">
        <v>0</v>
      </c>
      <c r="P249" s="73">
        <f t="shared" si="124"/>
        <v>61</v>
      </c>
      <c r="Q249" s="194" t="s">
        <v>267</v>
      </c>
      <c r="R249" s="12">
        <f t="shared" si="140"/>
        <v>60</v>
      </c>
      <c r="S249" s="71">
        <v>60</v>
      </c>
      <c r="T249" s="146">
        <v>199905</v>
      </c>
      <c r="U249" s="71">
        <v>8</v>
      </c>
      <c r="V249" s="71">
        <v>2017</v>
      </c>
      <c r="W249" s="73">
        <v>0</v>
      </c>
      <c r="X249" s="73">
        <f t="shared" si="125"/>
        <v>5</v>
      </c>
      <c r="Y249" s="73">
        <f t="shared" si="133"/>
        <v>17</v>
      </c>
      <c r="Z249" s="100">
        <f t="shared" si="141"/>
        <v>29</v>
      </c>
      <c r="AA249" s="100">
        <f t="shared" si="141"/>
        <v>41</v>
      </c>
      <c r="AB249" s="74">
        <f t="shared" si="122"/>
        <v>46</v>
      </c>
      <c r="AC249" s="74">
        <f t="shared" si="123"/>
        <v>15</v>
      </c>
      <c r="AD249" s="92">
        <f t="shared" si="134"/>
        <v>3331.75</v>
      </c>
      <c r="AE249" s="147">
        <f t="shared" si="135"/>
        <v>0</v>
      </c>
      <c r="AF249" s="94">
        <f t="shared" si="136"/>
        <v>16658.75</v>
      </c>
      <c r="AG249" s="94">
        <f t="shared" si="137"/>
        <v>39981</v>
      </c>
      <c r="AH249" s="147">
        <f t="shared" si="138"/>
        <v>56639.75</v>
      </c>
      <c r="AI249" s="147">
        <f t="shared" si="139"/>
        <v>143265.25</v>
      </c>
      <c r="AJ249" s="143">
        <f t="shared" si="142"/>
        <v>114612.2</v>
      </c>
      <c r="AK249" s="144">
        <f t="shared" si="143"/>
        <v>171251.95</v>
      </c>
      <c r="AL249" s="79">
        <f t="shared" si="144"/>
        <v>28653.049999999988</v>
      </c>
      <c r="AM249" s="79">
        <f t="shared" si="126"/>
        <v>39981</v>
      </c>
      <c r="AN249" s="79">
        <f t="shared" si="129"/>
        <v>39981</v>
      </c>
      <c r="AO249" s="79">
        <f t="shared" si="127"/>
        <v>23322.25</v>
      </c>
      <c r="AP249" s="12"/>
      <c r="AQ249" s="12"/>
      <c r="AR249" s="12"/>
      <c r="AS249" s="12"/>
      <c r="AT249" s="12"/>
      <c r="AU249" s="80">
        <f t="shared" si="128"/>
        <v>39981</v>
      </c>
      <c r="AV249" s="145">
        <f t="shared" si="145"/>
        <v>211232.95</v>
      </c>
      <c r="AW249" s="145">
        <f t="shared" si="146"/>
        <v>-11327.950000000012</v>
      </c>
      <c r="AX249" s="143">
        <f t="shared" si="130"/>
        <v>16658.75</v>
      </c>
      <c r="AY249" s="154">
        <f t="shared" si="131"/>
        <v>227891.7</v>
      </c>
      <c r="AZ249" s="155">
        <v>0</v>
      </c>
    </row>
    <row r="250" spans="1:52">
      <c r="A250" s="63">
        <v>10</v>
      </c>
      <c r="B250" s="84" t="s">
        <v>159</v>
      </c>
      <c r="C250" s="84">
        <v>13</v>
      </c>
      <c r="D250" s="84" t="s">
        <v>58</v>
      </c>
      <c r="E250" s="71" t="s">
        <v>220</v>
      </c>
      <c r="F250" s="71" t="s">
        <v>210</v>
      </c>
      <c r="G250" s="85">
        <v>1778</v>
      </c>
      <c r="H250" s="71" t="s">
        <v>61</v>
      </c>
      <c r="I250" s="71" t="s">
        <v>211</v>
      </c>
      <c r="J250" s="71"/>
      <c r="K250" s="68">
        <v>42695</v>
      </c>
      <c r="L250" s="68">
        <v>41858</v>
      </c>
      <c r="M250" s="68">
        <f t="shared" si="132"/>
        <v>44780</v>
      </c>
      <c r="N250" s="69">
        <v>42767</v>
      </c>
      <c r="O250" s="193">
        <v>0</v>
      </c>
      <c r="P250" s="73">
        <f t="shared" si="124"/>
        <v>61</v>
      </c>
      <c r="Q250" s="194" t="s">
        <v>267</v>
      </c>
      <c r="R250" s="12">
        <f t="shared" si="140"/>
        <v>60</v>
      </c>
      <c r="S250" s="71">
        <v>60</v>
      </c>
      <c r="T250" s="146">
        <v>345000</v>
      </c>
      <c r="U250" s="71">
        <v>8</v>
      </c>
      <c r="V250" s="71">
        <v>2017</v>
      </c>
      <c r="W250" s="73">
        <v>0</v>
      </c>
      <c r="X250" s="73">
        <f t="shared" si="125"/>
        <v>5</v>
      </c>
      <c r="Y250" s="73">
        <f t="shared" si="133"/>
        <v>17</v>
      </c>
      <c r="Z250" s="100">
        <f t="shared" si="141"/>
        <v>29</v>
      </c>
      <c r="AA250" s="100">
        <f t="shared" si="141"/>
        <v>41</v>
      </c>
      <c r="AB250" s="74">
        <f t="shared" si="122"/>
        <v>46</v>
      </c>
      <c r="AC250" s="74">
        <f t="shared" si="123"/>
        <v>15</v>
      </c>
      <c r="AD250" s="92">
        <f t="shared" si="134"/>
        <v>5750</v>
      </c>
      <c r="AE250" s="147">
        <f t="shared" si="135"/>
        <v>0</v>
      </c>
      <c r="AF250" s="94">
        <f t="shared" si="136"/>
        <v>28750</v>
      </c>
      <c r="AG250" s="94">
        <f t="shared" si="137"/>
        <v>69000</v>
      </c>
      <c r="AH250" s="147">
        <f t="shared" si="138"/>
        <v>97750</v>
      </c>
      <c r="AI250" s="147">
        <f t="shared" si="139"/>
        <v>247250</v>
      </c>
      <c r="AJ250" s="143">
        <f t="shared" si="142"/>
        <v>197800</v>
      </c>
      <c r="AK250" s="144">
        <f t="shared" si="143"/>
        <v>295550</v>
      </c>
      <c r="AL250" s="79">
        <f t="shared" si="144"/>
        <v>49450</v>
      </c>
      <c r="AM250" s="79">
        <f t="shared" si="126"/>
        <v>69000</v>
      </c>
      <c r="AN250" s="79">
        <f t="shared" si="129"/>
        <v>69000</v>
      </c>
      <c r="AO250" s="79">
        <f t="shared" si="127"/>
        <v>40250</v>
      </c>
      <c r="AP250" s="12"/>
      <c r="AQ250" s="12"/>
      <c r="AR250" s="12"/>
      <c r="AS250" s="12"/>
      <c r="AT250" s="12"/>
      <c r="AU250" s="80">
        <f t="shared" si="128"/>
        <v>69000</v>
      </c>
      <c r="AV250" s="145">
        <f t="shared" si="145"/>
        <v>364550</v>
      </c>
      <c r="AW250" s="145">
        <f t="shared" si="146"/>
        <v>-19550</v>
      </c>
      <c r="AX250" s="143">
        <f t="shared" si="130"/>
        <v>28750</v>
      </c>
      <c r="AY250" s="154">
        <f t="shared" si="131"/>
        <v>393300</v>
      </c>
      <c r="AZ250" s="155">
        <v>0</v>
      </c>
    </row>
    <row r="251" spans="1:52">
      <c r="A251" s="63">
        <v>10</v>
      </c>
      <c r="B251" s="84" t="s">
        <v>159</v>
      </c>
      <c r="C251" s="84">
        <v>47</v>
      </c>
      <c r="D251" s="84" t="s">
        <v>58</v>
      </c>
      <c r="E251" s="71" t="s">
        <v>221</v>
      </c>
      <c r="F251" s="71" t="s">
        <v>161</v>
      </c>
      <c r="G251" s="85">
        <v>1508703</v>
      </c>
      <c r="H251" s="71" t="s">
        <v>61</v>
      </c>
      <c r="I251" s="71" t="s">
        <v>180</v>
      </c>
      <c r="J251" s="71"/>
      <c r="K251" s="68">
        <v>42768</v>
      </c>
      <c r="L251" s="68">
        <v>41858</v>
      </c>
      <c r="M251" s="68">
        <f t="shared" si="132"/>
        <v>44780</v>
      </c>
      <c r="N251" s="69">
        <v>42767</v>
      </c>
      <c r="O251" s="193">
        <v>0</v>
      </c>
      <c r="P251" s="73">
        <f t="shared" si="124"/>
        <v>61</v>
      </c>
      <c r="Q251" s="194" t="s">
        <v>267</v>
      </c>
      <c r="R251" s="12">
        <f t="shared" si="140"/>
        <v>60</v>
      </c>
      <c r="S251" s="71">
        <v>60</v>
      </c>
      <c r="T251" s="146">
        <f t="shared" ref="T251:T268" si="147">1205*779.33</f>
        <v>939092.65</v>
      </c>
      <c r="U251" s="71">
        <v>8</v>
      </c>
      <c r="V251" s="71">
        <v>2017</v>
      </c>
      <c r="W251" s="73">
        <v>0</v>
      </c>
      <c r="X251" s="73">
        <f t="shared" si="125"/>
        <v>5</v>
      </c>
      <c r="Y251" s="73">
        <f t="shared" si="133"/>
        <v>17</v>
      </c>
      <c r="Z251" s="100">
        <f t="shared" si="141"/>
        <v>29</v>
      </c>
      <c r="AA251" s="100">
        <f t="shared" si="141"/>
        <v>41</v>
      </c>
      <c r="AB251" s="74">
        <f t="shared" si="122"/>
        <v>46</v>
      </c>
      <c r="AC251" s="74">
        <f t="shared" si="123"/>
        <v>15</v>
      </c>
      <c r="AD251" s="92">
        <f t="shared" si="134"/>
        <v>15651.544166666667</v>
      </c>
      <c r="AE251" s="147">
        <f t="shared" si="135"/>
        <v>0</v>
      </c>
      <c r="AF251" s="94">
        <f t="shared" si="136"/>
        <v>78257.720833333326</v>
      </c>
      <c r="AG251" s="94">
        <f t="shared" si="137"/>
        <v>187818.53</v>
      </c>
      <c r="AH251" s="147">
        <f t="shared" si="138"/>
        <v>266076.25083333335</v>
      </c>
      <c r="AI251" s="147">
        <f t="shared" si="139"/>
        <v>673016.39916666667</v>
      </c>
      <c r="AJ251" s="143">
        <f t="shared" si="142"/>
        <v>538413.11933333334</v>
      </c>
      <c r="AK251" s="144">
        <f t="shared" si="143"/>
        <v>804489.37016666669</v>
      </c>
      <c r="AL251" s="79">
        <f t="shared" si="144"/>
        <v>134603.27983333333</v>
      </c>
      <c r="AM251" s="79">
        <f t="shared" si="126"/>
        <v>187818.53</v>
      </c>
      <c r="AN251" s="79">
        <f t="shared" si="129"/>
        <v>187818.53</v>
      </c>
      <c r="AO251" s="79">
        <f t="shared" si="127"/>
        <v>109560.80916666667</v>
      </c>
      <c r="AP251" s="12"/>
      <c r="AQ251" s="12"/>
      <c r="AR251" s="12"/>
      <c r="AS251" s="12"/>
      <c r="AT251" s="12"/>
      <c r="AU251" s="80">
        <f t="shared" si="128"/>
        <v>187818.53</v>
      </c>
      <c r="AV251" s="145">
        <f t="shared" si="145"/>
        <v>992307.90016666672</v>
      </c>
      <c r="AW251" s="145">
        <f t="shared" si="146"/>
        <v>-53215.250166666694</v>
      </c>
      <c r="AX251" s="143">
        <f t="shared" si="130"/>
        <v>78257.720833333326</v>
      </c>
      <c r="AY251" s="154">
        <f t="shared" si="131"/>
        <v>1070565.621</v>
      </c>
      <c r="AZ251" s="155">
        <v>0</v>
      </c>
    </row>
    <row r="252" spans="1:52">
      <c r="A252" s="63">
        <v>10</v>
      </c>
      <c r="B252" s="84" t="s">
        <v>159</v>
      </c>
      <c r="C252" s="84">
        <v>47</v>
      </c>
      <c r="D252" s="84" t="s">
        <v>58</v>
      </c>
      <c r="E252" s="71" t="s">
        <v>221</v>
      </c>
      <c r="F252" s="71" t="s">
        <v>161</v>
      </c>
      <c r="G252" s="85">
        <v>1508703</v>
      </c>
      <c r="H252" s="71" t="s">
        <v>61</v>
      </c>
      <c r="I252" s="71" t="s">
        <v>180</v>
      </c>
      <c r="J252" s="71"/>
      <c r="K252" s="68">
        <v>42768</v>
      </c>
      <c r="L252" s="68">
        <v>41858</v>
      </c>
      <c r="M252" s="68">
        <f t="shared" si="132"/>
        <v>44780</v>
      </c>
      <c r="N252" s="69">
        <v>42767</v>
      </c>
      <c r="O252" s="193">
        <v>0</v>
      </c>
      <c r="P252" s="73">
        <f t="shared" si="124"/>
        <v>61</v>
      </c>
      <c r="Q252" s="194" t="s">
        <v>267</v>
      </c>
      <c r="R252" s="12">
        <f t="shared" si="140"/>
        <v>60</v>
      </c>
      <c r="S252" s="71">
        <v>60</v>
      </c>
      <c r="T252" s="146">
        <f t="shared" si="147"/>
        <v>939092.65</v>
      </c>
      <c r="U252" s="71">
        <v>8</v>
      </c>
      <c r="V252" s="71">
        <v>2017</v>
      </c>
      <c r="W252" s="73">
        <v>0</v>
      </c>
      <c r="X252" s="73">
        <f t="shared" si="125"/>
        <v>5</v>
      </c>
      <c r="Y252" s="73">
        <f t="shared" si="133"/>
        <v>17</v>
      </c>
      <c r="Z252" s="100">
        <f t="shared" si="141"/>
        <v>29</v>
      </c>
      <c r="AA252" s="100">
        <f t="shared" si="141"/>
        <v>41</v>
      </c>
      <c r="AB252" s="74">
        <f t="shared" si="122"/>
        <v>46</v>
      </c>
      <c r="AC252" s="74">
        <f t="shared" si="123"/>
        <v>15</v>
      </c>
      <c r="AD252" s="92">
        <f t="shared" si="134"/>
        <v>15651.544166666667</v>
      </c>
      <c r="AE252" s="147">
        <f t="shared" si="135"/>
        <v>0</v>
      </c>
      <c r="AF252" s="94">
        <f t="shared" si="136"/>
        <v>78257.720833333326</v>
      </c>
      <c r="AG252" s="94">
        <f t="shared" si="137"/>
        <v>187818.53</v>
      </c>
      <c r="AH252" s="147">
        <f t="shared" si="138"/>
        <v>266076.25083333335</v>
      </c>
      <c r="AI252" s="147">
        <f t="shared" si="139"/>
        <v>673016.39916666667</v>
      </c>
      <c r="AJ252" s="143">
        <f t="shared" si="142"/>
        <v>538413.11933333334</v>
      </c>
      <c r="AK252" s="144">
        <f t="shared" si="143"/>
        <v>804489.37016666669</v>
      </c>
      <c r="AL252" s="79">
        <f t="shared" si="144"/>
        <v>134603.27983333333</v>
      </c>
      <c r="AM252" s="79">
        <f t="shared" si="126"/>
        <v>187818.53</v>
      </c>
      <c r="AN252" s="79">
        <f t="shared" si="129"/>
        <v>187818.53</v>
      </c>
      <c r="AO252" s="79">
        <f t="shared" si="127"/>
        <v>109560.80916666667</v>
      </c>
      <c r="AP252" s="12"/>
      <c r="AQ252" s="12"/>
      <c r="AR252" s="12"/>
      <c r="AS252" s="12"/>
      <c r="AT252" s="12"/>
      <c r="AU252" s="80">
        <f t="shared" si="128"/>
        <v>187818.53</v>
      </c>
      <c r="AV252" s="145">
        <f t="shared" si="145"/>
        <v>992307.90016666672</v>
      </c>
      <c r="AW252" s="145">
        <f t="shared" si="146"/>
        <v>-53215.250166666694</v>
      </c>
      <c r="AX252" s="143">
        <f t="shared" si="130"/>
        <v>78257.720833333326</v>
      </c>
      <c r="AY252" s="154">
        <f t="shared" si="131"/>
        <v>1070565.621</v>
      </c>
      <c r="AZ252" s="155">
        <v>0</v>
      </c>
    </row>
    <row r="253" spans="1:52">
      <c r="A253" s="63">
        <v>10</v>
      </c>
      <c r="B253" s="84" t="s">
        <v>159</v>
      </c>
      <c r="C253" s="84">
        <v>47</v>
      </c>
      <c r="D253" s="84" t="s">
        <v>58</v>
      </c>
      <c r="E253" s="71" t="s">
        <v>221</v>
      </c>
      <c r="F253" s="71" t="s">
        <v>161</v>
      </c>
      <c r="G253" s="85">
        <v>1508703</v>
      </c>
      <c r="H253" s="71" t="s">
        <v>61</v>
      </c>
      <c r="I253" s="71" t="s">
        <v>180</v>
      </c>
      <c r="J253" s="71"/>
      <c r="K253" s="68">
        <v>42768</v>
      </c>
      <c r="L253" s="68">
        <v>41858</v>
      </c>
      <c r="M253" s="68">
        <f t="shared" si="132"/>
        <v>44780</v>
      </c>
      <c r="N253" s="69">
        <v>42767</v>
      </c>
      <c r="O253" s="193">
        <v>0</v>
      </c>
      <c r="P253" s="73">
        <f t="shared" si="124"/>
        <v>61</v>
      </c>
      <c r="Q253" s="194" t="s">
        <v>267</v>
      </c>
      <c r="R253" s="12">
        <f t="shared" si="140"/>
        <v>60</v>
      </c>
      <c r="S253" s="71">
        <v>60</v>
      </c>
      <c r="T253" s="146">
        <f t="shared" si="147"/>
        <v>939092.65</v>
      </c>
      <c r="U253" s="71">
        <v>8</v>
      </c>
      <c r="V253" s="71">
        <v>2017</v>
      </c>
      <c r="W253" s="73">
        <v>0</v>
      </c>
      <c r="X253" s="73">
        <f t="shared" si="125"/>
        <v>5</v>
      </c>
      <c r="Y253" s="73">
        <f t="shared" si="133"/>
        <v>17</v>
      </c>
      <c r="Z253" s="100">
        <f t="shared" si="141"/>
        <v>29</v>
      </c>
      <c r="AA253" s="100">
        <f t="shared" si="141"/>
        <v>41</v>
      </c>
      <c r="AB253" s="74">
        <f t="shared" si="122"/>
        <v>46</v>
      </c>
      <c r="AC253" s="74">
        <f t="shared" si="123"/>
        <v>15</v>
      </c>
      <c r="AD253" s="92">
        <f t="shared" si="134"/>
        <v>15651.544166666667</v>
      </c>
      <c r="AE253" s="147">
        <f t="shared" si="135"/>
        <v>0</v>
      </c>
      <c r="AF253" s="94">
        <f t="shared" si="136"/>
        <v>78257.720833333326</v>
      </c>
      <c r="AG253" s="94">
        <f t="shared" si="137"/>
        <v>187818.53</v>
      </c>
      <c r="AH253" s="147">
        <f t="shared" si="138"/>
        <v>266076.25083333335</v>
      </c>
      <c r="AI253" s="147">
        <f t="shared" si="139"/>
        <v>673016.39916666667</v>
      </c>
      <c r="AJ253" s="143">
        <f t="shared" si="142"/>
        <v>538413.11933333334</v>
      </c>
      <c r="AK253" s="144">
        <f t="shared" si="143"/>
        <v>804489.37016666669</v>
      </c>
      <c r="AL253" s="79">
        <f t="shared" si="144"/>
        <v>134603.27983333333</v>
      </c>
      <c r="AM253" s="79">
        <f t="shared" si="126"/>
        <v>187818.53</v>
      </c>
      <c r="AN253" s="79">
        <f t="shared" si="129"/>
        <v>187818.53</v>
      </c>
      <c r="AO253" s="79">
        <f t="shared" si="127"/>
        <v>109560.80916666667</v>
      </c>
      <c r="AP253" s="12"/>
      <c r="AQ253" s="12"/>
      <c r="AR253" s="12"/>
      <c r="AS253" s="12"/>
      <c r="AT253" s="12"/>
      <c r="AU253" s="80">
        <f t="shared" si="128"/>
        <v>187818.53</v>
      </c>
      <c r="AV253" s="145">
        <f t="shared" si="145"/>
        <v>992307.90016666672</v>
      </c>
      <c r="AW253" s="145">
        <f t="shared" si="146"/>
        <v>-53215.250166666694</v>
      </c>
      <c r="AX253" s="143">
        <f t="shared" si="130"/>
        <v>78257.720833333326</v>
      </c>
      <c r="AY253" s="154">
        <f t="shared" si="131"/>
        <v>1070565.621</v>
      </c>
      <c r="AZ253" s="155">
        <v>0</v>
      </c>
    </row>
    <row r="254" spans="1:52">
      <c r="A254" s="63">
        <v>10</v>
      </c>
      <c r="B254" s="84" t="s">
        <v>159</v>
      </c>
      <c r="C254" s="84">
        <v>47</v>
      </c>
      <c r="D254" s="84" t="s">
        <v>58</v>
      </c>
      <c r="E254" s="71" t="s">
        <v>221</v>
      </c>
      <c r="F254" s="71" t="s">
        <v>161</v>
      </c>
      <c r="G254" s="85">
        <v>1508703</v>
      </c>
      <c r="H254" s="71" t="s">
        <v>61</v>
      </c>
      <c r="I254" s="71" t="s">
        <v>180</v>
      </c>
      <c r="J254" s="71"/>
      <c r="K254" s="68">
        <v>42768</v>
      </c>
      <c r="L254" s="68">
        <v>41858</v>
      </c>
      <c r="M254" s="68">
        <f t="shared" si="132"/>
        <v>44780</v>
      </c>
      <c r="N254" s="69">
        <v>42767</v>
      </c>
      <c r="O254" s="193">
        <v>0</v>
      </c>
      <c r="P254" s="73">
        <f t="shared" si="124"/>
        <v>61</v>
      </c>
      <c r="Q254" s="194" t="s">
        <v>267</v>
      </c>
      <c r="R254" s="12">
        <f t="shared" si="140"/>
        <v>60</v>
      </c>
      <c r="S254" s="71">
        <v>60</v>
      </c>
      <c r="T254" s="146">
        <f t="shared" si="147"/>
        <v>939092.65</v>
      </c>
      <c r="U254" s="71">
        <v>8</v>
      </c>
      <c r="V254" s="71">
        <v>2017</v>
      </c>
      <c r="W254" s="73">
        <v>0</v>
      </c>
      <c r="X254" s="73">
        <f t="shared" si="125"/>
        <v>5</v>
      </c>
      <c r="Y254" s="73">
        <f t="shared" si="133"/>
        <v>17</v>
      </c>
      <c r="Z254" s="100">
        <f t="shared" si="141"/>
        <v>29</v>
      </c>
      <c r="AA254" s="100">
        <f t="shared" si="141"/>
        <v>41</v>
      </c>
      <c r="AB254" s="74">
        <f t="shared" si="122"/>
        <v>46</v>
      </c>
      <c r="AC254" s="74">
        <f t="shared" si="123"/>
        <v>15</v>
      </c>
      <c r="AD254" s="92">
        <f t="shared" si="134"/>
        <v>15651.544166666667</v>
      </c>
      <c r="AE254" s="147">
        <f t="shared" si="135"/>
        <v>0</v>
      </c>
      <c r="AF254" s="94">
        <f t="shared" si="136"/>
        <v>78257.720833333326</v>
      </c>
      <c r="AG254" s="94">
        <f t="shared" si="137"/>
        <v>187818.53</v>
      </c>
      <c r="AH254" s="147">
        <f t="shared" si="138"/>
        <v>266076.25083333335</v>
      </c>
      <c r="AI254" s="147">
        <f t="shared" si="139"/>
        <v>673016.39916666667</v>
      </c>
      <c r="AJ254" s="143">
        <f t="shared" si="142"/>
        <v>538413.11933333334</v>
      </c>
      <c r="AK254" s="144">
        <f t="shared" si="143"/>
        <v>804489.37016666669</v>
      </c>
      <c r="AL254" s="79">
        <f t="shared" si="144"/>
        <v>134603.27983333333</v>
      </c>
      <c r="AM254" s="79">
        <f t="shared" si="126"/>
        <v>187818.53</v>
      </c>
      <c r="AN254" s="79">
        <f t="shared" si="129"/>
        <v>187818.53</v>
      </c>
      <c r="AO254" s="79">
        <f t="shared" si="127"/>
        <v>109560.80916666667</v>
      </c>
      <c r="AP254" s="12"/>
      <c r="AQ254" s="12"/>
      <c r="AR254" s="12"/>
      <c r="AS254" s="12"/>
      <c r="AT254" s="12"/>
      <c r="AU254" s="80">
        <f t="shared" si="128"/>
        <v>187818.53</v>
      </c>
      <c r="AV254" s="145">
        <f t="shared" si="145"/>
        <v>992307.90016666672</v>
      </c>
      <c r="AW254" s="145">
        <f t="shared" si="146"/>
        <v>-53215.250166666694</v>
      </c>
      <c r="AX254" s="143">
        <f t="shared" si="130"/>
        <v>78257.720833333326</v>
      </c>
      <c r="AY254" s="154">
        <f t="shared" si="131"/>
        <v>1070565.621</v>
      </c>
      <c r="AZ254" s="155">
        <v>0</v>
      </c>
    </row>
    <row r="255" spans="1:52">
      <c r="A255" s="63">
        <v>10</v>
      </c>
      <c r="B255" s="84" t="s">
        <v>159</v>
      </c>
      <c r="C255" s="84">
        <v>47</v>
      </c>
      <c r="D255" s="84" t="s">
        <v>58</v>
      </c>
      <c r="E255" s="71" t="s">
        <v>221</v>
      </c>
      <c r="F255" s="71" t="s">
        <v>161</v>
      </c>
      <c r="G255" s="85">
        <v>1508703</v>
      </c>
      <c r="H255" s="71" t="s">
        <v>61</v>
      </c>
      <c r="I255" s="71" t="s">
        <v>180</v>
      </c>
      <c r="J255" s="71"/>
      <c r="K255" s="68">
        <v>42768</v>
      </c>
      <c r="L255" s="68">
        <v>41858</v>
      </c>
      <c r="M255" s="68">
        <f t="shared" si="132"/>
        <v>44780</v>
      </c>
      <c r="N255" s="69">
        <v>42767</v>
      </c>
      <c r="O255" s="193">
        <v>0</v>
      </c>
      <c r="P255" s="73">
        <f t="shared" si="124"/>
        <v>61</v>
      </c>
      <c r="Q255" s="194" t="s">
        <v>267</v>
      </c>
      <c r="R255" s="12">
        <f t="shared" si="140"/>
        <v>60</v>
      </c>
      <c r="S255" s="71">
        <v>60</v>
      </c>
      <c r="T255" s="146">
        <f t="shared" si="147"/>
        <v>939092.65</v>
      </c>
      <c r="U255" s="71">
        <v>8</v>
      </c>
      <c r="V255" s="71">
        <v>2017</v>
      </c>
      <c r="W255" s="73">
        <v>0</v>
      </c>
      <c r="X255" s="73">
        <f t="shared" si="125"/>
        <v>5</v>
      </c>
      <c r="Y255" s="73">
        <f t="shared" si="133"/>
        <v>17</v>
      </c>
      <c r="Z255" s="100">
        <f t="shared" si="141"/>
        <v>29</v>
      </c>
      <c r="AA255" s="100">
        <f t="shared" si="141"/>
        <v>41</v>
      </c>
      <c r="AB255" s="74">
        <f t="shared" si="122"/>
        <v>46</v>
      </c>
      <c r="AC255" s="74">
        <f t="shared" si="123"/>
        <v>15</v>
      </c>
      <c r="AD255" s="92">
        <f t="shared" si="134"/>
        <v>15651.544166666667</v>
      </c>
      <c r="AE255" s="147">
        <f t="shared" si="135"/>
        <v>0</v>
      </c>
      <c r="AF255" s="94">
        <f t="shared" si="136"/>
        <v>78257.720833333326</v>
      </c>
      <c r="AG255" s="94">
        <f t="shared" si="137"/>
        <v>187818.53</v>
      </c>
      <c r="AH255" s="147">
        <f t="shared" si="138"/>
        <v>266076.25083333335</v>
      </c>
      <c r="AI255" s="147">
        <f t="shared" si="139"/>
        <v>673016.39916666667</v>
      </c>
      <c r="AJ255" s="143">
        <f t="shared" si="142"/>
        <v>538413.11933333334</v>
      </c>
      <c r="AK255" s="144">
        <f t="shared" si="143"/>
        <v>804489.37016666669</v>
      </c>
      <c r="AL255" s="79">
        <f t="shared" si="144"/>
        <v>134603.27983333333</v>
      </c>
      <c r="AM255" s="79">
        <f t="shared" si="126"/>
        <v>187818.53</v>
      </c>
      <c r="AN255" s="79">
        <f t="shared" si="129"/>
        <v>187818.53</v>
      </c>
      <c r="AO255" s="79">
        <f t="shared" si="127"/>
        <v>109560.80916666667</v>
      </c>
      <c r="AP255" s="12"/>
      <c r="AQ255" s="12"/>
      <c r="AR255" s="12"/>
      <c r="AS255" s="12"/>
      <c r="AT255" s="12"/>
      <c r="AU255" s="80">
        <f t="shared" si="128"/>
        <v>187818.53</v>
      </c>
      <c r="AV255" s="145">
        <f t="shared" si="145"/>
        <v>992307.90016666672</v>
      </c>
      <c r="AW255" s="145">
        <f t="shared" si="146"/>
        <v>-53215.250166666694</v>
      </c>
      <c r="AX255" s="143">
        <f t="shared" si="130"/>
        <v>78257.720833333326</v>
      </c>
      <c r="AY255" s="154">
        <f t="shared" si="131"/>
        <v>1070565.621</v>
      </c>
      <c r="AZ255" s="155">
        <v>0</v>
      </c>
    </row>
    <row r="256" spans="1:52">
      <c r="A256" s="63">
        <v>10</v>
      </c>
      <c r="B256" s="84" t="s">
        <v>159</v>
      </c>
      <c r="C256" s="84">
        <v>47</v>
      </c>
      <c r="D256" s="84" t="s">
        <v>58</v>
      </c>
      <c r="E256" s="71" t="s">
        <v>221</v>
      </c>
      <c r="F256" s="71" t="s">
        <v>161</v>
      </c>
      <c r="G256" s="85">
        <v>1508703</v>
      </c>
      <c r="H256" s="71" t="s">
        <v>61</v>
      </c>
      <c r="I256" s="71" t="s">
        <v>180</v>
      </c>
      <c r="J256" s="71"/>
      <c r="K256" s="68">
        <v>42768</v>
      </c>
      <c r="L256" s="68">
        <v>41858</v>
      </c>
      <c r="M256" s="68">
        <f t="shared" si="132"/>
        <v>44780</v>
      </c>
      <c r="N256" s="69">
        <v>42767</v>
      </c>
      <c r="O256" s="193">
        <v>0</v>
      </c>
      <c r="P256" s="73">
        <f t="shared" si="124"/>
        <v>61</v>
      </c>
      <c r="Q256" s="194" t="s">
        <v>267</v>
      </c>
      <c r="R256" s="12">
        <f t="shared" si="140"/>
        <v>60</v>
      </c>
      <c r="S256" s="71">
        <v>60</v>
      </c>
      <c r="T256" s="146">
        <f t="shared" si="147"/>
        <v>939092.65</v>
      </c>
      <c r="U256" s="71">
        <v>8</v>
      </c>
      <c r="V256" s="71">
        <v>2017</v>
      </c>
      <c r="W256" s="73">
        <v>0</v>
      </c>
      <c r="X256" s="73">
        <f t="shared" si="125"/>
        <v>5</v>
      </c>
      <c r="Y256" s="73">
        <f t="shared" si="133"/>
        <v>17</v>
      </c>
      <c r="Z256" s="100">
        <f t="shared" si="141"/>
        <v>29</v>
      </c>
      <c r="AA256" s="100">
        <f t="shared" si="141"/>
        <v>41</v>
      </c>
      <c r="AB256" s="74">
        <f t="shared" si="122"/>
        <v>46</v>
      </c>
      <c r="AC256" s="74">
        <f t="shared" si="123"/>
        <v>15</v>
      </c>
      <c r="AD256" s="92">
        <f t="shared" si="134"/>
        <v>15651.544166666667</v>
      </c>
      <c r="AE256" s="147">
        <f t="shared" si="135"/>
        <v>0</v>
      </c>
      <c r="AF256" s="94">
        <f t="shared" si="136"/>
        <v>78257.720833333326</v>
      </c>
      <c r="AG256" s="94">
        <f t="shared" si="137"/>
        <v>187818.53</v>
      </c>
      <c r="AH256" s="147">
        <f t="shared" si="138"/>
        <v>266076.25083333335</v>
      </c>
      <c r="AI256" s="147">
        <f t="shared" si="139"/>
        <v>673016.39916666667</v>
      </c>
      <c r="AJ256" s="143">
        <f t="shared" si="142"/>
        <v>538413.11933333334</v>
      </c>
      <c r="AK256" s="144">
        <f t="shared" si="143"/>
        <v>804489.37016666669</v>
      </c>
      <c r="AL256" s="79">
        <f t="shared" si="144"/>
        <v>134603.27983333333</v>
      </c>
      <c r="AM256" s="79">
        <f t="shared" si="126"/>
        <v>187818.53</v>
      </c>
      <c r="AN256" s="79">
        <f t="shared" si="129"/>
        <v>187818.53</v>
      </c>
      <c r="AO256" s="79">
        <f t="shared" si="127"/>
        <v>109560.80916666667</v>
      </c>
      <c r="AP256" s="12"/>
      <c r="AQ256" s="12"/>
      <c r="AR256" s="12"/>
      <c r="AS256" s="12"/>
      <c r="AT256" s="12"/>
      <c r="AU256" s="80">
        <f t="shared" si="128"/>
        <v>187818.53</v>
      </c>
      <c r="AV256" s="145">
        <f t="shared" si="145"/>
        <v>992307.90016666672</v>
      </c>
      <c r="AW256" s="145">
        <f t="shared" si="146"/>
        <v>-53215.250166666694</v>
      </c>
      <c r="AX256" s="143">
        <f t="shared" si="130"/>
        <v>78257.720833333326</v>
      </c>
      <c r="AY256" s="154">
        <f t="shared" si="131"/>
        <v>1070565.621</v>
      </c>
      <c r="AZ256" s="155">
        <v>0</v>
      </c>
    </row>
    <row r="257" spans="1:52">
      <c r="A257" s="63">
        <v>10</v>
      </c>
      <c r="B257" s="84" t="s">
        <v>159</v>
      </c>
      <c r="C257" s="84">
        <v>47</v>
      </c>
      <c r="D257" s="84" t="s">
        <v>58</v>
      </c>
      <c r="E257" s="71" t="s">
        <v>221</v>
      </c>
      <c r="F257" s="71" t="s">
        <v>161</v>
      </c>
      <c r="G257" s="85">
        <v>1508703</v>
      </c>
      <c r="H257" s="71" t="s">
        <v>61</v>
      </c>
      <c r="I257" s="71" t="s">
        <v>180</v>
      </c>
      <c r="J257" s="71"/>
      <c r="K257" s="68">
        <v>42768</v>
      </c>
      <c r="L257" s="68">
        <v>41858</v>
      </c>
      <c r="M257" s="68">
        <f t="shared" si="132"/>
        <v>44780</v>
      </c>
      <c r="N257" s="69">
        <v>42767</v>
      </c>
      <c r="O257" s="193">
        <v>0</v>
      </c>
      <c r="P257" s="73">
        <f t="shared" si="124"/>
        <v>61</v>
      </c>
      <c r="Q257" s="194" t="s">
        <v>267</v>
      </c>
      <c r="R257" s="12">
        <f t="shared" si="140"/>
        <v>60</v>
      </c>
      <c r="S257" s="71">
        <v>60</v>
      </c>
      <c r="T257" s="146">
        <f t="shared" si="147"/>
        <v>939092.65</v>
      </c>
      <c r="U257" s="71">
        <v>8</v>
      </c>
      <c r="V257" s="71">
        <v>2017</v>
      </c>
      <c r="W257" s="73">
        <v>0</v>
      </c>
      <c r="X257" s="73">
        <f t="shared" si="125"/>
        <v>5</v>
      </c>
      <c r="Y257" s="73">
        <f t="shared" si="133"/>
        <v>17</v>
      </c>
      <c r="Z257" s="100">
        <f t="shared" si="141"/>
        <v>29</v>
      </c>
      <c r="AA257" s="100">
        <f t="shared" si="141"/>
        <v>41</v>
      </c>
      <c r="AB257" s="74">
        <f t="shared" si="122"/>
        <v>46</v>
      </c>
      <c r="AC257" s="74">
        <f t="shared" si="123"/>
        <v>15</v>
      </c>
      <c r="AD257" s="92">
        <f t="shared" si="134"/>
        <v>15651.544166666667</v>
      </c>
      <c r="AE257" s="147">
        <f t="shared" si="135"/>
        <v>0</v>
      </c>
      <c r="AF257" s="94">
        <f t="shared" si="136"/>
        <v>78257.720833333326</v>
      </c>
      <c r="AG257" s="94">
        <f t="shared" si="137"/>
        <v>187818.53</v>
      </c>
      <c r="AH257" s="147">
        <f t="shared" si="138"/>
        <v>266076.25083333335</v>
      </c>
      <c r="AI257" s="147">
        <f t="shared" si="139"/>
        <v>673016.39916666667</v>
      </c>
      <c r="AJ257" s="143">
        <f t="shared" si="142"/>
        <v>538413.11933333334</v>
      </c>
      <c r="AK257" s="144">
        <f t="shared" si="143"/>
        <v>804489.37016666669</v>
      </c>
      <c r="AL257" s="79">
        <f t="shared" si="144"/>
        <v>134603.27983333333</v>
      </c>
      <c r="AM257" s="79">
        <f t="shared" si="126"/>
        <v>187818.53</v>
      </c>
      <c r="AN257" s="79">
        <f t="shared" si="129"/>
        <v>187818.53</v>
      </c>
      <c r="AO257" s="79">
        <f t="shared" si="127"/>
        <v>109560.80916666667</v>
      </c>
      <c r="AP257" s="12"/>
      <c r="AQ257" s="12"/>
      <c r="AR257" s="12"/>
      <c r="AS257" s="12"/>
      <c r="AT257" s="12"/>
      <c r="AU257" s="80">
        <f t="shared" si="128"/>
        <v>187818.53</v>
      </c>
      <c r="AV257" s="145">
        <f t="shared" si="145"/>
        <v>992307.90016666672</v>
      </c>
      <c r="AW257" s="145">
        <f t="shared" si="146"/>
        <v>-53215.250166666694</v>
      </c>
      <c r="AX257" s="143">
        <f t="shared" si="130"/>
        <v>78257.720833333326</v>
      </c>
      <c r="AY257" s="154">
        <f t="shared" si="131"/>
        <v>1070565.621</v>
      </c>
      <c r="AZ257" s="155">
        <v>0</v>
      </c>
    </row>
    <row r="258" spans="1:52">
      <c r="A258" s="63">
        <v>10</v>
      </c>
      <c r="B258" s="84" t="s">
        <v>159</v>
      </c>
      <c r="C258" s="84">
        <v>47</v>
      </c>
      <c r="D258" s="84" t="s">
        <v>58</v>
      </c>
      <c r="E258" s="71" t="s">
        <v>221</v>
      </c>
      <c r="F258" s="71" t="s">
        <v>161</v>
      </c>
      <c r="G258" s="85">
        <v>1508703</v>
      </c>
      <c r="H258" s="71" t="s">
        <v>61</v>
      </c>
      <c r="I258" s="71" t="s">
        <v>180</v>
      </c>
      <c r="J258" s="71"/>
      <c r="K258" s="68">
        <v>42768</v>
      </c>
      <c r="L258" s="68">
        <v>41858</v>
      </c>
      <c r="M258" s="68">
        <f t="shared" si="132"/>
        <v>44780</v>
      </c>
      <c r="N258" s="69">
        <v>42767</v>
      </c>
      <c r="O258" s="193">
        <v>0</v>
      </c>
      <c r="P258" s="73">
        <f t="shared" si="124"/>
        <v>61</v>
      </c>
      <c r="Q258" s="194" t="s">
        <v>267</v>
      </c>
      <c r="R258" s="12">
        <f t="shared" si="140"/>
        <v>60</v>
      </c>
      <c r="S258" s="71">
        <v>60</v>
      </c>
      <c r="T258" s="146">
        <f t="shared" si="147"/>
        <v>939092.65</v>
      </c>
      <c r="U258" s="71">
        <v>8</v>
      </c>
      <c r="V258" s="71">
        <v>2017</v>
      </c>
      <c r="W258" s="73">
        <v>0</v>
      </c>
      <c r="X258" s="73">
        <f t="shared" si="125"/>
        <v>5</v>
      </c>
      <c r="Y258" s="73">
        <f t="shared" si="133"/>
        <v>17</v>
      </c>
      <c r="Z258" s="100">
        <f t="shared" si="141"/>
        <v>29</v>
      </c>
      <c r="AA258" s="100">
        <f t="shared" si="141"/>
        <v>41</v>
      </c>
      <c r="AB258" s="74">
        <f t="shared" si="122"/>
        <v>46</v>
      </c>
      <c r="AC258" s="74">
        <f t="shared" si="123"/>
        <v>15</v>
      </c>
      <c r="AD258" s="92">
        <f t="shared" si="134"/>
        <v>15651.544166666667</v>
      </c>
      <c r="AE258" s="147">
        <f t="shared" si="135"/>
        <v>0</v>
      </c>
      <c r="AF258" s="94">
        <f t="shared" si="136"/>
        <v>78257.720833333326</v>
      </c>
      <c r="AG258" s="94">
        <f t="shared" si="137"/>
        <v>187818.53</v>
      </c>
      <c r="AH258" s="147">
        <f t="shared" si="138"/>
        <v>266076.25083333335</v>
      </c>
      <c r="AI258" s="147">
        <f t="shared" si="139"/>
        <v>673016.39916666667</v>
      </c>
      <c r="AJ258" s="143">
        <f t="shared" si="142"/>
        <v>538413.11933333334</v>
      </c>
      <c r="AK258" s="144">
        <f t="shared" si="143"/>
        <v>804489.37016666669</v>
      </c>
      <c r="AL258" s="79">
        <f t="shared" si="144"/>
        <v>134603.27983333333</v>
      </c>
      <c r="AM258" s="79">
        <f t="shared" si="126"/>
        <v>187818.53</v>
      </c>
      <c r="AN258" s="79">
        <f t="shared" si="129"/>
        <v>187818.53</v>
      </c>
      <c r="AO258" s="79">
        <f t="shared" si="127"/>
        <v>109560.80916666667</v>
      </c>
      <c r="AP258" s="12"/>
      <c r="AQ258" s="12"/>
      <c r="AR258" s="12"/>
      <c r="AS258" s="12"/>
      <c r="AT258" s="12"/>
      <c r="AU258" s="80">
        <f t="shared" si="128"/>
        <v>187818.53</v>
      </c>
      <c r="AV258" s="145">
        <f t="shared" si="145"/>
        <v>992307.90016666672</v>
      </c>
      <c r="AW258" s="145">
        <f t="shared" si="146"/>
        <v>-53215.250166666694</v>
      </c>
      <c r="AX258" s="143">
        <f t="shared" si="130"/>
        <v>78257.720833333326</v>
      </c>
      <c r="AY258" s="154">
        <f t="shared" si="131"/>
        <v>1070565.621</v>
      </c>
      <c r="AZ258" s="155">
        <v>0</v>
      </c>
    </row>
    <row r="259" spans="1:52">
      <c r="A259" s="63">
        <v>10</v>
      </c>
      <c r="B259" s="84" t="s">
        <v>159</v>
      </c>
      <c r="C259" s="84">
        <v>47</v>
      </c>
      <c r="D259" s="84" t="s">
        <v>58</v>
      </c>
      <c r="E259" s="71" t="s">
        <v>221</v>
      </c>
      <c r="F259" s="71" t="s">
        <v>161</v>
      </c>
      <c r="G259" s="85">
        <v>1508703</v>
      </c>
      <c r="H259" s="71" t="s">
        <v>61</v>
      </c>
      <c r="I259" s="71" t="s">
        <v>180</v>
      </c>
      <c r="J259" s="71"/>
      <c r="K259" s="68">
        <v>42768</v>
      </c>
      <c r="L259" s="68">
        <v>41858</v>
      </c>
      <c r="M259" s="68">
        <f t="shared" si="132"/>
        <v>44780</v>
      </c>
      <c r="N259" s="69">
        <v>42767</v>
      </c>
      <c r="O259" s="193">
        <v>0</v>
      </c>
      <c r="P259" s="73">
        <f t="shared" si="124"/>
        <v>61</v>
      </c>
      <c r="Q259" s="194" t="s">
        <v>267</v>
      </c>
      <c r="R259" s="12">
        <f t="shared" si="140"/>
        <v>60</v>
      </c>
      <c r="S259" s="71">
        <v>60</v>
      </c>
      <c r="T259" s="146">
        <f t="shared" si="147"/>
        <v>939092.65</v>
      </c>
      <c r="U259" s="71">
        <v>8</v>
      </c>
      <c r="V259" s="71">
        <v>2017</v>
      </c>
      <c r="W259" s="73">
        <v>0</v>
      </c>
      <c r="X259" s="73">
        <f t="shared" si="125"/>
        <v>5</v>
      </c>
      <c r="Y259" s="73">
        <f t="shared" si="133"/>
        <v>17</v>
      </c>
      <c r="Z259" s="100">
        <f t="shared" si="141"/>
        <v>29</v>
      </c>
      <c r="AA259" s="100">
        <f t="shared" si="141"/>
        <v>41</v>
      </c>
      <c r="AB259" s="74">
        <f t="shared" si="122"/>
        <v>46</v>
      </c>
      <c r="AC259" s="74">
        <f t="shared" si="123"/>
        <v>15</v>
      </c>
      <c r="AD259" s="92">
        <f t="shared" si="134"/>
        <v>15651.544166666667</v>
      </c>
      <c r="AE259" s="147">
        <f t="shared" si="135"/>
        <v>0</v>
      </c>
      <c r="AF259" s="94">
        <f t="shared" si="136"/>
        <v>78257.720833333326</v>
      </c>
      <c r="AG259" s="94">
        <f t="shared" si="137"/>
        <v>187818.53</v>
      </c>
      <c r="AH259" s="147">
        <f t="shared" si="138"/>
        <v>266076.25083333335</v>
      </c>
      <c r="AI259" s="147">
        <f t="shared" si="139"/>
        <v>673016.39916666667</v>
      </c>
      <c r="AJ259" s="143">
        <f t="shared" si="142"/>
        <v>538413.11933333334</v>
      </c>
      <c r="AK259" s="144">
        <f t="shared" si="143"/>
        <v>804489.37016666669</v>
      </c>
      <c r="AL259" s="79">
        <f t="shared" si="144"/>
        <v>134603.27983333333</v>
      </c>
      <c r="AM259" s="79">
        <f t="shared" si="126"/>
        <v>187818.53</v>
      </c>
      <c r="AN259" s="79">
        <f t="shared" si="129"/>
        <v>187818.53</v>
      </c>
      <c r="AO259" s="79">
        <f t="shared" si="127"/>
        <v>109560.80916666667</v>
      </c>
      <c r="AP259" s="12"/>
      <c r="AQ259" s="12"/>
      <c r="AR259" s="12"/>
      <c r="AS259" s="12"/>
      <c r="AT259" s="12"/>
      <c r="AU259" s="80">
        <f t="shared" si="128"/>
        <v>187818.53</v>
      </c>
      <c r="AV259" s="145">
        <f t="shared" si="145"/>
        <v>992307.90016666672</v>
      </c>
      <c r="AW259" s="145">
        <f t="shared" si="146"/>
        <v>-53215.250166666694</v>
      </c>
      <c r="AX259" s="143">
        <f t="shared" si="130"/>
        <v>78257.720833333326</v>
      </c>
      <c r="AY259" s="154">
        <f t="shared" si="131"/>
        <v>1070565.621</v>
      </c>
      <c r="AZ259" s="155">
        <v>0</v>
      </c>
    </row>
    <row r="260" spans="1:52">
      <c r="A260" s="63">
        <v>10</v>
      </c>
      <c r="B260" s="84" t="s">
        <v>159</v>
      </c>
      <c r="C260" s="84">
        <v>47</v>
      </c>
      <c r="D260" s="84" t="s">
        <v>58</v>
      </c>
      <c r="E260" s="71" t="s">
        <v>221</v>
      </c>
      <c r="F260" s="71" t="s">
        <v>161</v>
      </c>
      <c r="G260" s="85">
        <v>1508703</v>
      </c>
      <c r="H260" s="71" t="s">
        <v>61</v>
      </c>
      <c r="I260" s="71" t="s">
        <v>180</v>
      </c>
      <c r="J260" s="71"/>
      <c r="K260" s="68">
        <v>42768</v>
      </c>
      <c r="L260" s="68">
        <v>41858</v>
      </c>
      <c r="M260" s="68">
        <f t="shared" si="132"/>
        <v>44780</v>
      </c>
      <c r="N260" s="69">
        <v>42767</v>
      </c>
      <c r="O260" s="193">
        <v>0</v>
      </c>
      <c r="P260" s="73">
        <f t="shared" si="124"/>
        <v>61</v>
      </c>
      <c r="Q260" s="194" t="s">
        <v>267</v>
      </c>
      <c r="R260" s="12">
        <f t="shared" si="140"/>
        <v>60</v>
      </c>
      <c r="S260" s="71">
        <v>60</v>
      </c>
      <c r="T260" s="146">
        <f t="shared" si="147"/>
        <v>939092.65</v>
      </c>
      <c r="U260" s="71">
        <v>8</v>
      </c>
      <c r="V260" s="71">
        <v>2017</v>
      </c>
      <c r="W260" s="73">
        <v>0</v>
      </c>
      <c r="X260" s="73">
        <f t="shared" si="125"/>
        <v>5</v>
      </c>
      <c r="Y260" s="73">
        <f t="shared" si="133"/>
        <v>17</v>
      </c>
      <c r="Z260" s="100">
        <f t="shared" si="141"/>
        <v>29</v>
      </c>
      <c r="AA260" s="100">
        <f t="shared" si="141"/>
        <v>41</v>
      </c>
      <c r="AB260" s="74">
        <f t="shared" ref="AB260:AB292" si="148">+AA260+AB$5</f>
        <v>46</v>
      </c>
      <c r="AC260" s="74">
        <f t="shared" ref="AC260:AC299" si="149">+P260-AB260</f>
        <v>15</v>
      </c>
      <c r="AD260" s="92">
        <f t="shared" si="134"/>
        <v>15651.544166666667</v>
      </c>
      <c r="AE260" s="147">
        <f t="shared" si="135"/>
        <v>0</v>
      </c>
      <c r="AF260" s="94">
        <f t="shared" si="136"/>
        <v>78257.720833333326</v>
      </c>
      <c r="AG260" s="94">
        <f t="shared" si="137"/>
        <v>187818.53</v>
      </c>
      <c r="AH260" s="147">
        <f t="shared" si="138"/>
        <v>266076.25083333335</v>
      </c>
      <c r="AI260" s="147">
        <f t="shared" si="139"/>
        <v>673016.39916666667</v>
      </c>
      <c r="AJ260" s="143">
        <f t="shared" si="142"/>
        <v>538413.11933333334</v>
      </c>
      <c r="AK260" s="144">
        <f t="shared" si="143"/>
        <v>804489.37016666669</v>
      </c>
      <c r="AL260" s="79">
        <f t="shared" si="144"/>
        <v>134603.27983333333</v>
      </c>
      <c r="AM260" s="79">
        <f t="shared" si="126"/>
        <v>187818.53</v>
      </c>
      <c r="AN260" s="79">
        <f t="shared" si="129"/>
        <v>187818.53</v>
      </c>
      <c r="AO260" s="79">
        <f t="shared" si="127"/>
        <v>109560.80916666667</v>
      </c>
      <c r="AP260" s="12"/>
      <c r="AQ260" s="12"/>
      <c r="AR260" s="12"/>
      <c r="AS260" s="12"/>
      <c r="AT260" s="12"/>
      <c r="AU260" s="80">
        <f t="shared" si="128"/>
        <v>187818.53</v>
      </c>
      <c r="AV260" s="145">
        <f t="shared" si="145"/>
        <v>992307.90016666672</v>
      </c>
      <c r="AW260" s="145">
        <f t="shared" si="146"/>
        <v>-53215.250166666694</v>
      </c>
      <c r="AX260" s="143">
        <f t="shared" si="130"/>
        <v>78257.720833333326</v>
      </c>
      <c r="AY260" s="154">
        <f t="shared" si="131"/>
        <v>1070565.621</v>
      </c>
      <c r="AZ260" s="155">
        <v>0</v>
      </c>
    </row>
    <row r="261" spans="1:52">
      <c r="A261" s="63">
        <v>10</v>
      </c>
      <c r="B261" s="84" t="s">
        <v>159</v>
      </c>
      <c r="C261" s="84">
        <v>47</v>
      </c>
      <c r="D261" s="84" t="s">
        <v>58</v>
      </c>
      <c r="E261" s="71" t="s">
        <v>221</v>
      </c>
      <c r="F261" s="71" t="s">
        <v>161</v>
      </c>
      <c r="G261" s="85">
        <v>1508703</v>
      </c>
      <c r="H261" s="71" t="s">
        <v>61</v>
      </c>
      <c r="I261" s="71" t="s">
        <v>180</v>
      </c>
      <c r="J261" s="71"/>
      <c r="K261" s="68">
        <v>42768</v>
      </c>
      <c r="L261" s="68">
        <v>41858</v>
      </c>
      <c r="M261" s="68">
        <f t="shared" si="132"/>
        <v>44780</v>
      </c>
      <c r="N261" s="69">
        <v>42767</v>
      </c>
      <c r="O261" s="193">
        <v>0</v>
      </c>
      <c r="P261" s="73">
        <f t="shared" si="124"/>
        <v>61</v>
      </c>
      <c r="Q261" s="194" t="s">
        <v>267</v>
      </c>
      <c r="R261" s="12">
        <f t="shared" si="140"/>
        <v>60</v>
      </c>
      <c r="S261" s="71">
        <v>60</v>
      </c>
      <c r="T261" s="146">
        <f t="shared" si="147"/>
        <v>939092.65</v>
      </c>
      <c r="U261" s="71">
        <v>8</v>
      </c>
      <c r="V261" s="71">
        <v>2017</v>
      </c>
      <c r="W261" s="73">
        <v>0</v>
      </c>
      <c r="X261" s="73">
        <f t="shared" si="125"/>
        <v>5</v>
      </c>
      <c r="Y261" s="73">
        <f t="shared" si="133"/>
        <v>17</v>
      </c>
      <c r="Z261" s="100">
        <f t="shared" si="141"/>
        <v>29</v>
      </c>
      <c r="AA261" s="100">
        <f t="shared" si="141"/>
        <v>41</v>
      </c>
      <c r="AB261" s="74">
        <f t="shared" si="148"/>
        <v>46</v>
      </c>
      <c r="AC261" s="74">
        <f t="shared" si="149"/>
        <v>15</v>
      </c>
      <c r="AD261" s="92">
        <f t="shared" si="134"/>
        <v>15651.544166666667</v>
      </c>
      <c r="AE261" s="147">
        <f t="shared" si="135"/>
        <v>0</v>
      </c>
      <c r="AF261" s="94">
        <f t="shared" si="136"/>
        <v>78257.720833333326</v>
      </c>
      <c r="AG261" s="94">
        <f t="shared" si="137"/>
        <v>187818.53</v>
      </c>
      <c r="AH261" s="147">
        <f t="shared" si="138"/>
        <v>266076.25083333335</v>
      </c>
      <c r="AI261" s="147">
        <f t="shared" si="139"/>
        <v>673016.39916666667</v>
      </c>
      <c r="AJ261" s="143">
        <f t="shared" si="142"/>
        <v>538413.11933333334</v>
      </c>
      <c r="AK261" s="144">
        <f t="shared" si="143"/>
        <v>804489.37016666669</v>
      </c>
      <c r="AL261" s="79">
        <f t="shared" si="144"/>
        <v>134603.27983333333</v>
      </c>
      <c r="AM261" s="79">
        <f t="shared" si="126"/>
        <v>187818.53</v>
      </c>
      <c r="AN261" s="79">
        <f t="shared" si="129"/>
        <v>187818.53</v>
      </c>
      <c r="AO261" s="79">
        <f t="shared" si="127"/>
        <v>109560.80916666667</v>
      </c>
      <c r="AP261" s="12"/>
      <c r="AQ261" s="12"/>
      <c r="AR261" s="12"/>
      <c r="AS261" s="12"/>
      <c r="AT261" s="12"/>
      <c r="AU261" s="80">
        <f t="shared" si="128"/>
        <v>187818.53</v>
      </c>
      <c r="AV261" s="145">
        <f t="shared" si="145"/>
        <v>992307.90016666672</v>
      </c>
      <c r="AW261" s="145">
        <f t="shared" si="146"/>
        <v>-53215.250166666694</v>
      </c>
      <c r="AX261" s="143">
        <f t="shared" si="130"/>
        <v>78257.720833333326</v>
      </c>
      <c r="AY261" s="154">
        <f t="shared" si="131"/>
        <v>1070565.621</v>
      </c>
      <c r="AZ261" s="155">
        <v>0</v>
      </c>
    </row>
    <row r="262" spans="1:52">
      <c r="A262" s="63">
        <v>10</v>
      </c>
      <c r="B262" s="84" t="s">
        <v>159</v>
      </c>
      <c r="C262" s="84">
        <v>47</v>
      </c>
      <c r="D262" s="84" t="s">
        <v>58</v>
      </c>
      <c r="E262" s="71" t="s">
        <v>221</v>
      </c>
      <c r="F262" s="71" t="s">
        <v>161</v>
      </c>
      <c r="G262" s="85">
        <v>1508703</v>
      </c>
      <c r="H262" s="71" t="s">
        <v>61</v>
      </c>
      <c r="I262" s="71" t="s">
        <v>180</v>
      </c>
      <c r="J262" s="71"/>
      <c r="K262" s="68">
        <v>42768</v>
      </c>
      <c r="L262" s="68">
        <v>41858</v>
      </c>
      <c r="M262" s="68">
        <f t="shared" si="132"/>
        <v>44780</v>
      </c>
      <c r="N262" s="69">
        <v>42767</v>
      </c>
      <c r="O262" s="193">
        <v>0</v>
      </c>
      <c r="P262" s="73">
        <f t="shared" si="124"/>
        <v>61</v>
      </c>
      <c r="Q262" s="194" t="s">
        <v>267</v>
      </c>
      <c r="R262" s="12">
        <f t="shared" si="140"/>
        <v>60</v>
      </c>
      <c r="S262" s="71">
        <v>60</v>
      </c>
      <c r="T262" s="146">
        <f t="shared" si="147"/>
        <v>939092.65</v>
      </c>
      <c r="U262" s="71">
        <v>8</v>
      </c>
      <c r="V262" s="71">
        <v>2017</v>
      </c>
      <c r="W262" s="73">
        <v>0</v>
      </c>
      <c r="X262" s="73">
        <f t="shared" si="125"/>
        <v>5</v>
      </c>
      <c r="Y262" s="73">
        <f t="shared" si="133"/>
        <v>17</v>
      </c>
      <c r="Z262" s="100">
        <f t="shared" si="141"/>
        <v>29</v>
      </c>
      <c r="AA262" s="100">
        <f t="shared" si="141"/>
        <v>41</v>
      </c>
      <c r="AB262" s="74">
        <f t="shared" si="148"/>
        <v>46</v>
      </c>
      <c r="AC262" s="74">
        <f t="shared" si="149"/>
        <v>15</v>
      </c>
      <c r="AD262" s="92">
        <f t="shared" si="134"/>
        <v>15651.544166666667</v>
      </c>
      <c r="AE262" s="147">
        <f t="shared" si="135"/>
        <v>0</v>
      </c>
      <c r="AF262" s="94">
        <f t="shared" si="136"/>
        <v>78257.720833333326</v>
      </c>
      <c r="AG262" s="94">
        <f t="shared" si="137"/>
        <v>187818.53</v>
      </c>
      <c r="AH262" s="147">
        <f t="shared" si="138"/>
        <v>266076.25083333335</v>
      </c>
      <c r="AI262" s="147">
        <f t="shared" si="139"/>
        <v>673016.39916666667</v>
      </c>
      <c r="AJ262" s="143">
        <f t="shared" si="142"/>
        <v>538413.11933333334</v>
      </c>
      <c r="AK262" s="144">
        <f t="shared" si="143"/>
        <v>804489.37016666669</v>
      </c>
      <c r="AL262" s="79">
        <f t="shared" si="144"/>
        <v>134603.27983333333</v>
      </c>
      <c r="AM262" s="79">
        <f t="shared" si="126"/>
        <v>187818.53</v>
      </c>
      <c r="AN262" s="79">
        <f t="shared" si="129"/>
        <v>187818.53</v>
      </c>
      <c r="AO262" s="79">
        <f t="shared" si="127"/>
        <v>109560.80916666667</v>
      </c>
      <c r="AP262" s="12"/>
      <c r="AQ262" s="12"/>
      <c r="AR262" s="12"/>
      <c r="AS262" s="12"/>
      <c r="AT262" s="12"/>
      <c r="AU262" s="80">
        <f t="shared" si="128"/>
        <v>187818.53</v>
      </c>
      <c r="AV262" s="145">
        <f t="shared" si="145"/>
        <v>992307.90016666672</v>
      </c>
      <c r="AW262" s="145">
        <f t="shared" si="146"/>
        <v>-53215.250166666694</v>
      </c>
      <c r="AX262" s="143">
        <f t="shared" si="130"/>
        <v>78257.720833333326</v>
      </c>
      <c r="AY262" s="154">
        <f t="shared" si="131"/>
        <v>1070565.621</v>
      </c>
      <c r="AZ262" s="155">
        <v>0</v>
      </c>
    </row>
    <row r="263" spans="1:52">
      <c r="A263" s="63">
        <v>10</v>
      </c>
      <c r="B263" s="84" t="s">
        <v>159</v>
      </c>
      <c r="C263" s="84">
        <v>47</v>
      </c>
      <c r="D263" s="84" t="s">
        <v>58</v>
      </c>
      <c r="E263" s="71" t="s">
        <v>221</v>
      </c>
      <c r="F263" s="71" t="s">
        <v>161</v>
      </c>
      <c r="G263" s="85">
        <v>1508703</v>
      </c>
      <c r="H263" s="71" t="s">
        <v>61</v>
      </c>
      <c r="I263" s="71" t="s">
        <v>180</v>
      </c>
      <c r="J263" s="71"/>
      <c r="K263" s="68">
        <v>42768</v>
      </c>
      <c r="L263" s="68">
        <v>41858</v>
      </c>
      <c r="M263" s="68">
        <f t="shared" si="132"/>
        <v>44780</v>
      </c>
      <c r="N263" s="69">
        <v>42767</v>
      </c>
      <c r="O263" s="193">
        <v>0</v>
      </c>
      <c r="P263" s="73">
        <f t="shared" si="124"/>
        <v>61</v>
      </c>
      <c r="Q263" s="194" t="s">
        <v>267</v>
      </c>
      <c r="R263" s="12">
        <f t="shared" si="140"/>
        <v>60</v>
      </c>
      <c r="S263" s="71">
        <v>60</v>
      </c>
      <c r="T263" s="146">
        <f t="shared" si="147"/>
        <v>939092.65</v>
      </c>
      <c r="U263" s="71">
        <v>8</v>
      </c>
      <c r="V263" s="71">
        <v>2017</v>
      </c>
      <c r="W263" s="73">
        <v>0</v>
      </c>
      <c r="X263" s="73">
        <f t="shared" si="125"/>
        <v>5</v>
      </c>
      <c r="Y263" s="73">
        <f t="shared" si="133"/>
        <v>17</v>
      </c>
      <c r="Z263" s="100">
        <f t="shared" si="141"/>
        <v>29</v>
      </c>
      <c r="AA263" s="100">
        <f t="shared" si="141"/>
        <v>41</v>
      </c>
      <c r="AB263" s="74">
        <f t="shared" si="148"/>
        <v>46</v>
      </c>
      <c r="AC263" s="74">
        <f t="shared" si="149"/>
        <v>15</v>
      </c>
      <c r="AD263" s="92">
        <f t="shared" si="134"/>
        <v>15651.544166666667</v>
      </c>
      <c r="AE263" s="147">
        <f t="shared" si="135"/>
        <v>0</v>
      </c>
      <c r="AF263" s="94">
        <f t="shared" si="136"/>
        <v>78257.720833333326</v>
      </c>
      <c r="AG263" s="94">
        <f t="shared" si="137"/>
        <v>187818.53</v>
      </c>
      <c r="AH263" s="147">
        <f t="shared" si="138"/>
        <v>266076.25083333335</v>
      </c>
      <c r="AI263" s="147">
        <f t="shared" si="139"/>
        <v>673016.39916666667</v>
      </c>
      <c r="AJ263" s="143">
        <f t="shared" si="142"/>
        <v>538413.11933333334</v>
      </c>
      <c r="AK263" s="144">
        <f t="shared" si="143"/>
        <v>804489.37016666669</v>
      </c>
      <c r="AL263" s="79">
        <f t="shared" si="144"/>
        <v>134603.27983333333</v>
      </c>
      <c r="AM263" s="79">
        <f t="shared" si="126"/>
        <v>187818.53</v>
      </c>
      <c r="AN263" s="79">
        <f t="shared" si="129"/>
        <v>187818.53</v>
      </c>
      <c r="AO263" s="79">
        <f t="shared" si="127"/>
        <v>109560.80916666667</v>
      </c>
      <c r="AP263" s="12"/>
      <c r="AQ263" s="12"/>
      <c r="AR263" s="12"/>
      <c r="AS263" s="12"/>
      <c r="AT263" s="12"/>
      <c r="AU263" s="80">
        <f t="shared" si="128"/>
        <v>187818.53</v>
      </c>
      <c r="AV263" s="145">
        <f t="shared" si="145"/>
        <v>992307.90016666672</v>
      </c>
      <c r="AW263" s="145">
        <f t="shared" si="146"/>
        <v>-53215.250166666694</v>
      </c>
      <c r="AX263" s="143">
        <f t="shared" si="130"/>
        <v>78257.720833333326</v>
      </c>
      <c r="AY263" s="154">
        <f t="shared" si="131"/>
        <v>1070565.621</v>
      </c>
      <c r="AZ263" s="155">
        <v>0</v>
      </c>
    </row>
    <row r="264" spans="1:52">
      <c r="A264" s="63">
        <v>10</v>
      </c>
      <c r="B264" s="84" t="s">
        <v>159</v>
      </c>
      <c r="C264" s="84">
        <v>47</v>
      </c>
      <c r="D264" s="84" t="s">
        <v>58</v>
      </c>
      <c r="E264" s="71" t="s">
        <v>221</v>
      </c>
      <c r="F264" s="71" t="s">
        <v>161</v>
      </c>
      <c r="G264" s="85">
        <v>1508703</v>
      </c>
      <c r="H264" s="71" t="s">
        <v>61</v>
      </c>
      <c r="I264" s="71" t="s">
        <v>180</v>
      </c>
      <c r="J264" s="71"/>
      <c r="K264" s="68">
        <v>42768</v>
      </c>
      <c r="L264" s="68">
        <v>41858</v>
      </c>
      <c r="M264" s="68">
        <f t="shared" si="132"/>
        <v>44780</v>
      </c>
      <c r="N264" s="69">
        <v>42767</v>
      </c>
      <c r="O264" s="193">
        <v>0</v>
      </c>
      <c r="P264" s="73">
        <f t="shared" si="124"/>
        <v>61</v>
      </c>
      <c r="Q264" s="194" t="s">
        <v>267</v>
      </c>
      <c r="R264" s="12">
        <f t="shared" si="140"/>
        <v>60</v>
      </c>
      <c r="S264" s="71">
        <v>60</v>
      </c>
      <c r="T264" s="146">
        <f t="shared" si="147"/>
        <v>939092.65</v>
      </c>
      <c r="U264" s="71">
        <v>8</v>
      </c>
      <c r="V264" s="71">
        <v>2017</v>
      </c>
      <c r="W264" s="73">
        <v>0</v>
      </c>
      <c r="X264" s="73">
        <f t="shared" si="125"/>
        <v>5</v>
      </c>
      <c r="Y264" s="73">
        <f t="shared" si="133"/>
        <v>17</v>
      </c>
      <c r="Z264" s="100">
        <f t="shared" si="141"/>
        <v>29</v>
      </c>
      <c r="AA264" s="100">
        <f t="shared" si="141"/>
        <v>41</v>
      </c>
      <c r="AB264" s="74">
        <f t="shared" si="148"/>
        <v>46</v>
      </c>
      <c r="AC264" s="74">
        <f t="shared" si="149"/>
        <v>15</v>
      </c>
      <c r="AD264" s="92">
        <f t="shared" si="134"/>
        <v>15651.544166666667</v>
      </c>
      <c r="AE264" s="147">
        <f t="shared" si="135"/>
        <v>0</v>
      </c>
      <c r="AF264" s="94">
        <f t="shared" si="136"/>
        <v>78257.720833333326</v>
      </c>
      <c r="AG264" s="94">
        <f t="shared" si="137"/>
        <v>187818.53</v>
      </c>
      <c r="AH264" s="147">
        <f t="shared" si="138"/>
        <v>266076.25083333335</v>
      </c>
      <c r="AI264" s="147">
        <f t="shared" si="139"/>
        <v>673016.39916666667</v>
      </c>
      <c r="AJ264" s="143">
        <f t="shared" si="142"/>
        <v>538413.11933333334</v>
      </c>
      <c r="AK264" s="144">
        <f t="shared" si="143"/>
        <v>804489.37016666669</v>
      </c>
      <c r="AL264" s="79">
        <f t="shared" si="144"/>
        <v>134603.27983333333</v>
      </c>
      <c r="AM264" s="79">
        <f t="shared" si="126"/>
        <v>187818.53</v>
      </c>
      <c r="AN264" s="79">
        <f t="shared" si="129"/>
        <v>187818.53</v>
      </c>
      <c r="AO264" s="79">
        <f t="shared" si="127"/>
        <v>109560.80916666667</v>
      </c>
      <c r="AP264" s="12"/>
      <c r="AQ264" s="12"/>
      <c r="AR264" s="12"/>
      <c r="AS264" s="12"/>
      <c r="AT264" s="12"/>
      <c r="AU264" s="80">
        <f t="shared" si="128"/>
        <v>187818.53</v>
      </c>
      <c r="AV264" s="145">
        <f t="shared" si="145"/>
        <v>992307.90016666672</v>
      </c>
      <c r="AW264" s="145">
        <f t="shared" si="146"/>
        <v>-53215.250166666694</v>
      </c>
      <c r="AX264" s="143">
        <f t="shared" si="130"/>
        <v>78257.720833333326</v>
      </c>
      <c r="AY264" s="154">
        <f t="shared" si="131"/>
        <v>1070565.621</v>
      </c>
      <c r="AZ264" s="155">
        <v>0</v>
      </c>
    </row>
    <row r="265" spans="1:52">
      <c r="A265" s="63">
        <v>10</v>
      </c>
      <c r="B265" s="84" t="s">
        <v>159</v>
      </c>
      <c r="C265" s="84">
        <v>47</v>
      </c>
      <c r="D265" s="84" t="s">
        <v>58</v>
      </c>
      <c r="E265" s="71" t="s">
        <v>221</v>
      </c>
      <c r="F265" s="71" t="s">
        <v>161</v>
      </c>
      <c r="G265" s="85">
        <v>1508703</v>
      </c>
      <c r="H265" s="71" t="s">
        <v>61</v>
      </c>
      <c r="I265" s="71" t="s">
        <v>180</v>
      </c>
      <c r="J265" s="71"/>
      <c r="K265" s="68">
        <v>42768</v>
      </c>
      <c r="L265" s="68">
        <v>41858</v>
      </c>
      <c r="M265" s="68">
        <f t="shared" si="132"/>
        <v>44780</v>
      </c>
      <c r="N265" s="69">
        <v>42767</v>
      </c>
      <c r="O265" s="193">
        <v>0</v>
      </c>
      <c r="P265" s="73">
        <f t="shared" si="124"/>
        <v>61</v>
      </c>
      <c r="Q265" s="194" t="s">
        <v>267</v>
      </c>
      <c r="R265" s="12">
        <f t="shared" si="140"/>
        <v>60</v>
      </c>
      <c r="S265" s="71">
        <v>60</v>
      </c>
      <c r="T265" s="146">
        <f t="shared" si="147"/>
        <v>939092.65</v>
      </c>
      <c r="U265" s="71">
        <v>8</v>
      </c>
      <c r="V265" s="71">
        <v>2017</v>
      </c>
      <c r="W265" s="73">
        <v>0</v>
      </c>
      <c r="X265" s="73">
        <f t="shared" si="125"/>
        <v>5</v>
      </c>
      <c r="Y265" s="73">
        <f t="shared" si="133"/>
        <v>17</v>
      </c>
      <c r="Z265" s="100">
        <f t="shared" si="141"/>
        <v>29</v>
      </c>
      <c r="AA265" s="100">
        <f t="shared" si="141"/>
        <v>41</v>
      </c>
      <c r="AB265" s="74">
        <f t="shared" si="148"/>
        <v>46</v>
      </c>
      <c r="AC265" s="74">
        <f t="shared" si="149"/>
        <v>15</v>
      </c>
      <c r="AD265" s="92">
        <f t="shared" si="134"/>
        <v>15651.544166666667</v>
      </c>
      <c r="AE265" s="147">
        <f t="shared" si="135"/>
        <v>0</v>
      </c>
      <c r="AF265" s="94">
        <f t="shared" si="136"/>
        <v>78257.720833333326</v>
      </c>
      <c r="AG265" s="94">
        <f t="shared" si="137"/>
        <v>187818.53</v>
      </c>
      <c r="AH265" s="147">
        <f t="shared" si="138"/>
        <v>266076.25083333335</v>
      </c>
      <c r="AI265" s="147">
        <f t="shared" si="139"/>
        <v>673016.39916666667</v>
      </c>
      <c r="AJ265" s="143">
        <f t="shared" si="142"/>
        <v>538413.11933333334</v>
      </c>
      <c r="AK265" s="144">
        <f t="shared" si="143"/>
        <v>804489.37016666669</v>
      </c>
      <c r="AL265" s="79">
        <f t="shared" si="144"/>
        <v>134603.27983333333</v>
      </c>
      <c r="AM265" s="79">
        <f t="shared" si="126"/>
        <v>187818.53</v>
      </c>
      <c r="AN265" s="79">
        <f t="shared" si="129"/>
        <v>187818.53</v>
      </c>
      <c r="AO265" s="79">
        <f t="shared" si="127"/>
        <v>109560.80916666667</v>
      </c>
      <c r="AP265" s="12"/>
      <c r="AQ265" s="12"/>
      <c r="AR265" s="12"/>
      <c r="AS265" s="12"/>
      <c r="AT265" s="12"/>
      <c r="AU265" s="80">
        <f t="shared" si="128"/>
        <v>187818.53</v>
      </c>
      <c r="AV265" s="145">
        <f t="shared" si="145"/>
        <v>992307.90016666672</v>
      </c>
      <c r="AW265" s="145">
        <f t="shared" si="146"/>
        <v>-53215.250166666694</v>
      </c>
      <c r="AX265" s="143">
        <f t="shared" si="130"/>
        <v>78257.720833333326</v>
      </c>
      <c r="AY265" s="154">
        <f t="shared" si="131"/>
        <v>1070565.621</v>
      </c>
      <c r="AZ265" s="155">
        <v>0</v>
      </c>
    </row>
    <row r="266" spans="1:52">
      <c r="A266" s="63">
        <v>10</v>
      </c>
      <c r="B266" s="84" t="s">
        <v>159</v>
      </c>
      <c r="C266" s="84">
        <v>47</v>
      </c>
      <c r="D266" s="84" t="s">
        <v>58</v>
      </c>
      <c r="E266" s="71" t="s">
        <v>221</v>
      </c>
      <c r="F266" s="71" t="s">
        <v>161</v>
      </c>
      <c r="G266" s="85">
        <v>1508703</v>
      </c>
      <c r="H266" s="71" t="s">
        <v>61</v>
      </c>
      <c r="I266" s="71" t="s">
        <v>180</v>
      </c>
      <c r="J266" s="71"/>
      <c r="K266" s="68">
        <v>42768</v>
      </c>
      <c r="L266" s="68">
        <v>41858</v>
      </c>
      <c r="M266" s="68">
        <f t="shared" si="132"/>
        <v>44780</v>
      </c>
      <c r="N266" s="69">
        <v>42767</v>
      </c>
      <c r="O266" s="193">
        <v>0</v>
      </c>
      <c r="P266" s="73">
        <f t="shared" si="124"/>
        <v>61</v>
      </c>
      <c r="Q266" s="194" t="s">
        <v>267</v>
      </c>
      <c r="R266" s="12">
        <f t="shared" si="140"/>
        <v>60</v>
      </c>
      <c r="S266" s="71">
        <v>60</v>
      </c>
      <c r="T266" s="146">
        <f t="shared" si="147"/>
        <v>939092.65</v>
      </c>
      <c r="U266" s="71">
        <v>8</v>
      </c>
      <c r="V266" s="71">
        <v>2017</v>
      </c>
      <c r="W266" s="73">
        <v>0</v>
      </c>
      <c r="X266" s="73">
        <f t="shared" si="125"/>
        <v>5</v>
      </c>
      <c r="Y266" s="73">
        <f t="shared" si="133"/>
        <v>17</v>
      </c>
      <c r="Z266" s="100">
        <f t="shared" si="141"/>
        <v>29</v>
      </c>
      <c r="AA266" s="100">
        <f t="shared" si="141"/>
        <v>41</v>
      </c>
      <c r="AB266" s="74">
        <f t="shared" si="148"/>
        <v>46</v>
      </c>
      <c r="AC266" s="74">
        <f t="shared" si="149"/>
        <v>15</v>
      </c>
      <c r="AD266" s="92">
        <f t="shared" si="134"/>
        <v>15651.544166666667</v>
      </c>
      <c r="AE266" s="147">
        <f t="shared" si="135"/>
        <v>0</v>
      </c>
      <c r="AF266" s="94">
        <f t="shared" si="136"/>
        <v>78257.720833333326</v>
      </c>
      <c r="AG266" s="94">
        <f t="shared" si="137"/>
        <v>187818.53</v>
      </c>
      <c r="AH266" s="147">
        <f t="shared" si="138"/>
        <v>266076.25083333335</v>
      </c>
      <c r="AI266" s="147">
        <f t="shared" si="139"/>
        <v>673016.39916666667</v>
      </c>
      <c r="AJ266" s="143">
        <f t="shared" si="142"/>
        <v>538413.11933333334</v>
      </c>
      <c r="AK266" s="144">
        <f t="shared" si="143"/>
        <v>804489.37016666669</v>
      </c>
      <c r="AL266" s="79">
        <f t="shared" si="144"/>
        <v>134603.27983333333</v>
      </c>
      <c r="AM266" s="79">
        <f t="shared" si="126"/>
        <v>187818.53</v>
      </c>
      <c r="AN266" s="79">
        <f t="shared" si="129"/>
        <v>187818.53</v>
      </c>
      <c r="AO266" s="79">
        <f t="shared" si="127"/>
        <v>109560.80916666667</v>
      </c>
      <c r="AP266" s="12"/>
      <c r="AQ266" s="12"/>
      <c r="AR266" s="12"/>
      <c r="AS266" s="12"/>
      <c r="AT266" s="12"/>
      <c r="AU266" s="80">
        <f t="shared" si="128"/>
        <v>187818.53</v>
      </c>
      <c r="AV266" s="145">
        <f t="shared" si="145"/>
        <v>992307.90016666672</v>
      </c>
      <c r="AW266" s="145">
        <f t="shared" si="146"/>
        <v>-53215.250166666694</v>
      </c>
      <c r="AX266" s="143">
        <f t="shared" si="130"/>
        <v>78257.720833333326</v>
      </c>
      <c r="AY266" s="154">
        <f t="shared" si="131"/>
        <v>1070565.621</v>
      </c>
      <c r="AZ266" s="155">
        <v>0</v>
      </c>
    </row>
    <row r="267" spans="1:52">
      <c r="A267" s="63">
        <v>10</v>
      </c>
      <c r="B267" s="84" t="s">
        <v>159</v>
      </c>
      <c r="C267" s="84">
        <v>47</v>
      </c>
      <c r="D267" s="84" t="s">
        <v>58</v>
      </c>
      <c r="E267" s="71" t="s">
        <v>221</v>
      </c>
      <c r="F267" s="71" t="s">
        <v>161</v>
      </c>
      <c r="G267" s="85">
        <v>1508703</v>
      </c>
      <c r="H267" s="71" t="s">
        <v>61</v>
      </c>
      <c r="I267" s="71" t="s">
        <v>180</v>
      </c>
      <c r="J267" s="71"/>
      <c r="K267" s="68">
        <v>42768</v>
      </c>
      <c r="L267" s="68">
        <v>41858</v>
      </c>
      <c r="M267" s="68">
        <f t="shared" si="132"/>
        <v>44780</v>
      </c>
      <c r="N267" s="69">
        <v>42767</v>
      </c>
      <c r="O267" s="193">
        <v>0</v>
      </c>
      <c r="P267" s="73">
        <f t="shared" si="124"/>
        <v>61</v>
      </c>
      <c r="Q267" s="194" t="s">
        <v>267</v>
      </c>
      <c r="R267" s="12">
        <f t="shared" si="140"/>
        <v>60</v>
      </c>
      <c r="S267" s="71">
        <v>60</v>
      </c>
      <c r="T267" s="146">
        <f t="shared" si="147"/>
        <v>939092.65</v>
      </c>
      <c r="U267" s="71">
        <v>8</v>
      </c>
      <c r="V267" s="71">
        <v>2017</v>
      </c>
      <c r="W267" s="73">
        <v>0</v>
      </c>
      <c r="X267" s="73">
        <f t="shared" si="125"/>
        <v>5</v>
      </c>
      <c r="Y267" s="73">
        <f t="shared" si="133"/>
        <v>17</v>
      </c>
      <c r="Z267" s="100">
        <f t="shared" si="141"/>
        <v>29</v>
      </c>
      <c r="AA267" s="100">
        <f t="shared" si="141"/>
        <v>41</v>
      </c>
      <c r="AB267" s="74">
        <f t="shared" si="148"/>
        <v>46</v>
      </c>
      <c r="AC267" s="74">
        <f t="shared" si="149"/>
        <v>15</v>
      </c>
      <c r="AD267" s="92">
        <f t="shared" si="134"/>
        <v>15651.544166666667</v>
      </c>
      <c r="AE267" s="147">
        <f t="shared" si="135"/>
        <v>0</v>
      </c>
      <c r="AF267" s="94">
        <f t="shared" si="136"/>
        <v>78257.720833333326</v>
      </c>
      <c r="AG267" s="94">
        <f t="shared" si="137"/>
        <v>187818.53</v>
      </c>
      <c r="AH267" s="147">
        <f t="shared" si="138"/>
        <v>266076.25083333335</v>
      </c>
      <c r="AI267" s="147">
        <f t="shared" si="139"/>
        <v>673016.39916666667</v>
      </c>
      <c r="AJ267" s="143">
        <f t="shared" si="142"/>
        <v>538413.11933333334</v>
      </c>
      <c r="AK267" s="144">
        <f t="shared" si="143"/>
        <v>804489.37016666669</v>
      </c>
      <c r="AL267" s="79">
        <f t="shared" si="144"/>
        <v>134603.27983333333</v>
      </c>
      <c r="AM267" s="79">
        <f t="shared" si="126"/>
        <v>187818.53</v>
      </c>
      <c r="AN267" s="79">
        <f t="shared" si="129"/>
        <v>187818.53</v>
      </c>
      <c r="AO267" s="79">
        <f t="shared" si="127"/>
        <v>109560.80916666667</v>
      </c>
      <c r="AP267" s="12"/>
      <c r="AQ267" s="12"/>
      <c r="AR267" s="12"/>
      <c r="AS267" s="12"/>
      <c r="AT267" s="12"/>
      <c r="AU267" s="80">
        <f t="shared" si="128"/>
        <v>187818.53</v>
      </c>
      <c r="AV267" s="145">
        <f t="shared" si="145"/>
        <v>992307.90016666672</v>
      </c>
      <c r="AW267" s="145">
        <f t="shared" si="146"/>
        <v>-53215.250166666694</v>
      </c>
      <c r="AX267" s="143">
        <f t="shared" si="130"/>
        <v>78257.720833333326</v>
      </c>
      <c r="AY267" s="154">
        <f t="shared" si="131"/>
        <v>1070565.621</v>
      </c>
      <c r="AZ267" s="155">
        <v>0</v>
      </c>
    </row>
    <row r="268" spans="1:52">
      <c r="A268" s="63">
        <v>10</v>
      </c>
      <c r="B268" s="103" t="s">
        <v>159</v>
      </c>
      <c r="C268" s="84">
        <v>47</v>
      </c>
      <c r="D268" s="84" t="s">
        <v>58</v>
      </c>
      <c r="E268" s="71" t="s">
        <v>221</v>
      </c>
      <c r="F268" s="71" t="s">
        <v>161</v>
      </c>
      <c r="G268" s="85">
        <v>1508703</v>
      </c>
      <c r="H268" s="71" t="s">
        <v>61</v>
      </c>
      <c r="I268" s="71" t="s">
        <v>180</v>
      </c>
      <c r="J268" s="71"/>
      <c r="K268" s="68">
        <v>42768</v>
      </c>
      <c r="L268" s="68">
        <v>41858</v>
      </c>
      <c r="M268" s="68">
        <f t="shared" si="132"/>
        <v>44780</v>
      </c>
      <c r="N268" s="69">
        <v>42767</v>
      </c>
      <c r="O268" s="193">
        <v>0</v>
      </c>
      <c r="P268" s="73">
        <f t="shared" si="124"/>
        <v>61</v>
      </c>
      <c r="Q268" s="194" t="s">
        <v>267</v>
      </c>
      <c r="R268" s="12">
        <f t="shared" si="140"/>
        <v>60</v>
      </c>
      <c r="S268" s="71">
        <v>60</v>
      </c>
      <c r="T268" s="146">
        <f t="shared" si="147"/>
        <v>939092.65</v>
      </c>
      <c r="U268" s="71">
        <v>8</v>
      </c>
      <c r="V268" s="71">
        <v>2017</v>
      </c>
      <c r="W268" s="73">
        <v>0</v>
      </c>
      <c r="X268" s="73">
        <f t="shared" si="125"/>
        <v>5</v>
      </c>
      <c r="Y268" s="73">
        <f t="shared" si="133"/>
        <v>17</v>
      </c>
      <c r="Z268" s="100">
        <f t="shared" si="141"/>
        <v>29</v>
      </c>
      <c r="AA268" s="100">
        <f t="shared" si="141"/>
        <v>41</v>
      </c>
      <c r="AB268" s="74">
        <f t="shared" si="148"/>
        <v>46</v>
      </c>
      <c r="AC268" s="74">
        <f t="shared" si="149"/>
        <v>15</v>
      </c>
      <c r="AD268" s="92">
        <f t="shared" si="134"/>
        <v>15651.544166666667</v>
      </c>
      <c r="AE268" s="147">
        <f t="shared" si="135"/>
        <v>0</v>
      </c>
      <c r="AF268" s="94">
        <f t="shared" si="136"/>
        <v>78257.720833333326</v>
      </c>
      <c r="AG268" s="94">
        <f t="shared" si="137"/>
        <v>187818.53</v>
      </c>
      <c r="AH268" s="147">
        <f t="shared" si="138"/>
        <v>266076.25083333335</v>
      </c>
      <c r="AI268" s="147">
        <f t="shared" si="139"/>
        <v>673016.39916666667</v>
      </c>
      <c r="AJ268" s="143">
        <f t="shared" si="142"/>
        <v>538413.11933333334</v>
      </c>
      <c r="AK268" s="144">
        <f t="shared" si="143"/>
        <v>804489.37016666669</v>
      </c>
      <c r="AL268" s="79">
        <f t="shared" si="144"/>
        <v>134603.27983333333</v>
      </c>
      <c r="AM268" s="79">
        <f t="shared" si="126"/>
        <v>187818.53</v>
      </c>
      <c r="AN268" s="79">
        <f t="shared" si="129"/>
        <v>187818.53</v>
      </c>
      <c r="AO268" s="79">
        <f t="shared" si="127"/>
        <v>109560.80916666667</v>
      </c>
      <c r="AP268" s="12"/>
      <c r="AQ268" s="12"/>
      <c r="AR268" s="12"/>
      <c r="AS268" s="12"/>
      <c r="AT268" s="12"/>
      <c r="AU268" s="80">
        <f t="shared" si="128"/>
        <v>187818.53</v>
      </c>
      <c r="AV268" s="145">
        <f t="shared" si="145"/>
        <v>992307.90016666672</v>
      </c>
      <c r="AW268" s="145">
        <f t="shared" si="146"/>
        <v>-53215.250166666694</v>
      </c>
      <c r="AX268" s="143">
        <f t="shared" si="130"/>
        <v>78257.720833333326</v>
      </c>
      <c r="AY268" s="154">
        <f t="shared" si="131"/>
        <v>1070565.621</v>
      </c>
      <c r="AZ268" s="155">
        <v>0</v>
      </c>
    </row>
    <row r="269" spans="1:52">
      <c r="A269" s="63">
        <v>10</v>
      </c>
      <c r="B269" s="103" t="s">
        <v>159</v>
      </c>
      <c r="C269" s="84">
        <v>51</v>
      </c>
      <c r="D269" s="84" t="s">
        <v>58</v>
      </c>
      <c r="E269" s="71" t="s">
        <v>205</v>
      </c>
      <c r="F269" s="71" t="s">
        <v>161</v>
      </c>
      <c r="G269" s="85" t="s">
        <v>190</v>
      </c>
      <c r="H269" s="71" t="s">
        <v>61</v>
      </c>
      <c r="I269" s="68"/>
      <c r="J269" s="68"/>
      <c r="K269" s="68">
        <v>42768</v>
      </c>
      <c r="L269" s="68">
        <v>41858</v>
      </c>
      <c r="M269" s="68">
        <f t="shared" si="132"/>
        <v>44780</v>
      </c>
      <c r="N269" s="69">
        <v>42767</v>
      </c>
      <c r="O269" s="193">
        <v>0</v>
      </c>
      <c r="P269" s="73">
        <f t="shared" si="124"/>
        <v>61</v>
      </c>
      <c r="Q269" s="194" t="s">
        <v>267</v>
      </c>
      <c r="R269" s="12">
        <f t="shared" si="140"/>
        <v>60</v>
      </c>
      <c r="S269" s="71">
        <v>60</v>
      </c>
      <c r="T269" s="146">
        <v>2787506.88</v>
      </c>
      <c r="U269" s="71">
        <v>8</v>
      </c>
      <c r="V269" s="71">
        <v>2017</v>
      </c>
      <c r="W269" s="73">
        <v>0</v>
      </c>
      <c r="X269" s="73">
        <f t="shared" si="125"/>
        <v>5</v>
      </c>
      <c r="Y269" s="73">
        <f t="shared" si="133"/>
        <v>17</v>
      </c>
      <c r="Z269" s="100">
        <f t="shared" si="141"/>
        <v>29</v>
      </c>
      <c r="AA269" s="100">
        <f t="shared" si="141"/>
        <v>41</v>
      </c>
      <c r="AB269" s="74">
        <f t="shared" si="148"/>
        <v>46</v>
      </c>
      <c r="AC269" s="74">
        <f t="shared" si="149"/>
        <v>15</v>
      </c>
      <c r="AD269" s="92">
        <f t="shared" si="134"/>
        <v>46458.447999999997</v>
      </c>
      <c r="AE269" s="147">
        <f t="shared" si="135"/>
        <v>0</v>
      </c>
      <c r="AF269" s="94">
        <f t="shared" si="136"/>
        <v>232292.24</v>
      </c>
      <c r="AG269" s="94">
        <f t="shared" si="137"/>
        <v>557501.37599999993</v>
      </c>
      <c r="AH269" s="147">
        <f t="shared" si="138"/>
        <v>789793.61599999992</v>
      </c>
      <c r="AI269" s="147">
        <f t="shared" si="139"/>
        <v>1997713.264</v>
      </c>
      <c r="AJ269" s="143">
        <f t="shared" si="142"/>
        <v>1598170.6111999999</v>
      </c>
      <c r="AK269" s="144">
        <f t="shared" si="143"/>
        <v>2387964.2271999996</v>
      </c>
      <c r="AL269" s="79">
        <f t="shared" si="144"/>
        <v>399542.65280000027</v>
      </c>
      <c r="AM269" s="79">
        <f t="shared" si="126"/>
        <v>557501.37599999993</v>
      </c>
      <c r="AN269" s="79">
        <f t="shared" si="129"/>
        <v>557501.37599999993</v>
      </c>
      <c r="AO269" s="79">
        <f t="shared" si="127"/>
        <v>325209.136</v>
      </c>
      <c r="AP269" s="12"/>
      <c r="AQ269" s="12"/>
      <c r="AR269" s="12"/>
      <c r="AS269" s="12"/>
      <c r="AT269" s="12"/>
      <c r="AU269" s="80">
        <f t="shared" si="128"/>
        <v>557501.37599999993</v>
      </c>
      <c r="AV269" s="145">
        <f t="shared" si="145"/>
        <v>2945465.6031999998</v>
      </c>
      <c r="AW269" s="145">
        <f t="shared" si="146"/>
        <v>-157958.72319999989</v>
      </c>
      <c r="AX269" s="143">
        <f t="shared" si="130"/>
        <v>232292.24</v>
      </c>
      <c r="AY269" s="154">
        <f t="shared" si="131"/>
        <v>3177757.8432</v>
      </c>
      <c r="AZ269" s="155">
        <v>0</v>
      </c>
    </row>
    <row r="270" spans="1:52">
      <c r="A270" s="63">
        <v>10</v>
      </c>
      <c r="B270" s="84" t="s">
        <v>159</v>
      </c>
      <c r="C270" s="65">
        <v>79</v>
      </c>
      <c r="D270" s="65" t="s">
        <v>58</v>
      </c>
      <c r="E270" s="65" t="s">
        <v>222</v>
      </c>
      <c r="F270" s="65" t="s">
        <v>223</v>
      </c>
      <c r="G270" s="66">
        <v>5</v>
      </c>
      <c r="H270" s="65" t="s">
        <v>61</v>
      </c>
      <c r="I270" s="65"/>
      <c r="J270" s="65"/>
      <c r="K270" s="67">
        <v>42816</v>
      </c>
      <c r="L270" s="68">
        <v>41858</v>
      </c>
      <c r="M270" s="68">
        <f t="shared" si="132"/>
        <v>44780</v>
      </c>
      <c r="N270" s="69">
        <v>42767</v>
      </c>
      <c r="O270" s="193">
        <v>0</v>
      </c>
      <c r="P270" s="73">
        <f t="shared" si="124"/>
        <v>61</v>
      </c>
      <c r="Q270" s="194" t="s">
        <v>267</v>
      </c>
      <c r="R270" s="12">
        <f t="shared" si="140"/>
        <v>60</v>
      </c>
      <c r="S270" s="65">
        <v>60</v>
      </c>
      <c r="T270" s="72">
        <v>75000</v>
      </c>
      <c r="U270" s="65">
        <v>8</v>
      </c>
      <c r="V270" s="65">
        <v>2017</v>
      </c>
      <c r="W270" s="73">
        <v>0</v>
      </c>
      <c r="X270" s="74">
        <f t="shared" si="125"/>
        <v>5</v>
      </c>
      <c r="Y270" s="74">
        <f t="shared" si="133"/>
        <v>17</v>
      </c>
      <c r="Z270" s="100">
        <f t="shared" si="141"/>
        <v>29</v>
      </c>
      <c r="AA270" s="100">
        <f t="shared" si="141"/>
        <v>41</v>
      </c>
      <c r="AB270" s="74">
        <f t="shared" si="148"/>
        <v>46</v>
      </c>
      <c r="AC270" s="74">
        <f t="shared" si="149"/>
        <v>15</v>
      </c>
      <c r="AD270" s="75">
        <f t="shared" si="134"/>
        <v>1250</v>
      </c>
      <c r="AE270" s="75">
        <f t="shared" si="135"/>
        <v>0</v>
      </c>
      <c r="AF270" s="76">
        <f t="shared" si="136"/>
        <v>6250</v>
      </c>
      <c r="AG270" s="76">
        <f t="shared" si="137"/>
        <v>15000</v>
      </c>
      <c r="AH270" s="75">
        <f t="shared" si="138"/>
        <v>21250</v>
      </c>
      <c r="AI270" s="75">
        <f t="shared" si="139"/>
        <v>53750</v>
      </c>
      <c r="AJ270" s="143">
        <f t="shared" si="142"/>
        <v>43000</v>
      </c>
      <c r="AK270" s="144">
        <f t="shared" si="143"/>
        <v>64250</v>
      </c>
      <c r="AL270" s="79">
        <f t="shared" si="144"/>
        <v>10750</v>
      </c>
      <c r="AM270" s="79">
        <f t="shared" si="126"/>
        <v>15000</v>
      </c>
      <c r="AN270" s="79">
        <f t="shared" si="129"/>
        <v>15000</v>
      </c>
      <c r="AO270" s="79">
        <f t="shared" si="127"/>
        <v>8750</v>
      </c>
      <c r="AP270" s="12"/>
      <c r="AQ270" s="12"/>
      <c r="AR270" s="12"/>
      <c r="AS270" s="12"/>
      <c r="AT270" s="12"/>
      <c r="AU270" s="80">
        <f t="shared" si="128"/>
        <v>15000</v>
      </c>
      <c r="AV270" s="145">
        <f t="shared" si="145"/>
        <v>79250</v>
      </c>
      <c r="AW270" s="145">
        <f t="shared" si="146"/>
        <v>-4250</v>
      </c>
      <c r="AX270" s="143">
        <f t="shared" si="130"/>
        <v>6250</v>
      </c>
      <c r="AY270" s="154">
        <f t="shared" si="131"/>
        <v>85500</v>
      </c>
      <c r="AZ270" s="155">
        <v>0</v>
      </c>
    </row>
    <row r="271" spans="1:52">
      <c r="A271" s="63">
        <v>10</v>
      </c>
      <c r="B271" s="84" t="s">
        <v>159</v>
      </c>
      <c r="C271" s="65">
        <v>86</v>
      </c>
      <c r="D271" s="65" t="s">
        <v>58</v>
      </c>
      <c r="E271" s="65" t="s">
        <v>141</v>
      </c>
      <c r="F271" s="65" t="s">
        <v>104</v>
      </c>
      <c r="G271" s="66">
        <v>29</v>
      </c>
      <c r="H271" s="65" t="s">
        <v>61</v>
      </c>
      <c r="I271" s="65"/>
      <c r="J271" s="65"/>
      <c r="K271" s="67">
        <v>43066</v>
      </c>
      <c r="L271" s="68">
        <v>41858</v>
      </c>
      <c r="M271" s="68">
        <f t="shared" si="132"/>
        <v>44780</v>
      </c>
      <c r="N271" s="69">
        <v>42767</v>
      </c>
      <c r="O271" s="193">
        <v>1</v>
      </c>
      <c r="P271" s="74">
        <f>+DATEDIF(K271,M271,"m")</f>
        <v>56</v>
      </c>
      <c r="Q271" s="194" t="s">
        <v>266</v>
      </c>
      <c r="R271" s="12">
        <f t="shared" si="140"/>
        <v>60</v>
      </c>
      <c r="S271" s="65">
        <v>60</v>
      </c>
      <c r="T271" s="72">
        <v>75000</v>
      </c>
      <c r="U271" s="65">
        <v>7</v>
      </c>
      <c r="V271" s="65">
        <v>2017</v>
      </c>
      <c r="W271" s="73">
        <v>0</v>
      </c>
      <c r="X271" s="74">
        <v>2</v>
      </c>
      <c r="Y271" s="73">
        <v>14</v>
      </c>
      <c r="Z271" s="100">
        <f t="shared" si="141"/>
        <v>26</v>
      </c>
      <c r="AA271" s="100">
        <f t="shared" si="141"/>
        <v>38</v>
      </c>
      <c r="AB271" s="74">
        <f t="shared" si="148"/>
        <v>43</v>
      </c>
      <c r="AC271" s="74">
        <f t="shared" si="149"/>
        <v>13</v>
      </c>
      <c r="AD271" s="75">
        <f>+IFERROR(T271/P271,0)</f>
        <v>1339.2857142857142</v>
      </c>
      <c r="AE271" s="75">
        <f t="shared" si="135"/>
        <v>0</v>
      </c>
      <c r="AF271" s="76">
        <f t="shared" si="136"/>
        <v>2678.5714285714284</v>
      </c>
      <c r="AG271" s="76">
        <f t="shared" si="137"/>
        <v>16071.428571428571</v>
      </c>
      <c r="AH271" s="75">
        <f t="shared" si="138"/>
        <v>18750</v>
      </c>
      <c r="AI271" s="75">
        <f t="shared" si="139"/>
        <v>56250</v>
      </c>
      <c r="AJ271" s="143">
        <f t="shared" si="142"/>
        <v>51923.076923076922</v>
      </c>
      <c r="AK271" s="144">
        <f t="shared" si="143"/>
        <v>70673.076923076922</v>
      </c>
      <c r="AL271" s="79">
        <f t="shared" si="144"/>
        <v>4326.923076923078</v>
      </c>
      <c r="AM271" s="79">
        <f t="shared" si="126"/>
        <v>16071.428571428571</v>
      </c>
      <c r="AN271" s="79">
        <f t="shared" si="129"/>
        <v>16071.428571428571</v>
      </c>
      <c r="AO271" s="79">
        <f t="shared" si="127"/>
        <v>9375</v>
      </c>
      <c r="AP271" s="12"/>
      <c r="AQ271" s="12"/>
      <c r="AR271" s="12"/>
      <c r="AS271" s="12"/>
      <c r="AT271" s="12"/>
      <c r="AU271" s="80">
        <f t="shared" si="128"/>
        <v>16071.428571428571</v>
      </c>
      <c r="AV271" s="145">
        <f t="shared" si="145"/>
        <v>86744.505494505487</v>
      </c>
      <c r="AW271" s="145">
        <f t="shared" si="146"/>
        <v>-11744.505494505487</v>
      </c>
      <c r="AX271" s="143">
        <f t="shared" si="130"/>
        <v>6696.4285714285706</v>
      </c>
      <c r="AY271" s="154">
        <f t="shared" si="131"/>
        <v>93440.934065934052</v>
      </c>
      <c r="AZ271" s="155">
        <v>0</v>
      </c>
    </row>
    <row r="272" spans="1:52">
      <c r="A272" s="63">
        <v>10</v>
      </c>
      <c r="B272" s="84" t="s">
        <v>159</v>
      </c>
      <c r="C272" s="65">
        <v>86</v>
      </c>
      <c r="D272" s="65" t="s">
        <v>58</v>
      </c>
      <c r="E272" s="65" t="s">
        <v>141</v>
      </c>
      <c r="F272" s="65" t="s">
        <v>104</v>
      </c>
      <c r="G272" s="66">
        <v>29</v>
      </c>
      <c r="H272" s="65" t="s">
        <v>61</v>
      </c>
      <c r="I272" s="65"/>
      <c r="J272" s="65"/>
      <c r="K272" s="67">
        <v>43066</v>
      </c>
      <c r="L272" s="68">
        <v>41858</v>
      </c>
      <c r="M272" s="68">
        <f t="shared" si="132"/>
        <v>44780</v>
      </c>
      <c r="N272" s="69">
        <v>42767</v>
      </c>
      <c r="O272" s="193">
        <v>1</v>
      </c>
      <c r="P272" s="74">
        <f>+DATEDIF(K272,M272,"m")</f>
        <v>56</v>
      </c>
      <c r="Q272" s="194" t="s">
        <v>266</v>
      </c>
      <c r="R272" s="12">
        <f t="shared" si="140"/>
        <v>60</v>
      </c>
      <c r="S272" s="65">
        <v>60</v>
      </c>
      <c r="T272" s="72">
        <v>75000</v>
      </c>
      <c r="U272" s="65">
        <v>7</v>
      </c>
      <c r="V272" s="65">
        <v>2017</v>
      </c>
      <c r="W272" s="73">
        <v>0</v>
      </c>
      <c r="X272" s="74">
        <v>2</v>
      </c>
      <c r="Y272" s="73">
        <v>14</v>
      </c>
      <c r="Z272" s="100">
        <f t="shared" si="141"/>
        <v>26</v>
      </c>
      <c r="AA272" s="100">
        <f t="shared" si="141"/>
        <v>38</v>
      </c>
      <c r="AB272" s="74">
        <f t="shared" si="148"/>
        <v>43</v>
      </c>
      <c r="AC272" s="74">
        <f t="shared" si="149"/>
        <v>13</v>
      </c>
      <c r="AD272" s="75">
        <f>+IFERROR(T272/P272,0)</f>
        <v>1339.2857142857142</v>
      </c>
      <c r="AE272" s="75">
        <f t="shared" si="135"/>
        <v>0</v>
      </c>
      <c r="AF272" s="76">
        <f t="shared" si="136"/>
        <v>2678.5714285714284</v>
      </c>
      <c r="AG272" s="76">
        <f t="shared" si="137"/>
        <v>16071.428571428571</v>
      </c>
      <c r="AH272" s="75">
        <f t="shared" si="138"/>
        <v>18750</v>
      </c>
      <c r="AI272" s="75">
        <f t="shared" si="139"/>
        <v>56250</v>
      </c>
      <c r="AJ272" s="143">
        <f t="shared" si="142"/>
        <v>51923.076923076922</v>
      </c>
      <c r="AK272" s="144">
        <f t="shared" si="143"/>
        <v>70673.076923076922</v>
      </c>
      <c r="AL272" s="79">
        <f t="shared" si="144"/>
        <v>4326.923076923078</v>
      </c>
      <c r="AM272" s="79">
        <f t="shared" si="126"/>
        <v>16071.428571428571</v>
      </c>
      <c r="AN272" s="79">
        <f t="shared" si="129"/>
        <v>16071.428571428571</v>
      </c>
      <c r="AO272" s="79">
        <f t="shared" si="127"/>
        <v>9375</v>
      </c>
      <c r="AP272" s="12"/>
      <c r="AQ272" s="12"/>
      <c r="AR272" s="12"/>
      <c r="AS272" s="12"/>
      <c r="AT272" s="12"/>
      <c r="AU272" s="80">
        <f t="shared" si="128"/>
        <v>16071.428571428571</v>
      </c>
      <c r="AV272" s="145">
        <f t="shared" si="145"/>
        <v>86744.505494505487</v>
      </c>
      <c r="AW272" s="145">
        <f t="shared" si="146"/>
        <v>-11744.505494505487</v>
      </c>
      <c r="AX272" s="143">
        <f t="shared" si="130"/>
        <v>6696.4285714285706</v>
      </c>
      <c r="AY272" s="154">
        <f t="shared" si="131"/>
        <v>93440.934065934052</v>
      </c>
      <c r="AZ272" s="155">
        <v>0</v>
      </c>
    </row>
    <row r="273" spans="1:59">
      <c r="A273" s="63">
        <v>10</v>
      </c>
      <c r="B273" s="84" t="s">
        <v>159</v>
      </c>
      <c r="C273" s="65">
        <v>86</v>
      </c>
      <c r="D273" s="65" t="s">
        <v>58</v>
      </c>
      <c r="E273" s="65" t="s">
        <v>141</v>
      </c>
      <c r="F273" s="65" t="s">
        <v>104</v>
      </c>
      <c r="G273" s="66">
        <v>29</v>
      </c>
      <c r="H273" s="65" t="s">
        <v>61</v>
      </c>
      <c r="I273" s="65"/>
      <c r="J273" s="65"/>
      <c r="K273" s="67">
        <v>43066</v>
      </c>
      <c r="L273" s="68">
        <v>41858</v>
      </c>
      <c r="M273" s="68">
        <f t="shared" si="132"/>
        <v>44780</v>
      </c>
      <c r="N273" s="69">
        <v>42767</v>
      </c>
      <c r="O273" s="193">
        <v>1</v>
      </c>
      <c r="P273" s="74">
        <f>+DATEDIF(K273,M273,"m")</f>
        <v>56</v>
      </c>
      <c r="Q273" s="194" t="s">
        <v>266</v>
      </c>
      <c r="R273" s="12">
        <f t="shared" si="140"/>
        <v>60</v>
      </c>
      <c r="S273" s="65">
        <v>60</v>
      </c>
      <c r="T273" s="72">
        <v>75000</v>
      </c>
      <c r="U273" s="65">
        <v>7</v>
      </c>
      <c r="V273" s="65">
        <v>2017</v>
      </c>
      <c r="W273" s="73">
        <v>0</v>
      </c>
      <c r="X273" s="74">
        <v>2</v>
      </c>
      <c r="Y273" s="73">
        <v>14</v>
      </c>
      <c r="Z273" s="100">
        <f t="shared" si="141"/>
        <v>26</v>
      </c>
      <c r="AA273" s="100">
        <f t="shared" si="141"/>
        <v>38</v>
      </c>
      <c r="AB273" s="74">
        <f t="shared" si="148"/>
        <v>43</v>
      </c>
      <c r="AC273" s="74">
        <f t="shared" si="149"/>
        <v>13</v>
      </c>
      <c r="AD273" s="75">
        <f>+IFERROR(T273/P273,0)</f>
        <v>1339.2857142857142</v>
      </c>
      <c r="AE273" s="75">
        <f t="shared" si="135"/>
        <v>0</v>
      </c>
      <c r="AF273" s="76">
        <f t="shared" si="136"/>
        <v>2678.5714285714284</v>
      </c>
      <c r="AG273" s="76">
        <f t="shared" si="137"/>
        <v>16071.428571428571</v>
      </c>
      <c r="AH273" s="75">
        <f t="shared" si="138"/>
        <v>18750</v>
      </c>
      <c r="AI273" s="75">
        <f t="shared" si="139"/>
        <v>56250</v>
      </c>
      <c r="AJ273" s="143">
        <f t="shared" si="142"/>
        <v>51923.076923076922</v>
      </c>
      <c r="AK273" s="144">
        <f t="shared" si="143"/>
        <v>70673.076923076922</v>
      </c>
      <c r="AL273" s="79">
        <f t="shared" si="144"/>
        <v>4326.923076923078</v>
      </c>
      <c r="AM273" s="79">
        <f t="shared" si="126"/>
        <v>16071.428571428571</v>
      </c>
      <c r="AN273" s="79">
        <f t="shared" si="129"/>
        <v>16071.428571428571</v>
      </c>
      <c r="AO273" s="79">
        <f t="shared" si="127"/>
        <v>9375</v>
      </c>
      <c r="AP273" s="12"/>
      <c r="AQ273" s="12"/>
      <c r="AR273" s="12"/>
      <c r="AS273" s="12"/>
      <c r="AT273" s="12"/>
      <c r="AU273" s="80">
        <f t="shared" si="128"/>
        <v>16071.428571428571</v>
      </c>
      <c r="AV273" s="145">
        <f t="shared" si="145"/>
        <v>86744.505494505487</v>
      </c>
      <c r="AW273" s="145">
        <f t="shared" si="146"/>
        <v>-11744.505494505487</v>
      </c>
      <c r="AX273" s="143">
        <f t="shared" si="130"/>
        <v>6696.4285714285706</v>
      </c>
      <c r="AY273" s="154">
        <f t="shared" si="131"/>
        <v>93440.934065934052</v>
      </c>
      <c r="AZ273" s="155">
        <v>0</v>
      </c>
    </row>
    <row r="274" spans="1:59" s="166" customFormat="1">
      <c r="A274" s="63">
        <v>10</v>
      </c>
      <c r="B274" s="84" t="s">
        <v>159</v>
      </c>
      <c r="C274" s="156">
        <v>110</v>
      </c>
      <c r="D274" s="156" t="s">
        <v>58</v>
      </c>
      <c r="E274" s="157" t="s">
        <v>224</v>
      </c>
      <c r="F274" s="157" t="s">
        <v>225</v>
      </c>
      <c r="G274" s="158">
        <v>1257233</v>
      </c>
      <c r="H274" s="156" t="s">
        <v>61</v>
      </c>
      <c r="I274" s="156"/>
      <c r="J274" s="156"/>
      <c r="K274" s="159">
        <v>43747</v>
      </c>
      <c r="L274" s="160">
        <v>41858</v>
      </c>
      <c r="M274" s="160">
        <v>44780</v>
      </c>
      <c r="N274" s="160">
        <v>42767</v>
      </c>
      <c r="O274" s="193">
        <v>1</v>
      </c>
      <c r="P274" s="74">
        <f t="shared" ref="P274:P292" si="150">+DATEDIF(K274,M274,"m")</f>
        <v>33</v>
      </c>
      <c r="Q274" s="194" t="s">
        <v>266</v>
      </c>
      <c r="R274" s="12">
        <f t="shared" si="140"/>
        <v>120</v>
      </c>
      <c r="S274" s="158">
        <v>120</v>
      </c>
      <c r="T274" s="161">
        <v>573630</v>
      </c>
      <c r="U274" s="162">
        <f t="shared" ref="U274:U292" si="151">+MONTH(K274)</f>
        <v>10</v>
      </c>
      <c r="V274" s="163">
        <f t="shared" ref="V274:V292" si="152">+YEAR(K274)</f>
        <v>2019</v>
      </c>
      <c r="W274" s="158"/>
      <c r="X274" s="164"/>
      <c r="Y274" s="164"/>
      <c r="Z274" s="164">
        <v>3</v>
      </c>
      <c r="AA274" s="164">
        <f>+Z274+12</f>
        <v>15</v>
      </c>
      <c r="AB274" s="74">
        <f t="shared" si="148"/>
        <v>20</v>
      </c>
      <c r="AC274" s="74">
        <f t="shared" si="149"/>
        <v>13</v>
      </c>
      <c r="AD274" s="161">
        <f t="shared" ref="AD274:AD292" si="153">+T274/P274</f>
        <v>17382.727272727272</v>
      </c>
      <c r="AE274" s="161"/>
      <c r="AF274" s="161"/>
      <c r="AG274" s="161"/>
      <c r="AH274" s="161"/>
      <c r="AI274" s="75">
        <f t="shared" si="139"/>
        <v>573630</v>
      </c>
      <c r="AJ274" s="165">
        <f>+AD274*3</f>
        <v>52148.181818181816</v>
      </c>
      <c r="AK274" s="144">
        <f t="shared" si="143"/>
        <v>52148.181818181816</v>
      </c>
      <c r="AL274" s="79">
        <f t="shared" si="144"/>
        <v>521481.81818181818</v>
      </c>
      <c r="AM274" s="165"/>
      <c r="AN274" s="158"/>
      <c r="AO274" s="158"/>
      <c r="AP274" s="158"/>
      <c r="AQ274" s="158"/>
      <c r="AR274" s="158"/>
      <c r="AS274" s="158"/>
      <c r="AT274" s="158"/>
      <c r="AU274" s="80">
        <f t="shared" si="128"/>
        <v>208592.72727272726</v>
      </c>
      <c r="AV274" s="145">
        <f t="shared" si="145"/>
        <v>260740.90909090909</v>
      </c>
      <c r="AW274" s="145">
        <f t="shared" si="146"/>
        <v>312889.09090909094</v>
      </c>
      <c r="AX274" s="143">
        <f t="shared" si="130"/>
        <v>86913.636363636353</v>
      </c>
      <c r="AY274" s="154">
        <f t="shared" si="131"/>
        <v>347654.54545454541</v>
      </c>
      <c r="AZ274" s="155">
        <f t="shared" ref="AZ274:AZ292" si="154">+T274-AY274</f>
        <v>225975.45454545459</v>
      </c>
      <c r="BA274" s="158"/>
      <c r="BB274" s="158"/>
      <c r="BC274" s="158"/>
      <c r="BD274" s="158"/>
      <c r="BE274" s="158"/>
      <c r="BF274" s="158"/>
      <c r="BG274" s="158"/>
    </row>
    <row r="275" spans="1:59" s="166" customFormat="1">
      <c r="A275" s="63">
        <v>10</v>
      </c>
      <c r="B275" s="84" t="s">
        <v>159</v>
      </c>
      <c r="C275" s="156">
        <v>111</v>
      </c>
      <c r="D275" s="156" t="s">
        <v>58</v>
      </c>
      <c r="E275" s="156" t="s">
        <v>226</v>
      </c>
      <c r="F275" s="156" t="s">
        <v>225</v>
      </c>
      <c r="G275" s="158">
        <v>1262566</v>
      </c>
      <c r="H275" s="156" t="s">
        <v>61</v>
      </c>
      <c r="I275" s="156"/>
      <c r="J275" s="156"/>
      <c r="K275" s="159">
        <v>43768</v>
      </c>
      <c r="L275" s="160">
        <v>41858</v>
      </c>
      <c r="M275" s="160">
        <v>44780</v>
      </c>
      <c r="N275" s="160">
        <v>42767</v>
      </c>
      <c r="O275" s="193">
        <v>1</v>
      </c>
      <c r="P275" s="74">
        <f t="shared" si="150"/>
        <v>33</v>
      </c>
      <c r="Q275" s="194" t="s">
        <v>266</v>
      </c>
      <c r="R275" s="12">
        <f t="shared" si="140"/>
        <v>120</v>
      </c>
      <c r="S275" s="158">
        <v>120</v>
      </c>
      <c r="T275" s="161">
        <v>69382</v>
      </c>
      <c r="U275" s="162">
        <f t="shared" si="151"/>
        <v>10</v>
      </c>
      <c r="V275" s="163">
        <f t="shared" si="152"/>
        <v>2019</v>
      </c>
      <c r="W275" s="158"/>
      <c r="X275" s="164"/>
      <c r="Y275" s="164"/>
      <c r="Z275" s="164">
        <v>3</v>
      </c>
      <c r="AA275" s="164">
        <f t="shared" ref="AA275:AA279" si="155">+Z275+12</f>
        <v>15</v>
      </c>
      <c r="AB275" s="74">
        <f t="shared" si="148"/>
        <v>20</v>
      </c>
      <c r="AC275" s="74">
        <f t="shared" si="149"/>
        <v>13</v>
      </c>
      <c r="AD275" s="161">
        <f t="shared" si="153"/>
        <v>2102.4848484848485</v>
      </c>
      <c r="AE275" s="161"/>
      <c r="AF275" s="161"/>
      <c r="AG275" s="161"/>
      <c r="AH275" s="161"/>
      <c r="AI275" s="75">
        <f t="shared" si="139"/>
        <v>69382</v>
      </c>
      <c r="AJ275" s="165">
        <f t="shared" ref="AJ275:AJ278" si="156">+AD275*3</f>
        <v>6307.454545454546</v>
      </c>
      <c r="AK275" s="144">
        <f t="shared" si="143"/>
        <v>6307.454545454546</v>
      </c>
      <c r="AL275" s="79">
        <f t="shared" si="144"/>
        <v>63074.545454545456</v>
      </c>
      <c r="AM275" s="158"/>
      <c r="AN275" s="158"/>
      <c r="AO275" s="158"/>
      <c r="AP275" s="158"/>
      <c r="AQ275" s="158"/>
      <c r="AR275" s="158"/>
      <c r="AS275" s="158"/>
      <c r="AT275" s="158"/>
      <c r="AU275" s="80">
        <f t="shared" si="128"/>
        <v>25229.818181818184</v>
      </c>
      <c r="AV275" s="145">
        <f t="shared" si="145"/>
        <v>31537.272727272728</v>
      </c>
      <c r="AW275" s="145">
        <f t="shared" si="146"/>
        <v>37844.727272727272</v>
      </c>
      <c r="AX275" s="143">
        <f t="shared" si="130"/>
        <v>10512.424242424242</v>
      </c>
      <c r="AY275" s="154">
        <f t="shared" si="131"/>
        <v>42049.696969696968</v>
      </c>
      <c r="AZ275" s="155">
        <f t="shared" si="154"/>
        <v>27332.303030303032</v>
      </c>
      <c r="BA275" s="158"/>
      <c r="BB275" s="158"/>
      <c r="BC275" s="158"/>
      <c r="BD275" s="158"/>
      <c r="BE275" s="158"/>
      <c r="BF275" s="158"/>
      <c r="BG275" s="158"/>
    </row>
    <row r="276" spans="1:59" s="166" customFormat="1">
      <c r="A276" s="63">
        <v>10</v>
      </c>
      <c r="B276" s="84" t="s">
        <v>159</v>
      </c>
      <c r="C276" s="156">
        <v>112</v>
      </c>
      <c r="D276" s="156" t="s">
        <v>58</v>
      </c>
      <c r="E276" s="156" t="s">
        <v>227</v>
      </c>
      <c r="F276" s="156" t="s">
        <v>228</v>
      </c>
      <c r="G276" s="158" t="s">
        <v>229</v>
      </c>
      <c r="H276" s="156" t="s">
        <v>61</v>
      </c>
      <c r="I276" s="167"/>
      <c r="J276" s="167"/>
      <c r="K276" s="168">
        <v>43760</v>
      </c>
      <c r="L276" s="160">
        <v>41858</v>
      </c>
      <c r="M276" s="160">
        <v>44780</v>
      </c>
      <c r="N276" s="160">
        <v>42767</v>
      </c>
      <c r="O276" s="193">
        <v>1</v>
      </c>
      <c r="P276" s="74">
        <f t="shared" si="150"/>
        <v>33</v>
      </c>
      <c r="Q276" s="194" t="s">
        <v>266</v>
      </c>
      <c r="R276" s="12">
        <f t="shared" si="140"/>
        <v>120</v>
      </c>
      <c r="S276" s="158">
        <v>120</v>
      </c>
      <c r="T276" s="161">
        <v>390985</v>
      </c>
      <c r="U276" s="162">
        <f t="shared" si="151"/>
        <v>10</v>
      </c>
      <c r="V276" s="163">
        <f t="shared" si="152"/>
        <v>2019</v>
      </c>
      <c r="W276" s="164"/>
      <c r="X276" s="158"/>
      <c r="Y276" s="158"/>
      <c r="Z276" s="158">
        <v>3</v>
      </c>
      <c r="AA276" s="164">
        <f t="shared" si="155"/>
        <v>15</v>
      </c>
      <c r="AB276" s="74">
        <f t="shared" si="148"/>
        <v>20</v>
      </c>
      <c r="AC276" s="74">
        <f t="shared" si="149"/>
        <v>13</v>
      </c>
      <c r="AD276" s="161">
        <f t="shared" si="153"/>
        <v>11848.030303030304</v>
      </c>
      <c r="AE276" s="158"/>
      <c r="AF276" s="161"/>
      <c r="AG276" s="161"/>
      <c r="AH276" s="161"/>
      <c r="AI276" s="75">
        <f t="shared" si="139"/>
        <v>390985</v>
      </c>
      <c r="AJ276" s="165">
        <f t="shared" si="156"/>
        <v>35544.090909090912</v>
      </c>
      <c r="AK276" s="144">
        <f t="shared" si="143"/>
        <v>35544.090909090912</v>
      </c>
      <c r="AL276" s="79">
        <f t="shared" si="144"/>
        <v>355440.90909090906</v>
      </c>
      <c r="AM276" s="161"/>
      <c r="AN276" s="158"/>
      <c r="AO276" s="158"/>
      <c r="AP276" s="158"/>
      <c r="AQ276" s="158"/>
      <c r="AR276" s="158"/>
      <c r="AS276" s="158"/>
      <c r="AT276" s="158"/>
      <c r="AU276" s="80">
        <f t="shared" ref="AU276:AU324" si="157">+(AA276-Z276)*AD276</f>
        <v>142176.36363636365</v>
      </c>
      <c r="AV276" s="145">
        <f t="shared" si="145"/>
        <v>177720.45454545456</v>
      </c>
      <c r="AW276" s="145">
        <f t="shared" si="146"/>
        <v>213264.54545454544</v>
      </c>
      <c r="AX276" s="143">
        <f t="shared" si="130"/>
        <v>59240.15151515152</v>
      </c>
      <c r="AY276" s="154">
        <f t="shared" si="131"/>
        <v>236960.60606060608</v>
      </c>
      <c r="AZ276" s="155">
        <f t="shared" si="154"/>
        <v>154024.39393939392</v>
      </c>
      <c r="BA276" s="158"/>
      <c r="BB276" s="158"/>
      <c r="BC276" s="158"/>
      <c r="BD276" s="158"/>
      <c r="BE276" s="158"/>
      <c r="BF276" s="158"/>
      <c r="BG276" s="158"/>
    </row>
    <row r="277" spans="1:59" s="166" customFormat="1">
      <c r="A277" s="63">
        <v>10</v>
      </c>
      <c r="B277" s="84" t="s">
        <v>159</v>
      </c>
      <c r="C277" s="156">
        <v>113</v>
      </c>
      <c r="D277" s="156" t="s">
        <v>58</v>
      </c>
      <c r="E277" s="156" t="s">
        <v>230</v>
      </c>
      <c r="F277" s="156" t="s">
        <v>231</v>
      </c>
      <c r="G277" s="158">
        <v>11006</v>
      </c>
      <c r="H277" s="156" t="s">
        <v>61</v>
      </c>
      <c r="I277" s="156"/>
      <c r="J277" s="156"/>
      <c r="K277" s="168">
        <v>43761</v>
      </c>
      <c r="L277" s="160">
        <v>41858</v>
      </c>
      <c r="M277" s="160">
        <v>44780</v>
      </c>
      <c r="N277" s="160">
        <v>42767</v>
      </c>
      <c r="O277" s="193">
        <v>1</v>
      </c>
      <c r="P277" s="74">
        <f t="shared" si="150"/>
        <v>33</v>
      </c>
      <c r="Q277" s="194" t="s">
        <v>266</v>
      </c>
      <c r="R277" s="12">
        <f t="shared" si="140"/>
        <v>120</v>
      </c>
      <c r="S277" s="158">
        <v>120</v>
      </c>
      <c r="T277" s="161">
        <v>3630</v>
      </c>
      <c r="U277" s="162">
        <f t="shared" si="151"/>
        <v>10</v>
      </c>
      <c r="V277" s="163">
        <f t="shared" si="152"/>
        <v>2019</v>
      </c>
      <c r="W277" s="164"/>
      <c r="X277" s="158"/>
      <c r="Y277" s="158"/>
      <c r="Z277" s="158">
        <v>3</v>
      </c>
      <c r="AA277" s="164">
        <f t="shared" si="155"/>
        <v>15</v>
      </c>
      <c r="AB277" s="74">
        <f t="shared" si="148"/>
        <v>20</v>
      </c>
      <c r="AC277" s="74">
        <f t="shared" si="149"/>
        <v>13</v>
      </c>
      <c r="AD277" s="161">
        <f t="shared" si="153"/>
        <v>110</v>
      </c>
      <c r="AE277" s="158"/>
      <c r="AF277" s="161"/>
      <c r="AG277" s="161"/>
      <c r="AH277" s="161"/>
      <c r="AI277" s="75">
        <f t="shared" si="139"/>
        <v>3630</v>
      </c>
      <c r="AJ277" s="165">
        <f t="shared" si="156"/>
        <v>330</v>
      </c>
      <c r="AK277" s="144">
        <f t="shared" si="143"/>
        <v>330</v>
      </c>
      <c r="AL277" s="79">
        <f t="shared" si="144"/>
        <v>3300</v>
      </c>
      <c r="AM277" s="161"/>
      <c r="AN277" s="158"/>
      <c r="AO277" s="158"/>
      <c r="AP277" s="158"/>
      <c r="AQ277" s="158"/>
      <c r="AR277" s="158"/>
      <c r="AS277" s="158"/>
      <c r="AT277" s="158"/>
      <c r="AU277" s="80">
        <f t="shared" si="157"/>
        <v>1320</v>
      </c>
      <c r="AV277" s="145">
        <f t="shared" si="145"/>
        <v>1650</v>
      </c>
      <c r="AW277" s="145">
        <f t="shared" si="146"/>
        <v>1980</v>
      </c>
      <c r="AX277" s="143">
        <f t="shared" ref="AX277:AX292" si="158">+(AB277-AA277)*AD277</f>
        <v>550</v>
      </c>
      <c r="AY277" s="154">
        <f t="shared" ref="AY277:AY292" si="159">+AV277+AX277</f>
        <v>2200</v>
      </c>
      <c r="AZ277" s="155">
        <f t="shared" si="154"/>
        <v>1430</v>
      </c>
      <c r="BA277" s="158"/>
      <c r="BB277" s="158"/>
      <c r="BC277" s="158"/>
      <c r="BD277" s="158"/>
      <c r="BE277" s="158"/>
      <c r="BF277" s="158"/>
      <c r="BG277" s="158"/>
    </row>
    <row r="278" spans="1:59" s="166" customFormat="1">
      <c r="A278" s="63">
        <v>10</v>
      </c>
      <c r="B278" s="84" t="s">
        <v>159</v>
      </c>
      <c r="C278" s="156">
        <v>113</v>
      </c>
      <c r="D278" s="169" t="s">
        <v>58</v>
      </c>
      <c r="E278" s="156" t="s">
        <v>232</v>
      </c>
      <c r="F278" s="156" t="s">
        <v>231</v>
      </c>
      <c r="G278" s="158">
        <v>11006</v>
      </c>
      <c r="H278" s="156" t="s">
        <v>61</v>
      </c>
      <c r="I278" s="156"/>
      <c r="J278" s="156"/>
      <c r="K278" s="168">
        <v>43761</v>
      </c>
      <c r="L278" s="160">
        <v>41858</v>
      </c>
      <c r="M278" s="160">
        <v>44780</v>
      </c>
      <c r="N278" s="160">
        <v>42767</v>
      </c>
      <c r="O278" s="193">
        <v>1</v>
      </c>
      <c r="P278" s="74">
        <f t="shared" si="150"/>
        <v>33</v>
      </c>
      <c r="Q278" s="194" t="s">
        <v>266</v>
      </c>
      <c r="R278" s="12">
        <f t="shared" si="140"/>
        <v>120</v>
      </c>
      <c r="S278" s="158">
        <v>120</v>
      </c>
      <c r="T278" s="161">
        <v>5083</v>
      </c>
      <c r="U278" s="162">
        <f t="shared" si="151"/>
        <v>10</v>
      </c>
      <c r="V278" s="163">
        <f t="shared" si="152"/>
        <v>2019</v>
      </c>
      <c r="W278" s="164"/>
      <c r="X278" s="158"/>
      <c r="Y278" s="158"/>
      <c r="Z278" s="158">
        <v>3</v>
      </c>
      <c r="AA278" s="164">
        <f t="shared" si="155"/>
        <v>15</v>
      </c>
      <c r="AB278" s="74">
        <f t="shared" si="148"/>
        <v>20</v>
      </c>
      <c r="AC278" s="74">
        <f t="shared" si="149"/>
        <v>13</v>
      </c>
      <c r="AD278" s="161">
        <f t="shared" si="153"/>
        <v>154.03030303030303</v>
      </c>
      <c r="AE278" s="158"/>
      <c r="AF278" s="161"/>
      <c r="AG278" s="161"/>
      <c r="AH278" s="161"/>
      <c r="AI278" s="75">
        <f t="shared" si="139"/>
        <v>5083</v>
      </c>
      <c r="AJ278" s="165">
        <f t="shared" si="156"/>
        <v>462.09090909090912</v>
      </c>
      <c r="AK278" s="144">
        <f t="shared" si="143"/>
        <v>462.09090909090912</v>
      </c>
      <c r="AL278" s="79">
        <f t="shared" si="144"/>
        <v>4620.909090909091</v>
      </c>
      <c r="AM278" s="161"/>
      <c r="AN278" s="158"/>
      <c r="AO278" s="158"/>
      <c r="AP278" s="158"/>
      <c r="AQ278" s="158"/>
      <c r="AR278" s="158"/>
      <c r="AS278" s="158"/>
      <c r="AT278" s="158"/>
      <c r="AU278" s="80">
        <f t="shared" si="157"/>
        <v>1848.3636363636365</v>
      </c>
      <c r="AV278" s="145">
        <f t="shared" si="145"/>
        <v>2310.4545454545455</v>
      </c>
      <c r="AW278" s="145">
        <f t="shared" si="146"/>
        <v>2772.5454545454545</v>
      </c>
      <c r="AX278" s="143">
        <f t="shared" si="158"/>
        <v>770.15151515151513</v>
      </c>
      <c r="AY278" s="154">
        <f t="shared" si="159"/>
        <v>3080.6060606060605</v>
      </c>
      <c r="AZ278" s="155">
        <f t="shared" si="154"/>
        <v>2002.3939393939395</v>
      </c>
      <c r="BA278" s="158"/>
      <c r="BB278" s="158"/>
      <c r="BC278" s="158"/>
      <c r="BD278" s="158"/>
      <c r="BE278" s="158"/>
      <c r="BF278" s="158"/>
      <c r="BG278" s="158"/>
    </row>
    <row r="279" spans="1:59" s="166" customFormat="1">
      <c r="A279" s="63">
        <v>10</v>
      </c>
      <c r="B279" s="84" t="s">
        <v>159</v>
      </c>
      <c r="C279" s="156">
        <v>116</v>
      </c>
      <c r="D279" s="156" t="s">
        <v>58</v>
      </c>
      <c r="E279" s="156" t="s">
        <v>233</v>
      </c>
      <c r="F279" s="156" t="s">
        <v>234</v>
      </c>
      <c r="G279" s="158">
        <v>121</v>
      </c>
      <c r="H279" s="156" t="s">
        <v>61</v>
      </c>
      <c r="I279" s="156"/>
      <c r="J279" s="156"/>
      <c r="K279" s="168">
        <v>43592</v>
      </c>
      <c r="L279" s="160">
        <v>41858</v>
      </c>
      <c r="M279" s="160">
        <v>44780</v>
      </c>
      <c r="N279" s="160">
        <v>42767</v>
      </c>
      <c r="O279" s="193">
        <v>1</v>
      </c>
      <c r="P279" s="74">
        <f t="shared" si="150"/>
        <v>39</v>
      </c>
      <c r="Q279" s="194" t="s">
        <v>266</v>
      </c>
      <c r="R279" s="12">
        <f t="shared" si="140"/>
        <v>120</v>
      </c>
      <c r="S279" s="158">
        <v>120</v>
      </c>
      <c r="T279" s="161">
        <v>78250</v>
      </c>
      <c r="U279" s="162">
        <f t="shared" si="151"/>
        <v>5</v>
      </c>
      <c r="V279" s="163">
        <f t="shared" si="152"/>
        <v>2019</v>
      </c>
      <c r="W279" s="164"/>
      <c r="X279" s="164"/>
      <c r="Y279" s="164"/>
      <c r="Z279" s="164">
        <v>8</v>
      </c>
      <c r="AA279" s="164">
        <f t="shared" si="155"/>
        <v>20</v>
      </c>
      <c r="AB279" s="74">
        <f t="shared" si="148"/>
        <v>25</v>
      </c>
      <c r="AC279" s="74">
        <f t="shared" si="149"/>
        <v>14</v>
      </c>
      <c r="AD279" s="161">
        <f t="shared" si="153"/>
        <v>2006.4102564102564</v>
      </c>
      <c r="AE279" s="161"/>
      <c r="AF279" s="158"/>
      <c r="AG279" s="158"/>
      <c r="AH279" s="158"/>
      <c r="AI279" s="75">
        <f t="shared" si="139"/>
        <v>78250</v>
      </c>
      <c r="AJ279" s="165">
        <f>+AD279*8</f>
        <v>16051.282051282051</v>
      </c>
      <c r="AK279" s="144">
        <f t="shared" si="143"/>
        <v>16051.282051282051</v>
      </c>
      <c r="AL279" s="79">
        <f t="shared" si="144"/>
        <v>62198.717948717953</v>
      </c>
      <c r="AM279" s="158"/>
      <c r="AN279" s="158"/>
      <c r="AO279" s="158"/>
      <c r="AP279" s="158"/>
      <c r="AQ279" s="158"/>
      <c r="AR279" s="158"/>
      <c r="AS279" s="158"/>
      <c r="AT279" s="158"/>
      <c r="AU279" s="80">
        <f t="shared" si="157"/>
        <v>24076.923076923078</v>
      </c>
      <c r="AV279" s="145">
        <f t="shared" si="145"/>
        <v>40128.205128205125</v>
      </c>
      <c r="AW279" s="145">
        <f t="shared" si="146"/>
        <v>38121.794871794875</v>
      </c>
      <c r="AX279" s="143">
        <f t="shared" si="158"/>
        <v>10032.051282051281</v>
      </c>
      <c r="AY279" s="154">
        <f t="shared" si="159"/>
        <v>50160.256410256407</v>
      </c>
      <c r="AZ279" s="155">
        <f t="shared" si="154"/>
        <v>28089.743589743593</v>
      </c>
      <c r="BA279" s="158"/>
      <c r="BB279" s="158"/>
      <c r="BC279" s="158"/>
      <c r="BD279" s="158"/>
      <c r="BE279" s="158"/>
      <c r="BF279" s="158"/>
      <c r="BG279" s="158"/>
    </row>
    <row r="280" spans="1:59">
      <c r="A280" s="63">
        <v>10</v>
      </c>
      <c r="B280" s="4" t="s">
        <v>235</v>
      </c>
      <c r="D280" s="156" t="s">
        <v>58</v>
      </c>
      <c r="E280" s="4" t="s">
        <v>236</v>
      </c>
      <c r="F280" s="4" t="s">
        <v>237</v>
      </c>
      <c r="G280" s="5">
        <v>17959</v>
      </c>
      <c r="H280" s="156" t="s">
        <v>61</v>
      </c>
      <c r="K280" s="170">
        <v>43948</v>
      </c>
      <c r="L280" s="160">
        <v>41858</v>
      </c>
      <c r="M280" s="160">
        <v>44780</v>
      </c>
      <c r="N280" s="160">
        <v>42767</v>
      </c>
      <c r="O280" s="193">
        <v>1</v>
      </c>
      <c r="P280" s="74">
        <f t="shared" si="150"/>
        <v>27</v>
      </c>
      <c r="Q280" s="194" t="s">
        <v>266</v>
      </c>
      <c r="R280" s="12">
        <f t="shared" si="140"/>
        <v>60</v>
      </c>
      <c r="S280" s="65">
        <v>60</v>
      </c>
      <c r="T280" s="171">
        <v>455774</v>
      </c>
      <c r="U280" s="162">
        <f t="shared" si="151"/>
        <v>4</v>
      </c>
      <c r="V280" s="163">
        <f t="shared" si="152"/>
        <v>2020</v>
      </c>
      <c r="W280" s="4"/>
      <c r="X280" s="4"/>
      <c r="Y280" s="4"/>
      <c r="Z280" s="158"/>
      <c r="AA280" s="158">
        <v>9</v>
      </c>
      <c r="AB280" s="74">
        <f t="shared" si="148"/>
        <v>14</v>
      </c>
      <c r="AC280" s="74">
        <f t="shared" si="149"/>
        <v>13</v>
      </c>
      <c r="AD280" s="161">
        <f>+T280/P280</f>
        <v>16880.518518518518</v>
      </c>
      <c r="AI280" s="172"/>
      <c r="AJ280" s="172"/>
      <c r="AK280" s="172"/>
      <c r="AL280" s="172"/>
      <c r="AM280" s="172"/>
      <c r="AN280" s="172"/>
      <c r="AO280" s="172"/>
      <c r="AP280" s="172"/>
      <c r="AQ280" s="172"/>
      <c r="AR280" s="172"/>
      <c r="AS280" s="172"/>
      <c r="AT280" s="172"/>
      <c r="AU280" s="173">
        <f t="shared" ref="AU280:AU283" si="160">+AD280*AA280</f>
        <v>151924.66666666666</v>
      </c>
      <c r="AV280" s="145">
        <f t="shared" si="145"/>
        <v>151924.66666666666</v>
      </c>
      <c r="AW280" s="145">
        <f t="shared" si="146"/>
        <v>303849.33333333337</v>
      </c>
      <c r="AX280" s="143">
        <f t="shared" si="158"/>
        <v>84402.592592592584</v>
      </c>
      <c r="AY280" s="154">
        <f t="shared" si="159"/>
        <v>236327.25925925924</v>
      </c>
      <c r="AZ280" s="155">
        <f t="shared" si="154"/>
        <v>219446.74074074076</v>
      </c>
    </row>
    <row r="281" spans="1:59">
      <c r="A281" s="63">
        <v>10</v>
      </c>
      <c r="B281" s="4" t="s">
        <v>235</v>
      </c>
      <c r="D281" s="156" t="s">
        <v>58</v>
      </c>
      <c r="E281" s="4" t="s">
        <v>238</v>
      </c>
      <c r="F281" s="4" t="s">
        <v>239</v>
      </c>
      <c r="G281" s="5">
        <v>212129</v>
      </c>
      <c r="H281" s="156" t="s">
        <v>61</v>
      </c>
      <c r="K281" s="174">
        <v>44162</v>
      </c>
      <c r="L281" s="160">
        <v>41858</v>
      </c>
      <c r="M281" s="160">
        <v>44780</v>
      </c>
      <c r="N281" s="160">
        <v>42767</v>
      </c>
      <c r="O281" s="193">
        <v>1</v>
      </c>
      <c r="P281" s="74">
        <f t="shared" si="150"/>
        <v>20</v>
      </c>
      <c r="Q281" s="194" t="s">
        <v>266</v>
      </c>
      <c r="R281" s="12">
        <f t="shared" si="140"/>
        <v>60</v>
      </c>
      <c r="S281" s="65">
        <v>60</v>
      </c>
      <c r="T281" s="98">
        <v>14600</v>
      </c>
      <c r="U281" s="162">
        <f t="shared" si="151"/>
        <v>11</v>
      </c>
      <c r="V281" s="163">
        <f t="shared" si="152"/>
        <v>2020</v>
      </c>
      <c r="W281" s="4"/>
      <c r="X281" s="4"/>
      <c r="Y281" s="4"/>
      <c r="Z281" s="158"/>
      <c r="AA281" s="158">
        <v>2</v>
      </c>
      <c r="AB281" s="74">
        <f t="shared" si="148"/>
        <v>7</v>
      </c>
      <c r="AC281" s="74">
        <f t="shared" si="149"/>
        <v>13</v>
      </c>
      <c r="AD281" s="161">
        <f t="shared" si="153"/>
        <v>730</v>
      </c>
      <c r="AL281" s="12"/>
      <c r="AU281" s="80">
        <f t="shared" si="160"/>
        <v>1460</v>
      </c>
      <c r="AV281" s="145">
        <f t="shared" si="145"/>
        <v>1460</v>
      </c>
      <c r="AW281" s="145">
        <f t="shared" si="146"/>
        <v>13140</v>
      </c>
      <c r="AX281" s="143">
        <f t="shared" si="158"/>
        <v>3650</v>
      </c>
      <c r="AY281" s="154">
        <f t="shared" si="159"/>
        <v>5110</v>
      </c>
      <c r="AZ281" s="155">
        <f t="shared" si="154"/>
        <v>9490</v>
      </c>
    </row>
    <row r="282" spans="1:59">
      <c r="A282" s="63">
        <v>10</v>
      </c>
      <c r="B282" s="4" t="s">
        <v>235</v>
      </c>
      <c r="D282" s="156" t="s">
        <v>58</v>
      </c>
      <c r="E282" s="4" t="s">
        <v>240</v>
      </c>
      <c r="F282" s="4" t="s">
        <v>239</v>
      </c>
      <c r="G282" s="5">
        <v>212129</v>
      </c>
      <c r="H282" s="156" t="s">
        <v>61</v>
      </c>
      <c r="K282" s="174">
        <v>44162</v>
      </c>
      <c r="L282" s="160">
        <v>41858</v>
      </c>
      <c r="M282" s="160">
        <v>44780</v>
      </c>
      <c r="N282" s="160">
        <v>42767</v>
      </c>
      <c r="O282" s="193">
        <v>1</v>
      </c>
      <c r="P282" s="74">
        <f t="shared" si="150"/>
        <v>20</v>
      </c>
      <c r="Q282" s="194" t="s">
        <v>266</v>
      </c>
      <c r="R282" s="12">
        <f t="shared" si="140"/>
        <v>60</v>
      </c>
      <c r="S282" s="65">
        <v>60</v>
      </c>
      <c r="T282" s="98">
        <v>353200</v>
      </c>
      <c r="U282" s="162">
        <f t="shared" si="151"/>
        <v>11</v>
      </c>
      <c r="V282" s="163">
        <f t="shared" si="152"/>
        <v>2020</v>
      </c>
      <c r="W282" s="4"/>
      <c r="X282" s="4"/>
      <c r="Y282" s="4"/>
      <c r="Z282" s="158"/>
      <c r="AA282" s="158">
        <v>2</v>
      </c>
      <c r="AB282" s="74">
        <f t="shared" si="148"/>
        <v>7</v>
      </c>
      <c r="AC282" s="74">
        <f t="shared" si="149"/>
        <v>13</v>
      </c>
      <c r="AD282" s="161">
        <f t="shared" si="153"/>
        <v>17660</v>
      </c>
      <c r="AL282" s="12"/>
      <c r="AU282" s="80">
        <f t="shared" si="160"/>
        <v>35320</v>
      </c>
      <c r="AV282" s="145">
        <f t="shared" si="145"/>
        <v>35320</v>
      </c>
      <c r="AW282" s="145">
        <f t="shared" si="146"/>
        <v>317880</v>
      </c>
      <c r="AX282" s="143">
        <f t="shared" si="158"/>
        <v>88300</v>
      </c>
      <c r="AY282" s="154">
        <f t="shared" si="159"/>
        <v>123620</v>
      </c>
      <c r="AZ282" s="155">
        <f t="shared" si="154"/>
        <v>229580</v>
      </c>
    </row>
    <row r="283" spans="1:59">
      <c r="A283" s="63">
        <v>10</v>
      </c>
      <c r="B283" s="4" t="s">
        <v>235</v>
      </c>
      <c r="D283" s="156" t="s">
        <v>58</v>
      </c>
      <c r="E283" s="4" t="s">
        <v>241</v>
      </c>
      <c r="F283" s="4" t="s">
        <v>239</v>
      </c>
      <c r="G283" s="5">
        <v>212129</v>
      </c>
      <c r="H283" s="156" t="s">
        <v>61</v>
      </c>
      <c r="K283" s="174">
        <v>44162</v>
      </c>
      <c r="L283" s="160">
        <v>41858</v>
      </c>
      <c r="M283" s="160">
        <v>44780</v>
      </c>
      <c r="N283" s="160">
        <v>42767</v>
      </c>
      <c r="O283" s="193">
        <v>1</v>
      </c>
      <c r="P283" s="74">
        <f t="shared" si="150"/>
        <v>20</v>
      </c>
      <c r="Q283" s="194" t="s">
        <v>266</v>
      </c>
      <c r="R283" s="12">
        <f t="shared" si="140"/>
        <v>60</v>
      </c>
      <c r="S283" s="65">
        <v>60</v>
      </c>
      <c r="T283" s="98">
        <v>458325</v>
      </c>
      <c r="U283" s="162">
        <f t="shared" si="151"/>
        <v>11</v>
      </c>
      <c r="V283" s="163">
        <f t="shared" si="152"/>
        <v>2020</v>
      </c>
      <c r="W283" s="4"/>
      <c r="X283" s="4"/>
      <c r="Y283" s="4"/>
      <c r="Z283" s="158"/>
      <c r="AA283" s="158">
        <v>2</v>
      </c>
      <c r="AB283" s="74">
        <f t="shared" si="148"/>
        <v>7</v>
      </c>
      <c r="AC283" s="74">
        <f t="shared" si="149"/>
        <v>13</v>
      </c>
      <c r="AD283" s="161">
        <f t="shared" si="153"/>
        <v>22916.25</v>
      </c>
      <c r="AL283" s="12"/>
      <c r="AU283" s="80">
        <f t="shared" si="160"/>
        <v>45832.5</v>
      </c>
      <c r="AV283" s="145">
        <f t="shared" si="145"/>
        <v>45832.5</v>
      </c>
      <c r="AW283" s="145">
        <f t="shared" si="146"/>
        <v>412492.5</v>
      </c>
      <c r="AX283" s="143">
        <f t="shared" si="158"/>
        <v>114581.25</v>
      </c>
      <c r="AY283" s="154">
        <f t="shared" si="159"/>
        <v>160413.75</v>
      </c>
      <c r="AZ283" s="155">
        <f t="shared" si="154"/>
        <v>297911.25</v>
      </c>
    </row>
    <row r="284" spans="1:59">
      <c r="A284" s="63">
        <v>10</v>
      </c>
      <c r="B284" s="175" t="s">
        <v>242</v>
      </c>
      <c r="D284" s="156" t="s">
        <v>58</v>
      </c>
      <c r="E284" s="175" t="s">
        <v>243</v>
      </c>
      <c r="F284" s="175" t="s">
        <v>244</v>
      </c>
      <c r="G284" s="176">
        <v>58652</v>
      </c>
      <c r="H284" s="156" t="s">
        <v>61</v>
      </c>
      <c r="K284" s="170">
        <v>44047</v>
      </c>
      <c r="L284" s="160">
        <v>41858</v>
      </c>
      <c r="M284" s="160">
        <v>44780</v>
      </c>
      <c r="N284" s="160">
        <v>42767</v>
      </c>
      <c r="O284" s="193">
        <v>1</v>
      </c>
      <c r="P284" s="74">
        <f t="shared" si="150"/>
        <v>24</v>
      </c>
      <c r="Q284" s="194" t="s">
        <v>266</v>
      </c>
      <c r="R284" s="12">
        <f t="shared" si="140"/>
        <v>60</v>
      </c>
      <c r="S284" s="65">
        <v>60</v>
      </c>
      <c r="T284" s="171">
        <v>69000</v>
      </c>
      <c r="U284" s="162">
        <f t="shared" si="151"/>
        <v>8</v>
      </c>
      <c r="V284" s="163">
        <f t="shared" si="152"/>
        <v>2020</v>
      </c>
      <c r="W284" s="4"/>
      <c r="X284" s="4"/>
      <c r="Y284" s="4"/>
      <c r="Z284" s="158"/>
      <c r="AA284" s="158">
        <v>5</v>
      </c>
      <c r="AB284" s="74">
        <f t="shared" si="148"/>
        <v>10</v>
      </c>
      <c r="AC284" s="74">
        <f t="shared" si="149"/>
        <v>14</v>
      </c>
      <c r="AD284" s="161">
        <f t="shared" si="153"/>
        <v>2875</v>
      </c>
      <c r="AL284" s="12"/>
      <c r="AU284" s="80">
        <f t="shared" si="157"/>
        <v>14375</v>
      </c>
      <c r="AV284" s="145">
        <f t="shared" si="145"/>
        <v>14375</v>
      </c>
      <c r="AW284" s="145">
        <f t="shared" si="146"/>
        <v>54625</v>
      </c>
      <c r="AX284" s="143">
        <f t="shared" si="158"/>
        <v>14375</v>
      </c>
      <c r="AY284" s="154">
        <f t="shared" si="159"/>
        <v>28750</v>
      </c>
      <c r="AZ284" s="155">
        <f t="shared" si="154"/>
        <v>40250</v>
      </c>
    </row>
    <row r="285" spans="1:59">
      <c r="A285" s="63">
        <v>10</v>
      </c>
      <c r="B285" s="4" t="s">
        <v>245</v>
      </c>
      <c r="D285" s="156" t="s">
        <v>58</v>
      </c>
      <c r="E285" s="4" t="s">
        <v>246</v>
      </c>
      <c r="F285" s="4" t="s">
        <v>247</v>
      </c>
      <c r="G285" s="5">
        <v>109</v>
      </c>
      <c r="H285" s="156" t="s">
        <v>61</v>
      </c>
      <c r="K285" s="170">
        <v>43966</v>
      </c>
      <c r="L285" s="160">
        <v>41858</v>
      </c>
      <c r="M285" s="160">
        <v>44780</v>
      </c>
      <c r="N285" s="160">
        <v>42767</v>
      </c>
      <c r="O285" s="193">
        <v>1</v>
      </c>
      <c r="P285" s="74">
        <f t="shared" si="150"/>
        <v>26</v>
      </c>
      <c r="Q285" s="194" t="s">
        <v>266</v>
      </c>
      <c r="R285" s="12">
        <f t="shared" si="140"/>
        <v>60</v>
      </c>
      <c r="S285" s="65">
        <v>60</v>
      </c>
      <c r="T285" s="171">
        <v>440000</v>
      </c>
      <c r="U285" s="162">
        <f t="shared" si="151"/>
        <v>5</v>
      </c>
      <c r="V285" s="163">
        <f t="shared" si="152"/>
        <v>2020</v>
      </c>
      <c r="W285" s="4"/>
      <c r="X285" s="4"/>
      <c r="Y285" s="4"/>
      <c r="Z285" s="158"/>
      <c r="AA285" s="158">
        <v>8</v>
      </c>
      <c r="AB285" s="74">
        <f t="shared" si="148"/>
        <v>13</v>
      </c>
      <c r="AC285" s="74">
        <f t="shared" si="149"/>
        <v>13</v>
      </c>
      <c r="AD285" s="161">
        <f t="shared" si="153"/>
        <v>16923.076923076922</v>
      </c>
      <c r="AL285" s="12"/>
      <c r="AU285" s="80">
        <f t="shared" si="157"/>
        <v>135384.61538461538</v>
      </c>
      <c r="AV285" s="145">
        <f t="shared" si="145"/>
        <v>135384.61538461538</v>
      </c>
      <c r="AW285" s="145">
        <f t="shared" si="146"/>
        <v>304615.38461538462</v>
      </c>
      <c r="AX285" s="143">
        <f t="shared" si="158"/>
        <v>84615.38461538461</v>
      </c>
      <c r="AY285" s="154">
        <f t="shared" si="159"/>
        <v>220000</v>
      </c>
      <c r="AZ285" s="155">
        <f t="shared" si="154"/>
        <v>220000</v>
      </c>
    </row>
    <row r="286" spans="1:59">
      <c r="A286" s="63">
        <v>10</v>
      </c>
      <c r="B286" s="4" t="s">
        <v>245</v>
      </c>
      <c r="D286" s="156" t="s">
        <v>58</v>
      </c>
      <c r="E286" s="4" t="s">
        <v>248</v>
      </c>
      <c r="F286" s="4" t="s">
        <v>249</v>
      </c>
      <c r="G286" s="5">
        <v>1988560</v>
      </c>
      <c r="H286" s="156" t="s">
        <v>61</v>
      </c>
      <c r="K286" s="170">
        <v>44019</v>
      </c>
      <c r="L286" s="160">
        <v>41858</v>
      </c>
      <c r="M286" s="160">
        <v>44780</v>
      </c>
      <c r="N286" s="160">
        <v>42767</v>
      </c>
      <c r="O286" s="193">
        <v>1</v>
      </c>
      <c r="P286" s="74">
        <f t="shared" si="150"/>
        <v>25</v>
      </c>
      <c r="Q286" s="194" t="s">
        <v>266</v>
      </c>
      <c r="R286" s="12">
        <f t="shared" si="140"/>
        <v>60</v>
      </c>
      <c r="S286" s="65">
        <v>60</v>
      </c>
      <c r="T286" s="171">
        <v>212086</v>
      </c>
      <c r="U286" s="162">
        <f t="shared" si="151"/>
        <v>7</v>
      </c>
      <c r="V286" s="163">
        <f t="shared" si="152"/>
        <v>2020</v>
      </c>
      <c r="W286" s="4"/>
      <c r="X286" s="4"/>
      <c r="Y286" s="4"/>
      <c r="Z286" s="158"/>
      <c r="AA286" s="158">
        <v>6</v>
      </c>
      <c r="AB286" s="74">
        <f t="shared" si="148"/>
        <v>11</v>
      </c>
      <c r="AC286" s="74">
        <f t="shared" si="149"/>
        <v>14</v>
      </c>
      <c r="AD286" s="161">
        <f t="shared" si="153"/>
        <v>8483.44</v>
      </c>
      <c r="AL286" s="12"/>
      <c r="AU286" s="80">
        <f t="shared" si="157"/>
        <v>50900.639999999999</v>
      </c>
      <c r="AV286" s="145">
        <f t="shared" si="145"/>
        <v>50900.639999999999</v>
      </c>
      <c r="AW286" s="145">
        <f t="shared" si="146"/>
        <v>161185.35999999999</v>
      </c>
      <c r="AX286" s="143">
        <f t="shared" si="158"/>
        <v>42417.200000000004</v>
      </c>
      <c r="AY286" s="154">
        <f t="shared" si="159"/>
        <v>93317.84</v>
      </c>
      <c r="AZ286" s="155">
        <f t="shared" si="154"/>
        <v>118768.16</v>
      </c>
    </row>
    <row r="287" spans="1:59">
      <c r="A287" s="63">
        <v>10</v>
      </c>
      <c r="B287" s="177" t="s">
        <v>250</v>
      </c>
      <c r="D287" s="156" t="s">
        <v>58</v>
      </c>
      <c r="E287" s="156" t="s">
        <v>251</v>
      </c>
      <c r="F287" s="156" t="s">
        <v>252</v>
      </c>
      <c r="G287" s="158" t="s">
        <v>253</v>
      </c>
      <c r="H287" s="156" t="s">
        <v>61</v>
      </c>
      <c r="K287" s="178">
        <v>44123</v>
      </c>
      <c r="L287" s="160">
        <v>41858</v>
      </c>
      <c r="M287" s="160">
        <v>44780</v>
      </c>
      <c r="N287" s="160">
        <v>42767</v>
      </c>
      <c r="O287" s="193">
        <v>1</v>
      </c>
      <c r="P287" s="74">
        <f t="shared" si="150"/>
        <v>21</v>
      </c>
      <c r="Q287" s="194" t="s">
        <v>266</v>
      </c>
      <c r="R287" s="12">
        <f t="shared" si="140"/>
        <v>60</v>
      </c>
      <c r="S287" s="65">
        <v>60</v>
      </c>
      <c r="T287" s="98">
        <v>111600</v>
      </c>
      <c r="U287" s="162">
        <f t="shared" si="151"/>
        <v>10</v>
      </c>
      <c r="V287" s="163">
        <f t="shared" si="152"/>
        <v>2020</v>
      </c>
      <c r="W287" s="4"/>
      <c r="X287" s="4"/>
      <c r="Y287" s="4"/>
      <c r="Z287" s="158"/>
      <c r="AA287" s="158">
        <v>3</v>
      </c>
      <c r="AB287" s="74">
        <f t="shared" si="148"/>
        <v>8</v>
      </c>
      <c r="AC287" s="74">
        <f t="shared" si="149"/>
        <v>13</v>
      </c>
      <c r="AD287" s="161">
        <f t="shared" si="153"/>
        <v>5314.2857142857147</v>
      </c>
      <c r="AL287" s="12"/>
      <c r="AU287" s="80">
        <f t="shared" si="157"/>
        <v>15942.857142857145</v>
      </c>
      <c r="AV287" s="145">
        <f t="shared" si="145"/>
        <v>15942.857142857145</v>
      </c>
      <c r="AW287" s="145">
        <f t="shared" si="146"/>
        <v>95657.142857142855</v>
      </c>
      <c r="AX287" s="143">
        <f t="shared" si="158"/>
        <v>26571.428571428572</v>
      </c>
      <c r="AY287" s="154">
        <f t="shared" si="159"/>
        <v>42514.285714285717</v>
      </c>
      <c r="AZ287" s="155">
        <f t="shared" si="154"/>
        <v>69085.71428571429</v>
      </c>
    </row>
    <row r="288" spans="1:59">
      <c r="A288" s="63">
        <v>10</v>
      </c>
      <c r="B288" s="4" t="s">
        <v>250</v>
      </c>
      <c r="D288" s="156" t="s">
        <v>58</v>
      </c>
      <c r="E288" s="179" t="s">
        <v>254</v>
      </c>
      <c r="F288" s="4" t="s">
        <v>255</v>
      </c>
      <c r="G288" s="5">
        <v>10645</v>
      </c>
      <c r="H288" s="156" t="s">
        <v>61</v>
      </c>
      <c r="K288" s="174">
        <v>44169</v>
      </c>
      <c r="L288" s="160">
        <v>41858</v>
      </c>
      <c r="M288" s="160">
        <v>44780</v>
      </c>
      <c r="N288" s="160">
        <v>42767</v>
      </c>
      <c r="O288" s="193">
        <v>1</v>
      </c>
      <c r="P288" s="74">
        <f t="shared" si="150"/>
        <v>20</v>
      </c>
      <c r="Q288" s="194" t="s">
        <v>266</v>
      </c>
      <c r="R288" s="12">
        <f t="shared" si="140"/>
        <v>60</v>
      </c>
      <c r="S288" s="65">
        <v>60</v>
      </c>
      <c r="T288" s="180">
        <v>-371937</v>
      </c>
      <c r="U288" s="162">
        <f t="shared" si="151"/>
        <v>12</v>
      </c>
      <c r="V288" s="163">
        <f t="shared" si="152"/>
        <v>2020</v>
      </c>
      <c r="W288" s="4"/>
      <c r="X288" s="4"/>
      <c r="Y288" s="4"/>
      <c r="Z288" s="158"/>
      <c r="AA288" s="158">
        <v>1</v>
      </c>
      <c r="AB288" s="74">
        <f t="shared" si="148"/>
        <v>6</v>
      </c>
      <c r="AC288" s="74">
        <f t="shared" si="149"/>
        <v>14</v>
      </c>
      <c r="AD288" s="161">
        <f t="shared" si="153"/>
        <v>-18596.849999999999</v>
      </c>
      <c r="AL288" s="12"/>
      <c r="AU288" s="80">
        <f t="shared" si="157"/>
        <v>-18596.849999999999</v>
      </c>
      <c r="AV288" s="145">
        <f t="shared" si="145"/>
        <v>-18596.849999999999</v>
      </c>
      <c r="AW288" s="145">
        <f t="shared" si="146"/>
        <v>-353340.15</v>
      </c>
      <c r="AX288" s="143">
        <f t="shared" si="158"/>
        <v>-92984.25</v>
      </c>
      <c r="AY288" s="154">
        <f t="shared" si="159"/>
        <v>-111581.1</v>
      </c>
      <c r="AZ288" s="155">
        <v>0</v>
      </c>
    </row>
    <row r="289" spans="1:52">
      <c r="A289" s="63">
        <v>10</v>
      </c>
      <c r="B289" s="4" t="s">
        <v>256</v>
      </c>
      <c r="D289" s="156" t="s">
        <v>58</v>
      </c>
      <c r="E289" s="4" t="s">
        <v>257</v>
      </c>
      <c r="F289" s="4" t="s">
        <v>258</v>
      </c>
      <c r="G289" s="5">
        <v>9280599</v>
      </c>
      <c r="H289" s="156" t="s">
        <v>61</v>
      </c>
      <c r="K289" s="170">
        <v>43928</v>
      </c>
      <c r="L289" s="160">
        <v>41858</v>
      </c>
      <c r="M289" s="160">
        <v>44780</v>
      </c>
      <c r="N289" s="160">
        <v>42767</v>
      </c>
      <c r="O289" s="193">
        <v>1</v>
      </c>
      <c r="P289" s="74">
        <f t="shared" si="150"/>
        <v>28</v>
      </c>
      <c r="Q289" s="194" t="s">
        <v>266</v>
      </c>
      <c r="R289" s="12">
        <f t="shared" si="140"/>
        <v>60</v>
      </c>
      <c r="S289" s="65">
        <v>60</v>
      </c>
      <c r="T289" s="171">
        <v>6612</v>
      </c>
      <c r="U289" s="162">
        <f t="shared" si="151"/>
        <v>4</v>
      </c>
      <c r="V289" s="163">
        <f t="shared" si="152"/>
        <v>2020</v>
      </c>
      <c r="AA289" s="8">
        <v>9</v>
      </c>
      <c r="AB289" s="74">
        <f t="shared" si="148"/>
        <v>14</v>
      </c>
      <c r="AC289" s="74">
        <f t="shared" si="149"/>
        <v>14</v>
      </c>
      <c r="AD289" s="161">
        <f t="shared" si="153"/>
        <v>236.14285714285714</v>
      </c>
      <c r="AL289" s="12"/>
      <c r="AU289" s="80">
        <f t="shared" si="157"/>
        <v>2125.2857142857142</v>
      </c>
      <c r="AV289" s="145">
        <f t="shared" si="145"/>
        <v>2125.2857142857142</v>
      </c>
      <c r="AW289" s="145">
        <f t="shared" si="146"/>
        <v>4486.7142857142862</v>
      </c>
      <c r="AX289" s="143">
        <f t="shared" si="158"/>
        <v>1180.7142857142858</v>
      </c>
      <c r="AY289" s="154">
        <f t="shared" si="159"/>
        <v>3306</v>
      </c>
      <c r="AZ289" s="155">
        <f t="shared" si="154"/>
        <v>3306</v>
      </c>
    </row>
    <row r="290" spans="1:52">
      <c r="A290" s="63">
        <v>10</v>
      </c>
      <c r="B290" s="4" t="s">
        <v>256</v>
      </c>
      <c r="D290" s="156" t="s">
        <v>58</v>
      </c>
      <c r="E290" s="4" t="s">
        <v>259</v>
      </c>
      <c r="F290" s="4" t="s">
        <v>260</v>
      </c>
      <c r="G290" s="5">
        <v>373</v>
      </c>
      <c r="H290" s="156" t="s">
        <v>61</v>
      </c>
      <c r="K290" s="170">
        <v>43970</v>
      </c>
      <c r="L290" s="160">
        <v>41858</v>
      </c>
      <c r="M290" s="160">
        <v>44780</v>
      </c>
      <c r="N290" s="160">
        <v>42767</v>
      </c>
      <c r="O290" s="193">
        <v>1</v>
      </c>
      <c r="P290" s="74">
        <f t="shared" si="150"/>
        <v>26</v>
      </c>
      <c r="Q290" s="194" t="s">
        <v>266</v>
      </c>
      <c r="R290" s="12">
        <f t="shared" si="140"/>
        <v>60</v>
      </c>
      <c r="S290" s="65">
        <v>60</v>
      </c>
      <c r="T290" s="171">
        <v>117647</v>
      </c>
      <c r="U290" s="162">
        <f t="shared" si="151"/>
        <v>5</v>
      </c>
      <c r="V290" s="163">
        <f t="shared" si="152"/>
        <v>2020</v>
      </c>
      <c r="AA290" s="8">
        <v>8</v>
      </c>
      <c r="AB290" s="74">
        <f t="shared" si="148"/>
        <v>13</v>
      </c>
      <c r="AC290" s="74">
        <f t="shared" si="149"/>
        <v>13</v>
      </c>
      <c r="AD290" s="161">
        <f t="shared" si="153"/>
        <v>4524.8846153846152</v>
      </c>
      <c r="AL290" s="12"/>
      <c r="AU290" s="181">
        <f t="shared" si="157"/>
        <v>36199.076923076922</v>
      </c>
      <c r="AV290" s="145">
        <f t="shared" si="145"/>
        <v>36199.076923076922</v>
      </c>
      <c r="AW290" s="145">
        <f t="shared" si="146"/>
        <v>81447.923076923078</v>
      </c>
      <c r="AX290" s="143">
        <f t="shared" si="158"/>
        <v>22624.423076923078</v>
      </c>
      <c r="AY290" s="154">
        <f t="shared" si="159"/>
        <v>58823.5</v>
      </c>
      <c r="AZ290" s="155">
        <f t="shared" si="154"/>
        <v>58823.5</v>
      </c>
    </row>
    <row r="291" spans="1:52" s="4" customFormat="1" ht="15">
      <c r="A291" s="63">
        <v>10</v>
      </c>
      <c r="B291" s="182" t="s">
        <v>261</v>
      </c>
      <c r="C291" s="182"/>
      <c r="D291" s="183" t="s">
        <v>58</v>
      </c>
      <c r="E291" s="182" t="s">
        <v>262</v>
      </c>
      <c r="F291" s="182" t="s">
        <v>263</v>
      </c>
      <c r="G291" s="184">
        <v>227</v>
      </c>
      <c r="H291" s="182" t="s">
        <v>61</v>
      </c>
      <c r="I291" s="182"/>
      <c r="J291" s="182"/>
      <c r="K291" s="185">
        <v>44084</v>
      </c>
      <c r="L291" s="160">
        <v>41858</v>
      </c>
      <c r="M291" s="160">
        <v>44780</v>
      </c>
      <c r="N291" s="160">
        <v>42767</v>
      </c>
      <c r="O291" s="193">
        <v>1</v>
      </c>
      <c r="P291" s="74">
        <f t="shared" si="150"/>
        <v>22</v>
      </c>
      <c r="Q291" s="194" t="s">
        <v>266</v>
      </c>
      <c r="R291" s="12">
        <f t="shared" si="140"/>
        <v>60</v>
      </c>
      <c r="S291" s="65">
        <v>60</v>
      </c>
      <c r="T291" s="186">
        <v>415500</v>
      </c>
      <c r="U291" s="162">
        <f t="shared" si="151"/>
        <v>9</v>
      </c>
      <c r="V291" s="163">
        <f t="shared" si="152"/>
        <v>2020</v>
      </c>
      <c r="AA291" s="4">
        <v>4</v>
      </c>
      <c r="AB291" s="74">
        <f t="shared" si="148"/>
        <v>9</v>
      </c>
      <c r="AC291" s="74">
        <f t="shared" si="149"/>
        <v>13</v>
      </c>
      <c r="AD291" s="161">
        <f t="shared" si="153"/>
        <v>18886.363636363636</v>
      </c>
      <c r="AU291" s="181">
        <f t="shared" si="157"/>
        <v>75545.454545454544</v>
      </c>
      <c r="AV291" s="145">
        <f t="shared" si="145"/>
        <v>75545.454545454544</v>
      </c>
      <c r="AW291" s="145">
        <f t="shared" si="146"/>
        <v>339954.54545454547</v>
      </c>
      <c r="AX291" s="143">
        <f t="shared" si="158"/>
        <v>94431.818181818177</v>
      </c>
      <c r="AY291" s="154">
        <f t="shared" si="159"/>
        <v>169977.27272727271</v>
      </c>
      <c r="AZ291" s="155">
        <f t="shared" si="154"/>
        <v>245522.72727272729</v>
      </c>
    </row>
    <row r="292" spans="1:52" s="4" customFormat="1" ht="15">
      <c r="A292" s="63">
        <v>10</v>
      </c>
      <c r="B292" s="182" t="s">
        <v>261</v>
      </c>
      <c r="C292" s="182"/>
      <c r="D292" s="183" t="s">
        <v>58</v>
      </c>
      <c r="E292" s="182" t="s">
        <v>262</v>
      </c>
      <c r="F292" s="182" t="s">
        <v>263</v>
      </c>
      <c r="G292" s="184">
        <v>230</v>
      </c>
      <c r="H292" s="182" t="s">
        <v>61</v>
      </c>
      <c r="I292" s="182"/>
      <c r="J292" s="182"/>
      <c r="K292" s="185">
        <v>44090</v>
      </c>
      <c r="L292" s="160">
        <v>41858</v>
      </c>
      <c r="M292" s="160">
        <v>44780</v>
      </c>
      <c r="N292" s="160">
        <v>42767</v>
      </c>
      <c r="O292" s="193">
        <v>1</v>
      </c>
      <c r="P292" s="74">
        <f t="shared" si="150"/>
        <v>22</v>
      </c>
      <c r="Q292" s="194" t="s">
        <v>266</v>
      </c>
      <c r="R292" s="12">
        <f t="shared" si="140"/>
        <v>60</v>
      </c>
      <c r="S292" s="65">
        <v>60</v>
      </c>
      <c r="T292" s="186">
        <v>415500</v>
      </c>
      <c r="U292" s="162">
        <f t="shared" si="151"/>
        <v>9</v>
      </c>
      <c r="V292" s="163">
        <f t="shared" si="152"/>
        <v>2020</v>
      </c>
      <c r="AA292" s="4">
        <v>4</v>
      </c>
      <c r="AB292" s="74">
        <f t="shared" si="148"/>
        <v>9</v>
      </c>
      <c r="AC292" s="74">
        <f t="shared" si="149"/>
        <v>13</v>
      </c>
      <c r="AD292" s="161">
        <f t="shared" si="153"/>
        <v>18886.363636363636</v>
      </c>
      <c r="AU292" s="181">
        <f t="shared" si="157"/>
        <v>75545.454545454544</v>
      </c>
      <c r="AV292" s="145">
        <f t="shared" si="145"/>
        <v>75545.454545454544</v>
      </c>
      <c r="AW292" s="145">
        <f t="shared" si="146"/>
        <v>339954.54545454547</v>
      </c>
      <c r="AX292" s="187">
        <f t="shared" si="158"/>
        <v>94431.818181818177</v>
      </c>
      <c r="AY292" s="188">
        <f t="shared" si="159"/>
        <v>169977.27272727271</v>
      </c>
      <c r="AZ292" s="189">
        <f t="shared" si="154"/>
        <v>245522.72727272729</v>
      </c>
    </row>
    <row r="293" spans="1:52">
      <c r="AL293" s="12"/>
    </row>
    <row r="294" spans="1:52">
      <c r="AL294" s="12"/>
    </row>
    <row r="295" spans="1:52">
      <c r="AL295" s="12"/>
    </row>
    <row r="296" spans="1:52">
      <c r="AL296" s="12"/>
      <c r="AU296" s="190"/>
    </row>
    <row r="297" spans="1:52">
      <c r="AL297" s="12"/>
    </row>
    <row r="298" spans="1:52">
      <c r="AL298" s="12"/>
    </row>
    <row r="299" spans="1:52">
      <c r="AL299" s="12"/>
    </row>
    <row r="300" spans="1:52">
      <c r="AL300" s="12"/>
      <c r="AU300" s="191">
        <f>SUM(AU115:AU299)</f>
        <v>22814148.073996469</v>
      </c>
      <c r="AV300" s="145">
        <f t="shared" ref="AV300:AW300" si="161">SUM(AV115:AV299)</f>
        <v>116107880.04207897</v>
      </c>
      <c r="AW300" s="145">
        <f t="shared" si="161"/>
        <v>-4779481.4420791119</v>
      </c>
      <c r="AX300" s="145">
        <f>SUM(AX115:AX292)</f>
        <v>7964451.2868050374</v>
      </c>
      <c r="AY300" s="145">
        <f>SUM(AY115:AY292)</f>
        <v>122038954.81424583</v>
      </c>
      <c r="AZ300" s="145">
        <f>SUM(AZ115:AZ292)</f>
        <v>2196949.9582894011</v>
      </c>
    </row>
    <row r="301" spans="1:52">
      <c r="AL301" s="12"/>
    </row>
  </sheetData>
  <mergeCells count="3">
    <mergeCell ref="U6:V6"/>
    <mergeCell ref="X6:AC6"/>
    <mergeCell ref="AE6:AH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4"/>
  <sheetViews>
    <sheetView topLeftCell="D258" workbookViewId="0">
      <selection activeCell="I280" sqref="I280"/>
    </sheetView>
  </sheetViews>
  <sheetFormatPr baseColWidth="10" defaultRowHeight="15"/>
  <cols>
    <col min="11" max="14" width="11.42578125" style="201"/>
  </cols>
  <sheetData>
    <row r="1" spans="1:20">
      <c r="A1">
        <v>10</v>
      </c>
      <c r="B1" t="s">
        <v>57</v>
      </c>
      <c r="C1">
        <v>92</v>
      </c>
      <c r="D1" t="s">
        <v>58</v>
      </c>
      <c r="E1" t="s">
        <v>59</v>
      </c>
      <c r="F1" t="s">
        <v>60</v>
      </c>
      <c r="G1">
        <v>8934</v>
      </c>
      <c r="H1" t="s">
        <v>61</v>
      </c>
      <c r="K1" s="201">
        <v>41382</v>
      </c>
      <c r="L1" s="201">
        <v>41858</v>
      </c>
      <c r="M1" s="201">
        <v>44780</v>
      </c>
      <c r="N1" s="201">
        <v>42767</v>
      </c>
      <c r="O1">
        <v>0</v>
      </c>
      <c r="P1">
        <v>61</v>
      </c>
      <c r="Q1" t="s">
        <v>266</v>
      </c>
      <c r="R1">
        <v>68</v>
      </c>
      <c r="S1">
        <v>120</v>
      </c>
      <c r="T1">
        <v>28011</v>
      </c>
    </row>
    <row r="2" spans="1:20">
      <c r="A2">
        <v>10</v>
      </c>
      <c r="B2" t="s">
        <v>57</v>
      </c>
      <c r="C2">
        <v>94</v>
      </c>
      <c r="D2" t="s">
        <v>58</v>
      </c>
      <c r="E2" t="s">
        <v>62</v>
      </c>
      <c r="F2" t="s">
        <v>63</v>
      </c>
      <c r="G2">
        <v>104</v>
      </c>
      <c r="H2" t="s">
        <v>61</v>
      </c>
      <c r="K2" s="201">
        <v>41934</v>
      </c>
      <c r="L2" s="201">
        <v>41858</v>
      </c>
      <c r="M2" s="201">
        <v>44780</v>
      </c>
      <c r="N2" s="201">
        <v>42767</v>
      </c>
      <c r="O2">
        <v>0</v>
      </c>
      <c r="P2">
        <v>61</v>
      </c>
      <c r="Q2" t="s">
        <v>266</v>
      </c>
      <c r="R2">
        <v>68</v>
      </c>
      <c r="S2">
        <v>120</v>
      </c>
      <c r="T2">
        <v>889926</v>
      </c>
    </row>
    <row r="3" spans="1:20">
      <c r="A3">
        <v>10</v>
      </c>
      <c r="B3" t="s">
        <v>57</v>
      </c>
      <c r="C3">
        <v>87</v>
      </c>
      <c r="D3" t="s">
        <v>58</v>
      </c>
      <c r="E3" t="s">
        <v>64</v>
      </c>
      <c r="F3" t="s">
        <v>63</v>
      </c>
      <c r="G3">
        <v>108</v>
      </c>
      <c r="H3" t="s">
        <v>61</v>
      </c>
      <c r="K3" s="201">
        <v>41984</v>
      </c>
      <c r="L3" s="201">
        <v>41858</v>
      </c>
      <c r="M3" s="201">
        <v>44780</v>
      </c>
      <c r="N3" s="201">
        <v>42767</v>
      </c>
      <c r="O3">
        <v>0</v>
      </c>
      <c r="P3">
        <v>61</v>
      </c>
      <c r="Q3" t="s">
        <v>266</v>
      </c>
      <c r="R3">
        <v>68</v>
      </c>
      <c r="S3">
        <v>120</v>
      </c>
      <c r="T3">
        <v>902993</v>
      </c>
    </row>
    <row r="4" spans="1:20">
      <c r="A4">
        <v>10</v>
      </c>
      <c r="B4" t="s">
        <v>57</v>
      </c>
      <c r="C4">
        <v>93</v>
      </c>
      <c r="D4" t="s">
        <v>58</v>
      </c>
      <c r="E4" t="s">
        <v>65</v>
      </c>
      <c r="F4" t="s">
        <v>63</v>
      </c>
      <c r="G4">
        <v>109</v>
      </c>
      <c r="H4" t="s">
        <v>61</v>
      </c>
      <c r="K4" s="201">
        <v>41989</v>
      </c>
      <c r="L4" s="201">
        <v>41858</v>
      </c>
      <c r="M4" s="201">
        <v>44780</v>
      </c>
      <c r="N4" s="201">
        <v>42767</v>
      </c>
      <c r="O4">
        <v>0</v>
      </c>
      <c r="P4">
        <v>61</v>
      </c>
      <c r="Q4" t="s">
        <v>266</v>
      </c>
      <c r="R4">
        <v>68</v>
      </c>
      <c r="S4">
        <v>120</v>
      </c>
      <c r="T4">
        <v>1060197</v>
      </c>
    </row>
    <row r="5" spans="1:20">
      <c r="A5">
        <v>10</v>
      </c>
      <c r="B5" t="s">
        <v>57</v>
      </c>
      <c r="C5">
        <v>54</v>
      </c>
      <c r="D5" t="s">
        <v>58</v>
      </c>
      <c r="E5" t="s">
        <v>66</v>
      </c>
      <c r="F5" t="s">
        <v>67</v>
      </c>
      <c r="G5">
        <v>21565</v>
      </c>
      <c r="H5" t="s">
        <v>61</v>
      </c>
      <c r="K5" s="201">
        <v>42032</v>
      </c>
      <c r="L5" s="201">
        <v>41858</v>
      </c>
      <c r="M5" s="201">
        <v>44780</v>
      </c>
      <c r="N5" s="201">
        <v>42767</v>
      </c>
      <c r="O5">
        <v>0</v>
      </c>
      <c r="P5">
        <v>61</v>
      </c>
      <c r="Q5" t="s">
        <v>266</v>
      </c>
      <c r="R5">
        <v>68</v>
      </c>
      <c r="S5">
        <v>120</v>
      </c>
      <c r="T5">
        <v>801260</v>
      </c>
    </row>
    <row r="6" spans="1:20">
      <c r="A6">
        <v>10</v>
      </c>
      <c r="B6" t="s">
        <v>57</v>
      </c>
      <c r="C6">
        <v>16</v>
      </c>
      <c r="D6" t="s">
        <v>58</v>
      </c>
      <c r="E6" t="s">
        <v>68</v>
      </c>
      <c r="F6" t="s">
        <v>69</v>
      </c>
      <c r="G6">
        <v>515</v>
      </c>
      <c r="H6" t="s">
        <v>61</v>
      </c>
      <c r="I6" t="s">
        <v>68</v>
      </c>
      <c r="K6" s="201">
        <v>42038</v>
      </c>
      <c r="L6" s="201">
        <v>41858</v>
      </c>
      <c r="M6" s="201">
        <v>44780</v>
      </c>
      <c r="N6" s="201">
        <v>42767</v>
      </c>
      <c r="O6">
        <v>0</v>
      </c>
      <c r="P6">
        <v>61</v>
      </c>
      <c r="Q6" t="s">
        <v>266</v>
      </c>
      <c r="R6">
        <v>68</v>
      </c>
      <c r="S6">
        <v>120</v>
      </c>
      <c r="T6">
        <v>23050977</v>
      </c>
    </row>
    <row r="7" spans="1:20">
      <c r="A7">
        <v>10</v>
      </c>
      <c r="B7" t="s">
        <v>57</v>
      </c>
      <c r="C7">
        <v>95</v>
      </c>
      <c r="D7" t="s">
        <v>58</v>
      </c>
      <c r="E7" t="s">
        <v>70</v>
      </c>
      <c r="F7" t="s">
        <v>71</v>
      </c>
      <c r="G7">
        <v>7</v>
      </c>
      <c r="H7" t="s">
        <v>61</v>
      </c>
      <c r="K7" s="201">
        <v>42079</v>
      </c>
      <c r="L7" s="201">
        <v>41858</v>
      </c>
      <c r="M7" s="201">
        <v>44780</v>
      </c>
      <c r="N7" s="201">
        <v>42767</v>
      </c>
      <c r="O7">
        <v>0</v>
      </c>
      <c r="P7">
        <v>61</v>
      </c>
      <c r="Q7" t="s">
        <v>266</v>
      </c>
      <c r="R7">
        <v>68</v>
      </c>
      <c r="S7">
        <v>120</v>
      </c>
      <c r="T7">
        <v>350000</v>
      </c>
    </row>
    <row r="8" spans="1:20">
      <c r="A8">
        <v>10</v>
      </c>
      <c r="B8" t="s">
        <v>57</v>
      </c>
      <c r="C8">
        <v>17</v>
      </c>
      <c r="D8" t="s">
        <v>58</v>
      </c>
      <c r="E8" t="s">
        <v>68</v>
      </c>
      <c r="F8" t="s">
        <v>69</v>
      </c>
      <c r="G8">
        <v>562</v>
      </c>
      <c r="H8" t="s">
        <v>61</v>
      </c>
      <c r="I8" t="s">
        <v>68</v>
      </c>
      <c r="K8" s="201">
        <v>42109</v>
      </c>
      <c r="L8" s="201">
        <v>41858</v>
      </c>
      <c r="M8" s="201">
        <v>44780</v>
      </c>
      <c r="N8" s="201">
        <v>42767</v>
      </c>
      <c r="O8">
        <v>0</v>
      </c>
      <c r="P8">
        <v>61</v>
      </c>
      <c r="Q8" t="s">
        <v>266</v>
      </c>
      <c r="R8">
        <v>68</v>
      </c>
      <c r="S8">
        <v>120</v>
      </c>
      <c r="T8">
        <v>52307806</v>
      </c>
    </row>
    <row r="9" spans="1:20">
      <c r="A9">
        <v>10</v>
      </c>
      <c r="B9" t="s">
        <v>57</v>
      </c>
      <c r="C9">
        <v>32</v>
      </c>
      <c r="D9" t="s">
        <v>58</v>
      </c>
      <c r="E9" t="s">
        <v>68</v>
      </c>
      <c r="F9" t="s">
        <v>69</v>
      </c>
      <c r="G9">
        <v>566</v>
      </c>
      <c r="H9" t="s">
        <v>61</v>
      </c>
      <c r="I9" t="s">
        <v>68</v>
      </c>
      <c r="K9" s="201">
        <v>42207</v>
      </c>
      <c r="L9" s="201">
        <v>41858</v>
      </c>
      <c r="M9" s="201">
        <v>44780</v>
      </c>
      <c r="N9" s="201">
        <v>42767</v>
      </c>
      <c r="O9">
        <v>0</v>
      </c>
      <c r="P9">
        <v>61</v>
      </c>
      <c r="Q9" t="s">
        <v>266</v>
      </c>
      <c r="R9">
        <v>68</v>
      </c>
      <c r="S9">
        <v>120</v>
      </c>
      <c r="T9">
        <v>33874292</v>
      </c>
    </row>
    <row r="10" spans="1:20">
      <c r="A10">
        <v>10</v>
      </c>
      <c r="B10" t="s">
        <v>57</v>
      </c>
      <c r="C10">
        <v>96</v>
      </c>
      <c r="D10" t="s">
        <v>58</v>
      </c>
      <c r="E10" t="s">
        <v>72</v>
      </c>
      <c r="F10" t="s">
        <v>73</v>
      </c>
      <c r="G10">
        <v>1631</v>
      </c>
      <c r="H10" t="s">
        <v>61</v>
      </c>
      <c r="K10" s="201">
        <v>42214</v>
      </c>
      <c r="L10" s="201">
        <v>41858</v>
      </c>
      <c r="M10" s="201">
        <v>44780</v>
      </c>
      <c r="N10" s="201">
        <v>42767</v>
      </c>
      <c r="O10">
        <v>0</v>
      </c>
      <c r="P10">
        <v>61</v>
      </c>
      <c r="Q10" t="s">
        <v>266</v>
      </c>
      <c r="R10">
        <v>68</v>
      </c>
      <c r="S10">
        <v>120</v>
      </c>
      <c r="T10">
        <v>357844</v>
      </c>
    </row>
    <row r="11" spans="1:20">
      <c r="A11">
        <v>10</v>
      </c>
      <c r="B11" t="s">
        <v>57</v>
      </c>
      <c r="C11">
        <v>33</v>
      </c>
      <c r="D11" t="s">
        <v>58</v>
      </c>
      <c r="E11" t="s">
        <v>68</v>
      </c>
      <c r="F11" t="s">
        <v>69</v>
      </c>
      <c r="G11">
        <v>569</v>
      </c>
      <c r="H11" t="s">
        <v>61</v>
      </c>
      <c r="I11" t="s">
        <v>68</v>
      </c>
      <c r="K11" s="201">
        <v>42237</v>
      </c>
      <c r="L11" s="201">
        <v>41858</v>
      </c>
      <c r="M11" s="201">
        <v>44780</v>
      </c>
      <c r="N11" s="201">
        <v>42767</v>
      </c>
      <c r="O11">
        <v>0</v>
      </c>
      <c r="P11">
        <v>61</v>
      </c>
      <c r="Q11" t="s">
        <v>266</v>
      </c>
      <c r="R11">
        <v>68</v>
      </c>
      <c r="S11">
        <v>120</v>
      </c>
      <c r="T11">
        <v>15186509</v>
      </c>
    </row>
    <row r="12" spans="1:20">
      <c r="A12">
        <v>10</v>
      </c>
      <c r="B12" t="s">
        <v>57</v>
      </c>
      <c r="C12">
        <v>34</v>
      </c>
      <c r="D12" t="s">
        <v>58</v>
      </c>
      <c r="E12" t="s">
        <v>68</v>
      </c>
      <c r="F12" t="s">
        <v>69</v>
      </c>
      <c r="G12">
        <v>570</v>
      </c>
      <c r="H12" t="s">
        <v>61</v>
      </c>
      <c r="I12" t="s">
        <v>68</v>
      </c>
      <c r="K12" s="201">
        <v>42251</v>
      </c>
      <c r="L12" s="201">
        <v>41858</v>
      </c>
      <c r="M12" s="201">
        <v>44780</v>
      </c>
      <c r="N12" s="201">
        <v>42767</v>
      </c>
      <c r="O12">
        <v>0</v>
      </c>
      <c r="P12">
        <v>61</v>
      </c>
      <c r="Q12" t="s">
        <v>266</v>
      </c>
      <c r="R12">
        <v>68</v>
      </c>
      <c r="S12">
        <v>120</v>
      </c>
      <c r="T12">
        <v>8394395</v>
      </c>
    </row>
    <row r="13" spans="1:20">
      <c r="A13">
        <v>10</v>
      </c>
      <c r="B13" t="s">
        <v>57</v>
      </c>
      <c r="C13">
        <v>35</v>
      </c>
      <c r="D13" t="s">
        <v>58</v>
      </c>
      <c r="E13" t="s">
        <v>68</v>
      </c>
      <c r="F13" t="s">
        <v>69</v>
      </c>
      <c r="G13">
        <v>571</v>
      </c>
      <c r="H13" t="s">
        <v>61</v>
      </c>
      <c r="I13" t="s">
        <v>68</v>
      </c>
      <c r="K13" s="201">
        <v>42261</v>
      </c>
      <c r="L13" s="201">
        <v>41858</v>
      </c>
      <c r="M13" s="201">
        <v>44780</v>
      </c>
      <c r="N13" s="201">
        <v>42767</v>
      </c>
      <c r="O13">
        <v>0</v>
      </c>
      <c r="P13">
        <v>61</v>
      </c>
      <c r="Q13" t="s">
        <v>266</v>
      </c>
      <c r="R13">
        <v>68</v>
      </c>
      <c r="S13">
        <v>120</v>
      </c>
      <c r="T13">
        <v>657420</v>
      </c>
    </row>
    <row r="14" spans="1:20">
      <c r="A14">
        <v>10</v>
      </c>
      <c r="B14" t="s">
        <v>57</v>
      </c>
      <c r="C14">
        <v>36</v>
      </c>
      <c r="D14" t="s">
        <v>58</v>
      </c>
      <c r="E14" t="s">
        <v>68</v>
      </c>
      <c r="F14" t="s">
        <v>69</v>
      </c>
      <c r="G14">
        <v>572</v>
      </c>
      <c r="H14" t="s">
        <v>61</v>
      </c>
      <c r="I14" t="s">
        <v>68</v>
      </c>
      <c r="K14" s="201">
        <v>42264</v>
      </c>
      <c r="L14" s="201">
        <v>41858</v>
      </c>
      <c r="M14" s="201">
        <v>44780</v>
      </c>
      <c r="N14" s="201">
        <v>42767</v>
      </c>
      <c r="O14">
        <v>0</v>
      </c>
      <c r="P14">
        <v>61</v>
      </c>
      <c r="Q14" t="s">
        <v>266</v>
      </c>
      <c r="R14">
        <v>68</v>
      </c>
      <c r="S14">
        <v>120</v>
      </c>
      <c r="T14">
        <v>9408013</v>
      </c>
    </row>
    <row r="15" spans="1:20">
      <c r="A15">
        <v>10</v>
      </c>
      <c r="B15" t="s">
        <v>57</v>
      </c>
      <c r="C15">
        <v>37</v>
      </c>
      <c r="D15" t="s">
        <v>58</v>
      </c>
      <c r="E15" t="s">
        <v>68</v>
      </c>
      <c r="F15" t="s">
        <v>69</v>
      </c>
      <c r="G15">
        <v>573</v>
      </c>
      <c r="H15" t="s">
        <v>61</v>
      </c>
      <c r="I15" t="s">
        <v>68</v>
      </c>
      <c r="K15" s="201">
        <v>42276</v>
      </c>
      <c r="L15" s="201">
        <v>41858</v>
      </c>
      <c r="M15" s="201">
        <v>44780</v>
      </c>
      <c r="N15" s="201">
        <v>42767</v>
      </c>
      <c r="O15">
        <v>0</v>
      </c>
      <c r="P15">
        <v>61</v>
      </c>
      <c r="Q15" t="s">
        <v>266</v>
      </c>
      <c r="R15">
        <v>68</v>
      </c>
      <c r="S15">
        <v>120</v>
      </c>
      <c r="T15">
        <v>9934094</v>
      </c>
    </row>
    <row r="16" spans="1:20">
      <c r="A16">
        <v>10</v>
      </c>
      <c r="B16" t="s">
        <v>57</v>
      </c>
      <c r="C16">
        <v>38</v>
      </c>
      <c r="D16" t="s">
        <v>58</v>
      </c>
      <c r="E16" t="s">
        <v>68</v>
      </c>
      <c r="F16" t="s">
        <v>69</v>
      </c>
      <c r="G16">
        <v>575</v>
      </c>
      <c r="H16" t="s">
        <v>61</v>
      </c>
      <c r="I16" t="s">
        <v>68</v>
      </c>
      <c r="K16" s="201">
        <v>42285</v>
      </c>
      <c r="L16" s="201">
        <v>41858</v>
      </c>
      <c r="M16" s="201">
        <v>44780</v>
      </c>
      <c r="N16" s="201">
        <v>42767</v>
      </c>
      <c r="O16">
        <v>0</v>
      </c>
      <c r="P16">
        <v>61</v>
      </c>
      <c r="Q16" t="s">
        <v>266</v>
      </c>
      <c r="R16">
        <v>68</v>
      </c>
      <c r="S16">
        <v>120</v>
      </c>
      <c r="T16">
        <v>8486318</v>
      </c>
    </row>
    <row r="17" spans="1:20">
      <c r="A17">
        <v>10</v>
      </c>
      <c r="B17" t="s">
        <v>57</v>
      </c>
      <c r="C17">
        <v>39</v>
      </c>
      <c r="D17" t="s">
        <v>58</v>
      </c>
      <c r="E17" t="s">
        <v>68</v>
      </c>
      <c r="F17" t="s">
        <v>69</v>
      </c>
      <c r="G17">
        <v>576</v>
      </c>
      <c r="H17" t="s">
        <v>61</v>
      </c>
      <c r="I17" t="s">
        <v>68</v>
      </c>
      <c r="K17" s="201">
        <v>42297</v>
      </c>
      <c r="L17" s="201">
        <v>41858</v>
      </c>
      <c r="M17" s="201">
        <v>44780</v>
      </c>
      <c r="N17" s="201">
        <v>42767</v>
      </c>
      <c r="O17">
        <v>0</v>
      </c>
      <c r="P17">
        <v>61</v>
      </c>
      <c r="Q17" t="s">
        <v>266</v>
      </c>
      <c r="R17">
        <v>68</v>
      </c>
      <c r="S17">
        <v>120</v>
      </c>
      <c r="T17">
        <v>8397054</v>
      </c>
    </row>
    <row r="18" spans="1:20">
      <c r="A18">
        <v>10</v>
      </c>
      <c r="B18" t="s">
        <v>57</v>
      </c>
      <c r="C18">
        <v>40</v>
      </c>
      <c r="D18" t="s">
        <v>58</v>
      </c>
      <c r="E18" t="s">
        <v>68</v>
      </c>
      <c r="F18" t="s">
        <v>69</v>
      </c>
      <c r="G18">
        <v>577</v>
      </c>
      <c r="H18" t="s">
        <v>61</v>
      </c>
      <c r="I18" t="s">
        <v>68</v>
      </c>
      <c r="K18" s="201">
        <v>42306</v>
      </c>
      <c r="L18" s="201">
        <v>41858</v>
      </c>
      <c r="M18" s="201">
        <v>44780</v>
      </c>
      <c r="N18" s="201">
        <v>42767</v>
      </c>
      <c r="O18">
        <v>0</v>
      </c>
      <c r="P18">
        <v>61</v>
      </c>
      <c r="Q18" t="s">
        <v>266</v>
      </c>
      <c r="R18">
        <v>68</v>
      </c>
      <c r="S18">
        <v>120</v>
      </c>
      <c r="T18">
        <v>5407503</v>
      </c>
    </row>
    <row r="19" spans="1:20">
      <c r="A19">
        <v>10</v>
      </c>
      <c r="B19" t="s">
        <v>57</v>
      </c>
      <c r="C19">
        <v>41</v>
      </c>
      <c r="D19" t="s">
        <v>58</v>
      </c>
      <c r="E19" t="s">
        <v>68</v>
      </c>
      <c r="F19" t="s">
        <v>69</v>
      </c>
      <c r="G19">
        <v>578</v>
      </c>
      <c r="H19" t="s">
        <v>61</v>
      </c>
      <c r="I19" t="s">
        <v>68</v>
      </c>
      <c r="K19" s="201">
        <v>42319</v>
      </c>
      <c r="L19" s="201">
        <v>41858</v>
      </c>
      <c r="M19" s="201">
        <v>44780</v>
      </c>
      <c r="N19" s="201">
        <v>42767</v>
      </c>
      <c r="O19">
        <v>0</v>
      </c>
      <c r="P19">
        <v>61</v>
      </c>
      <c r="Q19" t="s">
        <v>266</v>
      </c>
      <c r="R19">
        <v>68</v>
      </c>
      <c r="S19">
        <v>120</v>
      </c>
      <c r="T19">
        <v>3001458</v>
      </c>
    </row>
    <row r="20" spans="1:20">
      <c r="A20">
        <v>10</v>
      </c>
      <c r="B20" t="s">
        <v>57</v>
      </c>
      <c r="C20">
        <v>23</v>
      </c>
      <c r="D20" t="s">
        <v>58</v>
      </c>
      <c r="E20" t="s">
        <v>68</v>
      </c>
      <c r="F20" t="s">
        <v>74</v>
      </c>
      <c r="G20">
        <v>35</v>
      </c>
      <c r="H20" t="s">
        <v>61</v>
      </c>
      <c r="I20" t="s">
        <v>68</v>
      </c>
      <c r="K20" s="201">
        <v>42327</v>
      </c>
      <c r="L20" s="201">
        <v>41858</v>
      </c>
      <c r="M20" s="201">
        <v>44780</v>
      </c>
      <c r="N20" s="201">
        <v>42767</v>
      </c>
      <c r="O20">
        <v>0</v>
      </c>
      <c r="P20">
        <v>61</v>
      </c>
      <c r="Q20" t="s">
        <v>266</v>
      </c>
      <c r="R20">
        <v>68</v>
      </c>
      <c r="S20">
        <v>120</v>
      </c>
      <c r="T20">
        <v>5700000</v>
      </c>
    </row>
    <row r="21" spans="1:20">
      <c r="A21">
        <v>10</v>
      </c>
      <c r="B21" t="s">
        <v>75</v>
      </c>
      <c r="C21">
        <v>100</v>
      </c>
      <c r="D21" t="s">
        <v>58</v>
      </c>
      <c r="E21" t="s">
        <v>76</v>
      </c>
      <c r="F21" t="s">
        <v>77</v>
      </c>
      <c r="G21">
        <v>1</v>
      </c>
      <c r="H21" t="s">
        <v>78</v>
      </c>
      <c r="I21" t="s">
        <v>79</v>
      </c>
      <c r="K21" s="201">
        <v>42331</v>
      </c>
      <c r="L21" s="201">
        <v>41858</v>
      </c>
      <c r="M21" s="201">
        <v>44780</v>
      </c>
      <c r="N21" s="201">
        <v>42767</v>
      </c>
      <c r="O21">
        <v>0</v>
      </c>
      <c r="P21">
        <v>61</v>
      </c>
      <c r="Q21" t="s">
        <v>266</v>
      </c>
      <c r="R21">
        <v>68</v>
      </c>
      <c r="S21">
        <v>120</v>
      </c>
      <c r="T21">
        <v>10504999</v>
      </c>
    </row>
    <row r="22" spans="1:20">
      <c r="A22">
        <v>10</v>
      </c>
      <c r="B22" t="s">
        <v>57</v>
      </c>
      <c r="C22">
        <v>42</v>
      </c>
      <c r="D22" t="s">
        <v>58</v>
      </c>
      <c r="E22" t="s">
        <v>68</v>
      </c>
      <c r="F22" t="s">
        <v>69</v>
      </c>
      <c r="G22">
        <v>580</v>
      </c>
      <c r="H22" t="s">
        <v>61</v>
      </c>
      <c r="I22" t="s">
        <v>68</v>
      </c>
      <c r="K22" s="201">
        <v>42347</v>
      </c>
      <c r="L22" s="201">
        <v>41858</v>
      </c>
      <c r="M22" s="201">
        <v>44780</v>
      </c>
      <c r="N22" s="201">
        <v>42767</v>
      </c>
      <c r="O22">
        <v>0</v>
      </c>
      <c r="P22">
        <v>61</v>
      </c>
      <c r="Q22" t="s">
        <v>266</v>
      </c>
      <c r="R22">
        <v>68</v>
      </c>
      <c r="S22">
        <v>120</v>
      </c>
      <c r="T22">
        <v>8403361</v>
      </c>
    </row>
    <row r="23" spans="1:20">
      <c r="A23">
        <v>10</v>
      </c>
      <c r="B23" t="s">
        <v>57</v>
      </c>
      <c r="C23">
        <v>43</v>
      </c>
      <c r="D23" t="s">
        <v>58</v>
      </c>
      <c r="E23" t="s">
        <v>68</v>
      </c>
      <c r="F23" t="s">
        <v>69</v>
      </c>
      <c r="G23">
        <v>581</v>
      </c>
      <c r="H23" t="s">
        <v>61</v>
      </c>
      <c r="I23" t="s">
        <v>68</v>
      </c>
      <c r="K23" s="201">
        <v>42354</v>
      </c>
      <c r="L23" s="201">
        <v>41858</v>
      </c>
      <c r="M23" s="201">
        <v>44780</v>
      </c>
      <c r="N23" s="201">
        <v>42767</v>
      </c>
      <c r="O23">
        <v>0</v>
      </c>
      <c r="P23">
        <v>61</v>
      </c>
      <c r="Q23" t="s">
        <v>266</v>
      </c>
      <c r="R23">
        <v>68</v>
      </c>
      <c r="S23">
        <v>120</v>
      </c>
      <c r="T23">
        <v>3993561</v>
      </c>
    </row>
    <row r="24" spans="1:20">
      <c r="A24">
        <v>10</v>
      </c>
      <c r="B24" t="s">
        <v>57</v>
      </c>
      <c r="C24">
        <v>44</v>
      </c>
      <c r="D24" t="s">
        <v>58</v>
      </c>
      <c r="E24" t="s">
        <v>68</v>
      </c>
      <c r="F24" t="s">
        <v>69</v>
      </c>
      <c r="G24">
        <v>582</v>
      </c>
      <c r="H24" t="s">
        <v>61</v>
      </c>
      <c r="I24" t="s">
        <v>68</v>
      </c>
      <c r="K24" s="201">
        <v>42361</v>
      </c>
      <c r="L24" s="201">
        <v>41858</v>
      </c>
      <c r="M24" s="201">
        <v>44780</v>
      </c>
      <c r="N24" s="201">
        <v>42767</v>
      </c>
      <c r="O24">
        <v>0</v>
      </c>
      <c r="P24">
        <v>61</v>
      </c>
      <c r="Q24" t="s">
        <v>266</v>
      </c>
      <c r="R24">
        <v>68</v>
      </c>
      <c r="S24">
        <v>120</v>
      </c>
      <c r="T24">
        <v>7810411</v>
      </c>
    </row>
    <row r="25" spans="1:20">
      <c r="A25">
        <v>10</v>
      </c>
      <c r="B25" t="s">
        <v>75</v>
      </c>
      <c r="C25">
        <v>101</v>
      </c>
      <c r="D25" t="s">
        <v>58</v>
      </c>
      <c r="E25" t="s">
        <v>76</v>
      </c>
      <c r="F25" t="s">
        <v>77</v>
      </c>
      <c r="G25">
        <v>4</v>
      </c>
      <c r="H25" t="s">
        <v>78</v>
      </c>
      <c r="I25" t="s">
        <v>79</v>
      </c>
      <c r="K25" s="201">
        <v>42363</v>
      </c>
      <c r="L25" s="201">
        <v>41858</v>
      </c>
      <c r="M25" s="201">
        <v>44780</v>
      </c>
      <c r="N25" s="201">
        <v>42767</v>
      </c>
      <c r="O25">
        <v>0</v>
      </c>
      <c r="P25">
        <v>61</v>
      </c>
      <c r="Q25" t="s">
        <v>266</v>
      </c>
      <c r="R25">
        <v>68</v>
      </c>
      <c r="S25">
        <v>120</v>
      </c>
      <c r="T25">
        <v>9960934</v>
      </c>
    </row>
    <row r="26" spans="1:20">
      <c r="A26">
        <v>10</v>
      </c>
      <c r="B26" t="s">
        <v>57</v>
      </c>
      <c r="C26">
        <v>88</v>
      </c>
      <c r="D26" t="s">
        <v>58</v>
      </c>
      <c r="E26" t="s">
        <v>80</v>
      </c>
      <c r="F26" t="s">
        <v>69</v>
      </c>
      <c r="G26">
        <v>584</v>
      </c>
      <c r="H26" t="s">
        <v>61</v>
      </c>
      <c r="K26" s="201">
        <v>42381</v>
      </c>
      <c r="L26" s="201">
        <v>41858</v>
      </c>
      <c r="M26" s="201">
        <v>44780</v>
      </c>
      <c r="N26" s="201">
        <v>42767</v>
      </c>
      <c r="O26">
        <v>0</v>
      </c>
      <c r="P26">
        <v>61</v>
      </c>
      <c r="Q26" t="s">
        <v>266</v>
      </c>
      <c r="R26">
        <v>68</v>
      </c>
      <c r="S26">
        <v>120</v>
      </c>
      <c r="T26">
        <v>1000000</v>
      </c>
    </row>
    <row r="27" spans="1:20">
      <c r="A27">
        <v>10</v>
      </c>
      <c r="B27" t="s">
        <v>57</v>
      </c>
      <c r="C27">
        <v>45</v>
      </c>
      <c r="D27" t="s">
        <v>58</v>
      </c>
      <c r="E27" t="s">
        <v>68</v>
      </c>
      <c r="F27" t="s">
        <v>69</v>
      </c>
      <c r="G27">
        <v>585</v>
      </c>
      <c r="H27" t="s">
        <v>61</v>
      </c>
      <c r="I27" t="s">
        <v>68</v>
      </c>
      <c r="K27" s="201">
        <v>42381</v>
      </c>
      <c r="L27" s="201">
        <v>41858</v>
      </c>
      <c r="M27" s="201">
        <v>44780</v>
      </c>
      <c r="N27" s="201">
        <v>42767</v>
      </c>
      <c r="O27">
        <v>0</v>
      </c>
      <c r="P27">
        <v>61</v>
      </c>
      <c r="Q27" t="s">
        <v>266</v>
      </c>
      <c r="R27">
        <v>68</v>
      </c>
      <c r="S27">
        <v>120</v>
      </c>
      <c r="T27">
        <v>19357716</v>
      </c>
    </row>
    <row r="28" spans="1:20">
      <c r="A28">
        <v>10</v>
      </c>
      <c r="B28" t="s">
        <v>57</v>
      </c>
      <c r="C28">
        <v>46</v>
      </c>
      <c r="D28" t="s">
        <v>58</v>
      </c>
      <c r="E28" t="s">
        <v>68</v>
      </c>
      <c r="F28" t="s">
        <v>69</v>
      </c>
      <c r="G28">
        <v>586</v>
      </c>
      <c r="H28" t="s">
        <v>61</v>
      </c>
      <c r="I28" t="s">
        <v>68</v>
      </c>
      <c r="K28" s="201">
        <v>42398</v>
      </c>
      <c r="L28" s="201">
        <v>41858</v>
      </c>
      <c r="M28" s="201">
        <v>44780</v>
      </c>
      <c r="N28" s="201">
        <v>42767</v>
      </c>
      <c r="O28">
        <v>0</v>
      </c>
      <c r="P28">
        <v>61</v>
      </c>
      <c r="Q28" t="s">
        <v>266</v>
      </c>
      <c r="R28">
        <v>68</v>
      </c>
      <c r="S28">
        <v>120</v>
      </c>
      <c r="T28">
        <v>8835575</v>
      </c>
    </row>
    <row r="29" spans="1:20">
      <c r="A29">
        <v>10</v>
      </c>
      <c r="B29" t="s">
        <v>57</v>
      </c>
      <c r="C29">
        <v>30</v>
      </c>
      <c r="D29" t="s">
        <v>58</v>
      </c>
      <c r="E29" t="s">
        <v>81</v>
      </c>
      <c r="F29" t="s">
        <v>82</v>
      </c>
      <c r="G29">
        <v>168</v>
      </c>
      <c r="H29" t="s">
        <v>61</v>
      </c>
      <c r="I29" t="s">
        <v>83</v>
      </c>
      <c r="K29" s="201">
        <v>42430</v>
      </c>
      <c r="L29" s="201">
        <v>41858</v>
      </c>
      <c r="M29" s="201">
        <v>44780</v>
      </c>
      <c r="N29" s="201">
        <v>42767</v>
      </c>
      <c r="O29">
        <v>0</v>
      </c>
      <c r="P29">
        <v>61</v>
      </c>
      <c r="Q29" t="s">
        <v>266</v>
      </c>
      <c r="R29">
        <v>68</v>
      </c>
      <c r="S29">
        <v>120</v>
      </c>
      <c r="T29">
        <v>6592568</v>
      </c>
    </row>
    <row r="30" spans="1:20">
      <c r="A30">
        <v>10</v>
      </c>
      <c r="B30" t="s">
        <v>57</v>
      </c>
      <c r="C30">
        <v>89</v>
      </c>
      <c r="D30" t="s">
        <v>58</v>
      </c>
      <c r="E30" t="s">
        <v>84</v>
      </c>
      <c r="F30" t="s">
        <v>63</v>
      </c>
      <c r="G30">
        <v>135</v>
      </c>
      <c r="H30" t="s">
        <v>61</v>
      </c>
      <c r="K30" s="201">
        <v>42450</v>
      </c>
      <c r="L30" s="201">
        <v>41858</v>
      </c>
      <c r="M30" s="201">
        <v>44780</v>
      </c>
      <c r="N30" s="201">
        <v>42767</v>
      </c>
      <c r="O30">
        <v>0</v>
      </c>
      <c r="P30">
        <v>61</v>
      </c>
      <c r="Q30" t="s">
        <v>266</v>
      </c>
      <c r="R30">
        <v>68</v>
      </c>
      <c r="S30">
        <v>120</v>
      </c>
      <c r="T30">
        <v>1110135</v>
      </c>
    </row>
    <row r="31" spans="1:20">
      <c r="A31">
        <v>10</v>
      </c>
      <c r="B31" t="s">
        <v>57</v>
      </c>
      <c r="C31">
        <v>63</v>
      </c>
      <c r="D31" t="s">
        <v>58</v>
      </c>
      <c r="E31" t="s">
        <v>85</v>
      </c>
      <c r="F31" t="s">
        <v>86</v>
      </c>
      <c r="G31">
        <v>7143</v>
      </c>
      <c r="H31" t="s">
        <v>61</v>
      </c>
      <c r="K31" s="201">
        <v>42496</v>
      </c>
      <c r="L31" s="201">
        <v>41858</v>
      </c>
      <c r="M31" s="201">
        <v>44780</v>
      </c>
      <c r="N31" s="201">
        <v>42767</v>
      </c>
      <c r="O31">
        <v>0</v>
      </c>
      <c r="P31">
        <v>61</v>
      </c>
      <c r="Q31" t="s">
        <v>266</v>
      </c>
      <c r="R31">
        <v>68</v>
      </c>
      <c r="S31">
        <v>120</v>
      </c>
      <c r="T31">
        <v>90000</v>
      </c>
    </row>
    <row r="32" spans="1:20">
      <c r="A32">
        <v>10</v>
      </c>
      <c r="B32" t="s">
        <v>57</v>
      </c>
      <c r="C32">
        <v>31</v>
      </c>
      <c r="D32" t="s">
        <v>58</v>
      </c>
      <c r="E32" t="s">
        <v>81</v>
      </c>
      <c r="F32" t="s">
        <v>82</v>
      </c>
      <c r="G32">
        <v>172</v>
      </c>
      <c r="H32" t="s">
        <v>61</v>
      </c>
      <c r="I32" t="s">
        <v>83</v>
      </c>
      <c r="K32" s="201">
        <v>42501</v>
      </c>
      <c r="L32" s="201">
        <v>41858</v>
      </c>
      <c r="M32" s="201">
        <v>44780</v>
      </c>
      <c r="N32" s="201">
        <v>42767</v>
      </c>
      <c r="O32">
        <v>0</v>
      </c>
      <c r="P32">
        <v>61</v>
      </c>
      <c r="Q32" t="s">
        <v>266</v>
      </c>
      <c r="R32">
        <v>68</v>
      </c>
      <c r="S32">
        <v>120</v>
      </c>
      <c r="T32">
        <v>6649221</v>
      </c>
    </row>
    <row r="33" spans="1:20">
      <c r="A33">
        <v>10</v>
      </c>
      <c r="B33" t="s">
        <v>57</v>
      </c>
      <c r="C33">
        <v>90</v>
      </c>
      <c r="D33" t="s">
        <v>58</v>
      </c>
      <c r="E33" t="s">
        <v>87</v>
      </c>
      <c r="F33" t="s">
        <v>88</v>
      </c>
      <c r="G33">
        <v>61</v>
      </c>
      <c r="H33" t="s">
        <v>61</v>
      </c>
      <c r="K33" s="201">
        <v>42537</v>
      </c>
      <c r="L33" s="201">
        <v>41858</v>
      </c>
      <c r="M33" s="201">
        <v>44780</v>
      </c>
      <c r="N33" s="201">
        <v>42767</v>
      </c>
      <c r="O33">
        <v>0</v>
      </c>
      <c r="P33">
        <v>61</v>
      </c>
      <c r="Q33" t="s">
        <v>266</v>
      </c>
      <c r="R33">
        <v>68</v>
      </c>
      <c r="S33">
        <v>120</v>
      </c>
      <c r="T33">
        <v>335000</v>
      </c>
    </row>
    <row r="34" spans="1:20">
      <c r="A34">
        <v>10</v>
      </c>
      <c r="B34" t="s">
        <v>57</v>
      </c>
      <c r="C34">
        <v>91</v>
      </c>
      <c r="D34" t="s">
        <v>58</v>
      </c>
      <c r="E34" t="s">
        <v>89</v>
      </c>
      <c r="F34" t="s">
        <v>88</v>
      </c>
      <c r="G34">
        <v>60</v>
      </c>
      <c r="H34" t="s">
        <v>61</v>
      </c>
      <c r="K34" s="201">
        <v>42537</v>
      </c>
      <c r="L34" s="201">
        <v>41858</v>
      </c>
      <c r="M34" s="201">
        <v>44780</v>
      </c>
      <c r="N34" s="201">
        <v>42767</v>
      </c>
      <c r="O34">
        <v>0</v>
      </c>
      <c r="P34">
        <v>61</v>
      </c>
      <c r="Q34" t="s">
        <v>266</v>
      </c>
      <c r="R34">
        <v>68</v>
      </c>
      <c r="S34">
        <v>120</v>
      </c>
      <c r="T34">
        <v>107500</v>
      </c>
    </row>
    <row r="35" spans="1:20">
      <c r="A35">
        <v>10</v>
      </c>
      <c r="B35" t="s">
        <v>57</v>
      </c>
      <c r="C35">
        <v>15</v>
      </c>
      <c r="D35" t="s">
        <v>58</v>
      </c>
      <c r="E35" t="s">
        <v>81</v>
      </c>
      <c r="F35" t="s">
        <v>90</v>
      </c>
      <c r="G35">
        <v>287</v>
      </c>
      <c r="H35" t="s">
        <v>61</v>
      </c>
      <c r="I35" t="s">
        <v>83</v>
      </c>
      <c r="K35" s="201">
        <v>42544</v>
      </c>
      <c r="L35" s="201">
        <v>41858</v>
      </c>
      <c r="M35" s="201">
        <v>44780</v>
      </c>
      <c r="N35" s="201">
        <v>42767</v>
      </c>
      <c r="O35">
        <v>0</v>
      </c>
      <c r="P35">
        <v>61</v>
      </c>
      <c r="Q35" t="s">
        <v>266</v>
      </c>
      <c r="R35">
        <v>68</v>
      </c>
      <c r="S35">
        <v>120</v>
      </c>
      <c r="T35">
        <v>6399405</v>
      </c>
    </row>
    <row r="36" spans="1:20">
      <c r="A36">
        <v>10</v>
      </c>
      <c r="B36" t="s">
        <v>57</v>
      </c>
      <c r="C36">
        <v>55</v>
      </c>
      <c r="D36" t="s">
        <v>58</v>
      </c>
      <c r="E36" t="s">
        <v>91</v>
      </c>
      <c r="F36" t="s">
        <v>82</v>
      </c>
      <c r="G36">
        <v>178</v>
      </c>
      <c r="H36" t="s">
        <v>61</v>
      </c>
      <c r="K36" s="201">
        <v>42551</v>
      </c>
      <c r="L36" s="201">
        <v>41858</v>
      </c>
      <c r="M36" s="201">
        <v>44780</v>
      </c>
      <c r="N36" s="201">
        <v>42767</v>
      </c>
      <c r="O36">
        <v>0</v>
      </c>
      <c r="P36">
        <v>61</v>
      </c>
      <c r="Q36" t="s">
        <v>266</v>
      </c>
      <c r="R36">
        <v>68</v>
      </c>
      <c r="S36">
        <v>120</v>
      </c>
      <c r="T36">
        <v>4300000</v>
      </c>
    </row>
    <row r="37" spans="1:20">
      <c r="A37">
        <v>10</v>
      </c>
      <c r="B37" t="s">
        <v>57</v>
      </c>
      <c r="C37">
        <v>62</v>
      </c>
      <c r="D37" t="s">
        <v>58</v>
      </c>
      <c r="E37" t="s">
        <v>92</v>
      </c>
      <c r="F37" t="s">
        <v>82</v>
      </c>
      <c r="G37">
        <v>175</v>
      </c>
      <c r="H37" t="s">
        <v>61</v>
      </c>
      <c r="K37" s="201">
        <v>42551</v>
      </c>
      <c r="L37" s="201">
        <v>41858</v>
      </c>
      <c r="M37" s="201">
        <v>44780</v>
      </c>
      <c r="N37" s="201">
        <v>42767</v>
      </c>
      <c r="O37">
        <v>0</v>
      </c>
      <c r="P37">
        <v>61</v>
      </c>
      <c r="Q37" t="s">
        <v>266</v>
      </c>
      <c r="R37">
        <v>68</v>
      </c>
      <c r="S37">
        <v>120</v>
      </c>
      <c r="T37">
        <v>50000</v>
      </c>
    </row>
    <row r="38" spans="1:20">
      <c r="A38">
        <v>10</v>
      </c>
      <c r="B38" t="s">
        <v>57</v>
      </c>
      <c r="C38">
        <v>62</v>
      </c>
      <c r="D38" t="s">
        <v>58</v>
      </c>
      <c r="E38" t="s">
        <v>92</v>
      </c>
      <c r="F38" t="s">
        <v>82</v>
      </c>
      <c r="G38">
        <v>175</v>
      </c>
      <c r="H38" t="s">
        <v>61</v>
      </c>
      <c r="K38" s="201">
        <v>42551</v>
      </c>
      <c r="L38" s="201">
        <v>41858</v>
      </c>
      <c r="M38" s="201">
        <v>44780</v>
      </c>
      <c r="N38" s="201">
        <v>42767</v>
      </c>
      <c r="O38">
        <v>0</v>
      </c>
      <c r="P38">
        <v>61</v>
      </c>
      <c r="Q38" t="s">
        <v>266</v>
      </c>
      <c r="R38">
        <v>68</v>
      </c>
      <c r="S38">
        <v>120</v>
      </c>
      <c r="T38">
        <v>50000</v>
      </c>
    </row>
    <row r="39" spans="1:20">
      <c r="A39">
        <v>10</v>
      </c>
      <c r="B39" t="s">
        <v>57</v>
      </c>
      <c r="C39">
        <v>62</v>
      </c>
      <c r="D39" t="s">
        <v>58</v>
      </c>
      <c r="E39" t="s">
        <v>92</v>
      </c>
      <c r="F39" t="s">
        <v>82</v>
      </c>
      <c r="G39">
        <v>175</v>
      </c>
      <c r="H39" t="s">
        <v>61</v>
      </c>
      <c r="K39" s="201">
        <v>42551</v>
      </c>
      <c r="L39" s="201">
        <v>41858</v>
      </c>
      <c r="M39" s="201">
        <v>44780</v>
      </c>
      <c r="N39" s="201">
        <v>42767</v>
      </c>
      <c r="O39">
        <v>0</v>
      </c>
      <c r="P39">
        <v>61</v>
      </c>
      <c r="Q39" t="s">
        <v>266</v>
      </c>
      <c r="R39">
        <v>68</v>
      </c>
      <c r="S39">
        <v>120</v>
      </c>
      <c r="T39">
        <v>50000</v>
      </c>
    </row>
    <row r="40" spans="1:20">
      <c r="A40">
        <v>10</v>
      </c>
      <c r="B40" t="s">
        <v>57</v>
      </c>
      <c r="C40">
        <v>62</v>
      </c>
      <c r="D40" t="s">
        <v>58</v>
      </c>
      <c r="E40" t="s">
        <v>92</v>
      </c>
      <c r="F40" t="s">
        <v>82</v>
      </c>
      <c r="G40">
        <v>175</v>
      </c>
      <c r="H40" t="s">
        <v>61</v>
      </c>
      <c r="K40" s="201">
        <v>42551</v>
      </c>
      <c r="L40" s="201">
        <v>41858</v>
      </c>
      <c r="M40" s="201">
        <v>44780</v>
      </c>
      <c r="N40" s="201">
        <v>42767</v>
      </c>
      <c r="O40">
        <v>0</v>
      </c>
      <c r="P40">
        <v>61</v>
      </c>
      <c r="Q40" t="s">
        <v>266</v>
      </c>
      <c r="R40">
        <v>68</v>
      </c>
      <c r="S40">
        <v>120</v>
      </c>
      <c r="T40">
        <v>50000</v>
      </c>
    </row>
    <row r="41" spans="1:20">
      <c r="A41">
        <v>10</v>
      </c>
      <c r="B41" t="s">
        <v>57</v>
      </c>
      <c r="C41">
        <v>62</v>
      </c>
      <c r="D41" t="s">
        <v>58</v>
      </c>
      <c r="E41" t="s">
        <v>93</v>
      </c>
      <c r="F41" t="s">
        <v>82</v>
      </c>
      <c r="G41">
        <v>175</v>
      </c>
      <c r="H41" t="s">
        <v>61</v>
      </c>
      <c r="K41" s="201">
        <v>42551</v>
      </c>
      <c r="L41" s="201">
        <v>41858</v>
      </c>
      <c r="M41" s="201">
        <v>44780</v>
      </c>
      <c r="N41" s="201">
        <v>42767</v>
      </c>
      <c r="O41">
        <v>0</v>
      </c>
      <c r="P41">
        <v>61</v>
      </c>
      <c r="Q41" t="s">
        <v>266</v>
      </c>
      <c r="R41">
        <v>68</v>
      </c>
      <c r="S41">
        <v>120</v>
      </c>
      <c r="T41">
        <v>630000</v>
      </c>
    </row>
    <row r="42" spans="1:20">
      <c r="A42">
        <v>10</v>
      </c>
      <c r="B42" t="s">
        <v>57</v>
      </c>
      <c r="C42">
        <v>62</v>
      </c>
      <c r="D42" t="s">
        <v>58</v>
      </c>
      <c r="E42" t="s">
        <v>94</v>
      </c>
      <c r="F42" t="s">
        <v>82</v>
      </c>
      <c r="G42">
        <v>175</v>
      </c>
      <c r="H42" t="s">
        <v>61</v>
      </c>
      <c r="K42" s="201">
        <v>42551</v>
      </c>
      <c r="L42" s="201">
        <v>41858</v>
      </c>
      <c r="M42" s="201">
        <v>44780</v>
      </c>
      <c r="N42" s="201">
        <v>42767</v>
      </c>
      <c r="O42">
        <v>0</v>
      </c>
      <c r="P42">
        <v>61</v>
      </c>
      <c r="Q42" t="s">
        <v>266</v>
      </c>
      <c r="R42">
        <v>68</v>
      </c>
      <c r="S42">
        <v>120</v>
      </c>
      <c r="T42">
        <v>200000</v>
      </c>
    </row>
    <row r="43" spans="1:20">
      <c r="A43">
        <v>10</v>
      </c>
      <c r="B43" t="s">
        <v>57</v>
      </c>
      <c r="C43">
        <v>97</v>
      </c>
      <c r="D43" t="s">
        <v>58</v>
      </c>
      <c r="E43" t="s">
        <v>64</v>
      </c>
      <c r="F43" t="s">
        <v>63</v>
      </c>
      <c r="G43">
        <v>144</v>
      </c>
      <c r="H43" t="s">
        <v>61</v>
      </c>
      <c r="K43" s="201">
        <v>42555</v>
      </c>
      <c r="L43" s="201">
        <v>41858</v>
      </c>
      <c r="M43" s="201">
        <v>44780</v>
      </c>
      <c r="N43" s="201">
        <v>42767</v>
      </c>
      <c r="O43">
        <v>0</v>
      </c>
      <c r="P43">
        <v>61</v>
      </c>
      <c r="Q43" t="s">
        <v>266</v>
      </c>
      <c r="R43">
        <v>68</v>
      </c>
      <c r="S43">
        <v>120</v>
      </c>
      <c r="T43">
        <v>477367</v>
      </c>
    </row>
    <row r="44" spans="1:20">
      <c r="A44">
        <v>10</v>
      </c>
      <c r="B44" t="s">
        <v>57</v>
      </c>
      <c r="C44">
        <v>61</v>
      </c>
      <c r="D44" t="s">
        <v>58</v>
      </c>
      <c r="E44" t="s">
        <v>95</v>
      </c>
      <c r="F44" t="s">
        <v>96</v>
      </c>
      <c r="G44">
        <v>1773</v>
      </c>
      <c r="H44" t="s">
        <v>61</v>
      </c>
      <c r="K44" s="201">
        <v>42557</v>
      </c>
      <c r="L44" s="201">
        <v>41858</v>
      </c>
      <c r="M44" s="201">
        <v>44780</v>
      </c>
      <c r="N44" s="201">
        <v>42767</v>
      </c>
      <c r="O44">
        <v>0</v>
      </c>
      <c r="P44">
        <v>61</v>
      </c>
      <c r="Q44" t="s">
        <v>266</v>
      </c>
      <c r="R44">
        <v>68</v>
      </c>
      <c r="S44">
        <v>120</v>
      </c>
      <c r="T44">
        <v>100000</v>
      </c>
    </row>
    <row r="45" spans="1:20">
      <c r="A45">
        <v>10</v>
      </c>
      <c r="B45" t="s">
        <v>75</v>
      </c>
      <c r="C45">
        <v>102</v>
      </c>
      <c r="D45" t="s">
        <v>58</v>
      </c>
      <c r="E45" t="s">
        <v>97</v>
      </c>
      <c r="F45" t="s">
        <v>98</v>
      </c>
      <c r="G45">
        <v>834</v>
      </c>
      <c r="H45" t="s">
        <v>78</v>
      </c>
      <c r="I45" t="s">
        <v>79</v>
      </c>
      <c r="K45" s="201">
        <v>42580</v>
      </c>
      <c r="L45" s="201">
        <v>41858</v>
      </c>
      <c r="M45" s="201">
        <v>44780</v>
      </c>
      <c r="N45" s="201">
        <v>42767</v>
      </c>
      <c r="O45">
        <v>0</v>
      </c>
      <c r="P45">
        <v>61</v>
      </c>
      <c r="Q45" t="s">
        <v>266</v>
      </c>
      <c r="R45">
        <v>68</v>
      </c>
      <c r="S45">
        <v>120</v>
      </c>
      <c r="T45">
        <v>4609599.666666667</v>
      </c>
    </row>
    <row r="46" spans="1:20">
      <c r="A46">
        <v>10</v>
      </c>
      <c r="B46" t="s">
        <v>57</v>
      </c>
      <c r="C46">
        <v>57</v>
      </c>
      <c r="D46" t="s">
        <v>58</v>
      </c>
      <c r="E46" t="s">
        <v>99</v>
      </c>
      <c r="F46" t="s">
        <v>100</v>
      </c>
      <c r="G46">
        <v>511</v>
      </c>
      <c r="H46" t="s">
        <v>61</v>
      </c>
      <c r="K46" s="201">
        <v>42580</v>
      </c>
      <c r="L46" s="201">
        <v>41858</v>
      </c>
      <c r="M46" s="201">
        <v>44780</v>
      </c>
      <c r="N46" s="201">
        <v>42767</v>
      </c>
      <c r="O46">
        <v>0</v>
      </c>
      <c r="P46">
        <v>61</v>
      </c>
      <c r="Q46" t="s">
        <v>266</v>
      </c>
      <c r="R46">
        <v>68</v>
      </c>
      <c r="S46">
        <v>120</v>
      </c>
      <c r="T46">
        <v>405562</v>
      </c>
    </row>
    <row r="47" spans="1:20">
      <c r="A47">
        <v>10</v>
      </c>
      <c r="B47" t="s">
        <v>57</v>
      </c>
      <c r="C47">
        <v>56</v>
      </c>
      <c r="D47" t="s">
        <v>58</v>
      </c>
      <c r="E47" t="s">
        <v>101</v>
      </c>
      <c r="F47" t="s">
        <v>100</v>
      </c>
      <c r="G47">
        <v>510</v>
      </c>
      <c r="H47" t="s">
        <v>61</v>
      </c>
      <c r="K47" s="201">
        <v>42580</v>
      </c>
      <c r="L47" s="201">
        <v>41858</v>
      </c>
      <c r="M47" s="201">
        <v>44780</v>
      </c>
      <c r="N47" s="201">
        <v>42767</v>
      </c>
      <c r="O47">
        <v>0</v>
      </c>
      <c r="P47">
        <v>61</v>
      </c>
      <c r="Q47" t="s">
        <v>266</v>
      </c>
      <c r="R47">
        <v>68</v>
      </c>
      <c r="S47">
        <v>120</v>
      </c>
      <c r="T47">
        <v>3821054</v>
      </c>
    </row>
    <row r="48" spans="1:20">
      <c r="A48">
        <v>10</v>
      </c>
      <c r="B48" t="s">
        <v>75</v>
      </c>
      <c r="C48">
        <v>103</v>
      </c>
      <c r="D48" t="s">
        <v>58</v>
      </c>
      <c r="E48" t="s">
        <v>102</v>
      </c>
      <c r="F48" t="s">
        <v>98</v>
      </c>
      <c r="G48">
        <v>841</v>
      </c>
      <c r="H48" t="s">
        <v>78</v>
      </c>
      <c r="I48" t="s">
        <v>79</v>
      </c>
      <c r="K48" s="201">
        <v>42618</v>
      </c>
      <c r="L48" s="201">
        <v>41858</v>
      </c>
      <c r="M48" s="201">
        <v>44780</v>
      </c>
      <c r="N48" s="201">
        <v>42767</v>
      </c>
      <c r="O48">
        <v>0</v>
      </c>
      <c r="P48">
        <v>61</v>
      </c>
      <c r="Q48" t="s">
        <v>266</v>
      </c>
      <c r="R48">
        <v>68</v>
      </c>
      <c r="S48">
        <v>120</v>
      </c>
      <c r="T48">
        <v>13828800</v>
      </c>
    </row>
    <row r="49" spans="1:20">
      <c r="A49">
        <v>10</v>
      </c>
      <c r="B49" t="s">
        <v>57</v>
      </c>
      <c r="C49">
        <v>2</v>
      </c>
      <c r="D49" t="s">
        <v>58</v>
      </c>
      <c r="E49" t="s">
        <v>81</v>
      </c>
      <c r="F49" t="s">
        <v>90</v>
      </c>
      <c r="G49">
        <v>14</v>
      </c>
      <c r="H49" t="s">
        <v>61</v>
      </c>
      <c r="I49" t="s">
        <v>83</v>
      </c>
      <c r="K49" s="201">
        <v>42642</v>
      </c>
      <c r="L49" s="201">
        <v>41858</v>
      </c>
      <c r="M49" s="201">
        <v>44780</v>
      </c>
      <c r="N49" s="201">
        <v>42767</v>
      </c>
      <c r="O49">
        <v>0</v>
      </c>
      <c r="P49">
        <v>61</v>
      </c>
      <c r="Q49" t="s">
        <v>266</v>
      </c>
      <c r="R49">
        <v>68</v>
      </c>
      <c r="S49">
        <v>120</v>
      </c>
      <c r="T49">
        <v>14931945</v>
      </c>
    </row>
    <row r="50" spans="1:20">
      <c r="A50">
        <v>10</v>
      </c>
      <c r="B50" t="s">
        <v>57</v>
      </c>
      <c r="C50">
        <v>58</v>
      </c>
      <c r="D50" t="s">
        <v>58</v>
      </c>
      <c r="E50" t="s">
        <v>103</v>
      </c>
      <c r="F50" t="s">
        <v>104</v>
      </c>
      <c r="G50">
        <v>1774</v>
      </c>
      <c r="H50" t="s">
        <v>61</v>
      </c>
      <c r="K50" s="201">
        <v>42662</v>
      </c>
      <c r="L50" s="201">
        <v>41858</v>
      </c>
      <c r="M50" s="201">
        <v>44780</v>
      </c>
      <c r="N50" s="201">
        <v>42767</v>
      </c>
      <c r="O50">
        <v>0</v>
      </c>
      <c r="P50">
        <v>61</v>
      </c>
      <c r="Q50" t="s">
        <v>266</v>
      </c>
      <c r="R50">
        <v>68</v>
      </c>
      <c r="S50">
        <v>120</v>
      </c>
      <c r="T50">
        <v>739500</v>
      </c>
    </row>
    <row r="51" spans="1:20">
      <c r="A51">
        <v>10</v>
      </c>
      <c r="B51" t="s">
        <v>57</v>
      </c>
      <c r="C51">
        <v>3</v>
      </c>
      <c r="D51" t="s">
        <v>58</v>
      </c>
      <c r="E51" t="s">
        <v>81</v>
      </c>
      <c r="F51" t="s">
        <v>90</v>
      </c>
      <c r="G51">
        <v>16</v>
      </c>
      <c r="H51" t="s">
        <v>61</v>
      </c>
      <c r="I51" t="s">
        <v>83</v>
      </c>
      <c r="K51" s="201">
        <v>42667</v>
      </c>
      <c r="L51" s="201">
        <v>41858</v>
      </c>
      <c r="M51" s="201">
        <v>44780</v>
      </c>
      <c r="N51" s="201">
        <v>42767</v>
      </c>
      <c r="O51">
        <v>0</v>
      </c>
      <c r="P51">
        <v>61</v>
      </c>
      <c r="Q51" t="s">
        <v>266</v>
      </c>
      <c r="R51">
        <v>68</v>
      </c>
      <c r="S51">
        <v>120</v>
      </c>
      <c r="T51">
        <v>775000</v>
      </c>
    </row>
    <row r="52" spans="1:20">
      <c r="A52">
        <v>10</v>
      </c>
      <c r="B52" t="s">
        <v>57</v>
      </c>
      <c r="C52">
        <v>4</v>
      </c>
      <c r="D52" t="s">
        <v>58</v>
      </c>
      <c r="E52" t="s">
        <v>81</v>
      </c>
      <c r="F52" t="s">
        <v>90</v>
      </c>
      <c r="G52">
        <v>17</v>
      </c>
      <c r="H52" t="s">
        <v>61</v>
      </c>
      <c r="I52" t="s">
        <v>83</v>
      </c>
      <c r="K52" s="201">
        <v>42668</v>
      </c>
      <c r="L52" s="201">
        <v>41858</v>
      </c>
      <c r="M52" s="201">
        <v>44780</v>
      </c>
      <c r="N52" s="201">
        <v>42767</v>
      </c>
      <c r="O52">
        <v>0</v>
      </c>
      <c r="P52">
        <v>61</v>
      </c>
      <c r="Q52" t="s">
        <v>266</v>
      </c>
      <c r="R52">
        <v>68</v>
      </c>
      <c r="S52">
        <v>120</v>
      </c>
      <c r="T52">
        <v>1267680</v>
      </c>
    </row>
    <row r="53" spans="1:20">
      <c r="A53">
        <v>10</v>
      </c>
      <c r="B53" t="s">
        <v>57</v>
      </c>
      <c r="C53">
        <v>5</v>
      </c>
      <c r="D53" t="s">
        <v>58</v>
      </c>
      <c r="E53" t="s">
        <v>81</v>
      </c>
      <c r="F53" t="s">
        <v>90</v>
      </c>
      <c r="G53">
        <v>23</v>
      </c>
      <c r="H53" t="s">
        <v>61</v>
      </c>
      <c r="I53" t="s">
        <v>83</v>
      </c>
      <c r="K53" s="201">
        <v>42684</v>
      </c>
      <c r="L53" s="201">
        <v>41858</v>
      </c>
      <c r="M53" s="201">
        <v>44780</v>
      </c>
      <c r="N53" s="201">
        <v>42767</v>
      </c>
      <c r="O53">
        <v>0</v>
      </c>
      <c r="P53">
        <v>61</v>
      </c>
      <c r="Q53" t="s">
        <v>266</v>
      </c>
      <c r="R53">
        <v>68</v>
      </c>
      <c r="S53">
        <v>120</v>
      </c>
      <c r="T53">
        <v>4789281</v>
      </c>
    </row>
    <row r="54" spans="1:20">
      <c r="A54">
        <v>10</v>
      </c>
      <c r="B54" t="s">
        <v>57</v>
      </c>
      <c r="C54">
        <v>6</v>
      </c>
      <c r="D54" t="s">
        <v>58</v>
      </c>
      <c r="E54" t="s">
        <v>81</v>
      </c>
      <c r="F54" t="s">
        <v>90</v>
      </c>
      <c r="G54">
        <v>24</v>
      </c>
      <c r="H54" t="s">
        <v>61</v>
      </c>
      <c r="I54" t="s">
        <v>83</v>
      </c>
      <c r="K54" s="201">
        <v>42684</v>
      </c>
      <c r="L54" s="201">
        <v>41858</v>
      </c>
      <c r="M54" s="201">
        <v>44780</v>
      </c>
      <c r="N54" s="201">
        <v>42767</v>
      </c>
      <c r="O54">
        <v>0</v>
      </c>
      <c r="P54">
        <v>61</v>
      </c>
      <c r="Q54" t="s">
        <v>266</v>
      </c>
      <c r="R54">
        <v>68</v>
      </c>
      <c r="S54">
        <v>120</v>
      </c>
      <c r="T54">
        <v>1470588</v>
      </c>
    </row>
    <row r="55" spans="1:20">
      <c r="A55">
        <v>10</v>
      </c>
      <c r="B55" t="s">
        <v>57</v>
      </c>
      <c r="C55">
        <v>7</v>
      </c>
      <c r="D55" t="s">
        <v>58</v>
      </c>
      <c r="E55" t="s">
        <v>81</v>
      </c>
      <c r="F55" t="s">
        <v>90</v>
      </c>
      <c r="G55">
        <v>25</v>
      </c>
      <c r="H55" t="s">
        <v>61</v>
      </c>
      <c r="I55" t="s">
        <v>83</v>
      </c>
      <c r="K55" s="201">
        <v>42684</v>
      </c>
      <c r="L55" s="201">
        <v>41858</v>
      </c>
      <c r="M55" s="201">
        <v>44780</v>
      </c>
      <c r="N55" s="201">
        <v>42767</v>
      </c>
      <c r="O55">
        <v>0</v>
      </c>
      <c r="P55">
        <v>61</v>
      </c>
      <c r="Q55" t="s">
        <v>266</v>
      </c>
      <c r="R55">
        <v>68</v>
      </c>
      <c r="S55">
        <v>120</v>
      </c>
      <c r="T55">
        <v>8021549</v>
      </c>
    </row>
    <row r="56" spans="1:20">
      <c r="A56">
        <v>10</v>
      </c>
      <c r="B56" t="s">
        <v>57</v>
      </c>
      <c r="C56">
        <v>59</v>
      </c>
      <c r="D56" t="s">
        <v>58</v>
      </c>
      <c r="E56" t="s">
        <v>105</v>
      </c>
      <c r="F56" t="s">
        <v>106</v>
      </c>
      <c r="G56">
        <v>221</v>
      </c>
      <c r="H56" t="s">
        <v>61</v>
      </c>
      <c r="K56" s="201">
        <v>42691</v>
      </c>
      <c r="L56" s="201">
        <v>41858</v>
      </c>
      <c r="M56" s="201">
        <v>44780</v>
      </c>
      <c r="N56" s="201">
        <v>42767</v>
      </c>
      <c r="O56">
        <v>0</v>
      </c>
      <c r="P56">
        <v>61</v>
      </c>
      <c r="Q56" t="s">
        <v>266</v>
      </c>
      <c r="R56">
        <v>68</v>
      </c>
      <c r="S56">
        <v>120</v>
      </c>
      <c r="T56">
        <v>100000</v>
      </c>
    </row>
    <row r="57" spans="1:20">
      <c r="A57">
        <v>10</v>
      </c>
      <c r="B57" t="s">
        <v>57</v>
      </c>
      <c r="C57">
        <v>60</v>
      </c>
      <c r="D57" t="s">
        <v>58</v>
      </c>
      <c r="E57" t="s">
        <v>107</v>
      </c>
      <c r="F57" t="s">
        <v>67</v>
      </c>
      <c r="G57">
        <v>716</v>
      </c>
      <c r="H57" t="s">
        <v>61</v>
      </c>
      <c r="K57" s="201">
        <v>42703</v>
      </c>
      <c r="L57" s="201">
        <v>41858</v>
      </c>
      <c r="M57" s="201">
        <v>44780</v>
      </c>
      <c r="N57" s="201">
        <v>42767</v>
      </c>
      <c r="O57">
        <v>0</v>
      </c>
      <c r="P57">
        <v>61</v>
      </c>
      <c r="Q57" t="s">
        <v>266</v>
      </c>
      <c r="R57">
        <v>68</v>
      </c>
      <c r="S57">
        <v>120</v>
      </c>
      <c r="T57">
        <v>20520</v>
      </c>
    </row>
    <row r="58" spans="1:20">
      <c r="A58">
        <v>10</v>
      </c>
      <c r="B58" t="s">
        <v>57</v>
      </c>
      <c r="C58">
        <v>98</v>
      </c>
      <c r="D58" t="s">
        <v>58</v>
      </c>
      <c r="E58" t="s">
        <v>108</v>
      </c>
      <c r="F58" t="s">
        <v>109</v>
      </c>
      <c r="G58">
        <v>31</v>
      </c>
      <c r="H58" t="s">
        <v>61</v>
      </c>
      <c r="K58" s="201">
        <v>42703</v>
      </c>
      <c r="L58" s="201">
        <v>41858</v>
      </c>
      <c r="M58" s="201">
        <v>44780</v>
      </c>
      <c r="N58" s="201">
        <v>42767</v>
      </c>
      <c r="O58">
        <v>0</v>
      </c>
      <c r="P58">
        <v>61</v>
      </c>
      <c r="Q58" t="s">
        <v>266</v>
      </c>
      <c r="R58">
        <v>68</v>
      </c>
      <c r="S58">
        <v>120</v>
      </c>
      <c r="T58">
        <v>620000</v>
      </c>
    </row>
    <row r="59" spans="1:20">
      <c r="A59">
        <v>10</v>
      </c>
      <c r="B59" t="s">
        <v>57</v>
      </c>
      <c r="C59">
        <v>8</v>
      </c>
      <c r="D59" t="s">
        <v>58</v>
      </c>
      <c r="E59" t="s">
        <v>81</v>
      </c>
      <c r="F59" t="s">
        <v>90</v>
      </c>
      <c r="G59">
        <v>28</v>
      </c>
      <c r="H59" t="s">
        <v>61</v>
      </c>
      <c r="I59" t="s">
        <v>83</v>
      </c>
      <c r="K59" s="201">
        <v>42703</v>
      </c>
      <c r="L59" s="201">
        <v>41858</v>
      </c>
      <c r="M59" s="201">
        <v>44780</v>
      </c>
      <c r="N59" s="201">
        <v>42767</v>
      </c>
      <c r="O59">
        <v>0</v>
      </c>
      <c r="P59">
        <v>61</v>
      </c>
      <c r="Q59" t="s">
        <v>266</v>
      </c>
      <c r="R59">
        <v>68</v>
      </c>
      <c r="S59">
        <v>120</v>
      </c>
      <c r="T59">
        <v>1267680</v>
      </c>
    </row>
    <row r="60" spans="1:20">
      <c r="A60">
        <v>10</v>
      </c>
      <c r="B60" t="s">
        <v>57</v>
      </c>
      <c r="C60">
        <v>9</v>
      </c>
      <c r="D60" t="s">
        <v>58</v>
      </c>
      <c r="E60" t="s">
        <v>81</v>
      </c>
      <c r="F60" t="s">
        <v>90</v>
      </c>
      <c r="G60">
        <v>29</v>
      </c>
      <c r="H60" t="s">
        <v>61</v>
      </c>
      <c r="I60" t="s">
        <v>83</v>
      </c>
      <c r="K60" s="201">
        <v>42703</v>
      </c>
      <c r="L60" s="201">
        <v>41858</v>
      </c>
      <c r="M60" s="201">
        <v>44780</v>
      </c>
      <c r="N60" s="201">
        <v>42767</v>
      </c>
      <c r="O60">
        <v>0</v>
      </c>
      <c r="P60">
        <v>61</v>
      </c>
      <c r="Q60" t="s">
        <v>266</v>
      </c>
      <c r="R60">
        <v>68</v>
      </c>
      <c r="S60">
        <v>120</v>
      </c>
      <c r="T60">
        <v>1470588</v>
      </c>
    </row>
    <row r="61" spans="1:20">
      <c r="A61">
        <v>10</v>
      </c>
      <c r="B61" t="s">
        <v>57</v>
      </c>
      <c r="C61">
        <v>10</v>
      </c>
      <c r="D61" t="s">
        <v>58</v>
      </c>
      <c r="E61" t="s">
        <v>81</v>
      </c>
      <c r="F61" t="s">
        <v>90</v>
      </c>
      <c r="G61">
        <v>30</v>
      </c>
      <c r="H61" t="s">
        <v>61</v>
      </c>
      <c r="I61" t="s">
        <v>83</v>
      </c>
      <c r="K61" s="201">
        <v>42703</v>
      </c>
      <c r="L61" s="201">
        <v>41858</v>
      </c>
      <c r="M61" s="201">
        <v>44780</v>
      </c>
      <c r="N61" s="201">
        <v>42767</v>
      </c>
      <c r="O61">
        <v>0</v>
      </c>
      <c r="P61">
        <v>61</v>
      </c>
      <c r="Q61" t="s">
        <v>266</v>
      </c>
      <c r="R61">
        <v>68</v>
      </c>
      <c r="S61">
        <v>120</v>
      </c>
      <c r="T61">
        <v>8021549</v>
      </c>
    </row>
    <row r="62" spans="1:20">
      <c r="A62">
        <v>10</v>
      </c>
      <c r="B62" t="s">
        <v>57</v>
      </c>
      <c r="C62">
        <v>64</v>
      </c>
      <c r="D62" t="s">
        <v>58</v>
      </c>
      <c r="E62" t="s">
        <v>110</v>
      </c>
      <c r="F62" t="s">
        <v>111</v>
      </c>
      <c r="G62">
        <v>46</v>
      </c>
      <c r="H62" t="s">
        <v>61</v>
      </c>
      <c r="K62" s="201">
        <v>42704</v>
      </c>
      <c r="L62" s="201">
        <v>41858</v>
      </c>
      <c r="M62" s="201">
        <v>44780</v>
      </c>
      <c r="N62" s="201">
        <v>42767</v>
      </c>
      <c r="O62">
        <v>0</v>
      </c>
      <c r="P62">
        <v>61</v>
      </c>
      <c r="Q62" t="s">
        <v>266</v>
      </c>
      <c r="R62">
        <v>68</v>
      </c>
      <c r="S62">
        <v>120</v>
      </c>
      <c r="T62">
        <v>88000</v>
      </c>
    </row>
    <row r="63" spans="1:20">
      <c r="A63">
        <v>10</v>
      </c>
      <c r="B63" t="s">
        <v>57</v>
      </c>
      <c r="C63">
        <v>65</v>
      </c>
      <c r="D63" t="s">
        <v>58</v>
      </c>
      <c r="E63" t="s">
        <v>112</v>
      </c>
      <c r="F63" t="s">
        <v>100</v>
      </c>
      <c r="G63">
        <v>38</v>
      </c>
      <c r="H63" t="s">
        <v>61</v>
      </c>
      <c r="K63" s="201">
        <v>42706</v>
      </c>
      <c r="L63" s="201">
        <v>41858</v>
      </c>
      <c r="M63" s="201">
        <v>44780</v>
      </c>
      <c r="N63" s="201">
        <v>42767</v>
      </c>
      <c r="O63">
        <v>0</v>
      </c>
      <c r="P63">
        <v>61</v>
      </c>
      <c r="Q63" t="s">
        <v>266</v>
      </c>
      <c r="R63">
        <v>68</v>
      </c>
      <c r="S63">
        <v>120</v>
      </c>
      <c r="T63">
        <v>800000</v>
      </c>
    </row>
    <row r="64" spans="1:20">
      <c r="A64">
        <v>10</v>
      </c>
      <c r="B64" t="s">
        <v>57</v>
      </c>
      <c r="C64">
        <v>66</v>
      </c>
      <c r="D64" t="s">
        <v>58</v>
      </c>
      <c r="E64" t="s">
        <v>113</v>
      </c>
      <c r="F64" t="s">
        <v>100</v>
      </c>
      <c r="G64">
        <v>39</v>
      </c>
      <c r="H64" t="s">
        <v>61</v>
      </c>
      <c r="K64" s="201">
        <v>42706</v>
      </c>
      <c r="L64" s="201">
        <v>41858</v>
      </c>
      <c r="M64" s="201">
        <v>44780</v>
      </c>
      <c r="N64" s="201">
        <v>42767</v>
      </c>
      <c r="O64">
        <v>0</v>
      </c>
      <c r="P64">
        <v>61</v>
      </c>
      <c r="Q64" t="s">
        <v>266</v>
      </c>
      <c r="R64">
        <v>68</v>
      </c>
      <c r="S64">
        <v>120</v>
      </c>
      <c r="T64">
        <v>944381</v>
      </c>
    </row>
    <row r="65" spans="1:20">
      <c r="A65">
        <v>10</v>
      </c>
      <c r="B65" t="s">
        <v>57</v>
      </c>
      <c r="C65">
        <v>11</v>
      </c>
      <c r="D65" t="s">
        <v>58</v>
      </c>
      <c r="E65" t="s">
        <v>81</v>
      </c>
      <c r="F65" t="s">
        <v>90</v>
      </c>
      <c r="G65">
        <v>34</v>
      </c>
      <c r="H65" t="s">
        <v>61</v>
      </c>
      <c r="I65" t="s">
        <v>83</v>
      </c>
      <c r="K65" s="201">
        <v>42714</v>
      </c>
      <c r="L65" s="201">
        <v>41858</v>
      </c>
      <c r="M65" s="201">
        <v>44780</v>
      </c>
      <c r="N65" s="201">
        <v>42767</v>
      </c>
      <c r="O65">
        <v>0</v>
      </c>
      <c r="P65">
        <v>61</v>
      </c>
      <c r="Q65" t="s">
        <v>266</v>
      </c>
      <c r="R65">
        <v>68</v>
      </c>
      <c r="S65">
        <v>120</v>
      </c>
      <c r="T65">
        <v>4789281</v>
      </c>
    </row>
    <row r="66" spans="1:20">
      <c r="A66">
        <v>10</v>
      </c>
      <c r="B66" t="s">
        <v>57</v>
      </c>
      <c r="C66">
        <v>67</v>
      </c>
      <c r="D66" t="s">
        <v>58</v>
      </c>
      <c r="E66" t="s">
        <v>114</v>
      </c>
      <c r="F66" t="s">
        <v>74</v>
      </c>
      <c r="G66">
        <v>53</v>
      </c>
      <c r="H66" t="s">
        <v>61</v>
      </c>
      <c r="K66" s="201">
        <v>42718</v>
      </c>
      <c r="L66" s="201">
        <v>41858</v>
      </c>
      <c r="M66" s="201">
        <v>44780</v>
      </c>
      <c r="N66" s="201">
        <v>42767</v>
      </c>
      <c r="O66">
        <v>0</v>
      </c>
      <c r="P66">
        <v>61</v>
      </c>
      <c r="Q66" t="s">
        <v>266</v>
      </c>
      <c r="R66">
        <v>68</v>
      </c>
      <c r="S66">
        <v>120</v>
      </c>
      <c r="T66">
        <v>1645053</v>
      </c>
    </row>
    <row r="67" spans="1:20">
      <c r="A67">
        <v>10</v>
      </c>
      <c r="B67" t="s">
        <v>57</v>
      </c>
      <c r="C67">
        <v>68</v>
      </c>
      <c r="D67" t="s">
        <v>58</v>
      </c>
      <c r="E67" t="s">
        <v>115</v>
      </c>
      <c r="F67" t="s">
        <v>116</v>
      </c>
      <c r="G67">
        <v>257</v>
      </c>
      <c r="H67" t="s">
        <v>61</v>
      </c>
      <c r="K67" s="201">
        <v>42731</v>
      </c>
      <c r="L67" s="201">
        <v>41858</v>
      </c>
      <c r="M67" s="201">
        <v>44780</v>
      </c>
      <c r="N67" s="201">
        <v>42767</v>
      </c>
      <c r="O67">
        <v>0</v>
      </c>
      <c r="P67">
        <v>61</v>
      </c>
      <c r="Q67" t="s">
        <v>266</v>
      </c>
      <c r="R67">
        <v>68</v>
      </c>
      <c r="S67">
        <v>120</v>
      </c>
      <c r="T67">
        <v>275286</v>
      </c>
    </row>
    <row r="68" spans="1:20">
      <c r="A68">
        <v>10</v>
      </c>
      <c r="B68" t="s">
        <v>57</v>
      </c>
      <c r="C68">
        <v>68</v>
      </c>
      <c r="D68" t="s">
        <v>58</v>
      </c>
      <c r="E68" t="s">
        <v>117</v>
      </c>
      <c r="F68" t="s">
        <v>116</v>
      </c>
      <c r="G68">
        <v>257</v>
      </c>
      <c r="H68" t="s">
        <v>61</v>
      </c>
      <c r="K68" s="201">
        <v>42731</v>
      </c>
      <c r="L68" s="201">
        <v>41858</v>
      </c>
      <c r="M68" s="201">
        <v>44780</v>
      </c>
      <c r="N68" s="201">
        <v>42767</v>
      </c>
      <c r="O68">
        <v>0</v>
      </c>
      <c r="P68">
        <v>61</v>
      </c>
      <c r="Q68" t="s">
        <v>266</v>
      </c>
      <c r="R68">
        <v>68</v>
      </c>
      <c r="S68">
        <v>120</v>
      </c>
      <c r="T68">
        <v>100000</v>
      </c>
    </row>
    <row r="69" spans="1:20">
      <c r="A69">
        <v>10</v>
      </c>
      <c r="B69" t="s">
        <v>57</v>
      </c>
      <c r="C69">
        <v>68</v>
      </c>
      <c r="D69" t="s">
        <v>58</v>
      </c>
      <c r="E69" t="s">
        <v>118</v>
      </c>
      <c r="F69" t="s">
        <v>116</v>
      </c>
      <c r="G69">
        <v>257</v>
      </c>
      <c r="H69" t="s">
        <v>61</v>
      </c>
      <c r="K69" s="201">
        <v>42731</v>
      </c>
      <c r="L69" s="201">
        <v>41858</v>
      </c>
      <c r="M69" s="201">
        <v>44780</v>
      </c>
      <c r="N69" s="201">
        <v>42767</v>
      </c>
      <c r="O69">
        <v>0</v>
      </c>
      <c r="P69">
        <v>61</v>
      </c>
      <c r="Q69" t="s">
        <v>266</v>
      </c>
      <c r="R69">
        <v>68</v>
      </c>
      <c r="S69">
        <v>120</v>
      </c>
      <c r="T69">
        <v>22000</v>
      </c>
    </row>
    <row r="70" spans="1:20">
      <c r="A70">
        <v>10</v>
      </c>
      <c r="B70" t="s">
        <v>57</v>
      </c>
      <c r="C70">
        <v>69</v>
      </c>
      <c r="D70" t="s">
        <v>58</v>
      </c>
      <c r="E70" t="s">
        <v>115</v>
      </c>
      <c r="F70" t="s">
        <v>116</v>
      </c>
      <c r="G70">
        <v>258</v>
      </c>
      <c r="H70" t="s">
        <v>61</v>
      </c>
      <c r="K70" s="201">
        <v>42731</v>
      </c>
      <c r="L70" s="201">
        <v>41858</v>
      </c>
      <c r="M70" s="201">
        <v>44780</v>
      </c>
      <c r="N70" s="201">
        <v>42767</v>
      </c>
      <c r="O70">
        <v>0</v>
      </c>
      <c r="P70">
        <v>61</v>
      </c>
      <c r="Q70" t="s">
        <v>266</v>
      </c>
      <c r="R70">
        <v>68</v>
      </c>
      <c r="S70">
        <v>120</v>
      </c>
      <c r="T70">
        <v>275286</v>
      </c>
    </row>
    <row r="71" spans="1:20">
      <c r="A71">
        <v>10</v>
      </c>
      <c r="B71" t="s">
        <v>57</v>
      </c>
      <c r="C71">
        <v>69</v>
      </c>
      <c r="D71" t="s">
        <v>58</v>
      </c>
      <c r="E71" t="s">
        <v>117</v>
      </c>
      <c r="F71" t="s">
        <v>116</v>
      </c>
      <c r="G71">
        <v>258</v>
      </c>
      <c r="H71" t="s">
        <v>61</v>
      </c>
      <c r="K71" s="201">
        <v>42731</v>
      </c>
      <c r="L71" s="201">
        <v>41858</v>
      </c>
      <c r="M71" s="201">
        <v>44780</v>
      </c>
      <c r="N71" s="201">
        <v>42767</v>
      </c>
      <c r="O71">
        <v>0</v>
      </c>
      <c r="P71">
        <v>61</v>
      </c>
      <c r="Q71" t="s">
        <v>266</v>
      </c>
      <c r="R71">
        <v>68</v>
      </c>
      <c r="S71">
        <v>120</v>
      </c>
      <c r="T71">
        <v>100000</v>
      </c>
    </row>
    <row r="72" spans="1:20">
      <c r="A72">
        <v>10</v>
      </c>
      <c r="B72" t="s">
        <v>57</v>
      </c>
      <c r="C72">
        <v>69</v>
      </c>
      <c r="D72" t="s">
        <v>58</v>
      </c>
      <c r="E72" t="s">
        <v>118</v>
      </c>
      <c r="F72" t="s">
        <v>116</v>
      </c>
      <c r="G72">
        <v>258</v>
      </c>
      <c r="H72" t="s">
        <v>61</v>
      </c>
      <c r="K72" s="201">
        <v>42731</v>
      </c>
      <c r="L72" s="201">
        <v>41858</v>
      </c>
      <c r="M72" s="201">
        <v>44780</v>
      </c>
      <c r="N72" s="201">
        <v>42767</v>
      </c>
      <c r="O72">
        <v>0</v>
      </c>
      <c r="P72">
        <v>61</v>
      </c>
      <c r="Q72" t="s">
        <v>266</v>
      </c>
      <c r="R72">
        <v>68</v>
      </c>
      <c r="S72">
        <v>120</v>
      </c>
      <c r="T72">
        <v>22000</v>
      </c>
    </row>
    <row r="73" spans="1:20">
      <c r="A73">
        <v>10</v>
      </c>
      <c r="B73" t="s">
        <v>57</v>
      </c>
      <c r="C73">
        <v>69</v>
      </c>
      <c r="D73" t="s">
        <v>58</v>
      </c>
      <c r="E73" t="s">
        <v>119</v>
      </c>
      <c r="F73" t="s">
        <v>116</v>
      </c>
      <c r="G73">
        <v>258</v>
      </c>
      <c r="H73" t="s">
        <v>61</v>
      </c>
      <c r="K73" s="201">
        <v>42731</v>
      </c>
      <c r="L73" s="201">
        <v>41858</v>
      </c>
      <c r="M73" s="201">
        <v>44780</v>
      </c>
      <c r="N73" s="201">
        <v>42767</v>
      </c>
      <c r="O73">
        <v>0</v>
      </c>
      <c r="P73">
        <v>61</v>
      </c>
      <c r="Q73" t="s">
        <v>266</v>
      </c>
      <c r="R73">
        <v>68</v>
      </c>
      <c r="S73">
        <v>120</v>
      </c>
      <c r="T73">
        <v>25000</v>
      </c>
    </row>
    <row r="74" spans="1:20">
      <c r="A74">
        <v>10</v>
      </c>
      <c r="B74" t="s">
        <v>57</v>
      </c>
      <c r="C74">
        <v>70</v>
      </c>
      <c r="D74" t="s">
        <v>58</v>
      </c>
      <c r="E74" t="s">
        <v>120</v>
      </c>
      <c r="F74" t="s">
        <v>121</v>
      </c>
      <c r="G74">
        <v>2</v>
      </c>
      <c r="H74" t="s">
        <v>61</v>
      </c>
      <c r="K74" s="201">
        <v>42732</v>
      </c>
      <c r="L74" s="201">
        <v>41858</v>
      </c>
      <c r="M74" s="201">
        <v>44780</v>
      </c>
      <c r="N74" s="201">
        <v>42767</v>
      </c>
      <c r="O74">
        <v>0</v>
      </c>
      <c r="P74">
        <v>61</v>
      </c>
      <c r="Q74" t="s">
        <v>266</v>
      </c>
      <c r="R74">
        <v>68</v>
      </c>
      <c r="S74">
        <v>120</v>
      </c>
      <c r="T74">
        <v>450000</v>
      </c>
    </row>
    <row r="75" spans="1:20">
      <c r="A75">
        <v>10</v>
      </c>
      <c r="B75" t="s">
        <v>57</v>
      </c>
      <c r="C75">
        <v>71</v>
      </c>
      <c r="D75" t="s">
        <v>58</v>
      </c>
      <c r="E75" t="s">
        <v>114</v>
      </c>
      <c r="F75" t="s">
        <v>74</v>
      </c>
      <c r="G75">
        <v>54</v>
      </c>
      <c r="H75" t="s">
        <v>61</v>
      </c>
      <c r="K75" s="201">
        <v>42736</v>
      </c>
      <c r="L75" s="201">
        <v>41858</v>
      </c>
      <c r="M75" s="201">
        <v>44780</v>
      </c>
      <c r="N75" s="201">
        <v>42767</v>
      </c>
      <c r="O75">
        <v>0</v>
      </c>
      <c r="P75">
        <v>61</v>
      </c>
      <c r="Q75" t="s">
        <v>266</v>
      </c>
      <c r="R75">
        <v>68</v>
      </c>
      <c r="S75">
        <v>120</v>
      </c>
      <c r="T75">
        <v>1645053</v>
      </c>
    </row>
    <row r="76" spans="1:20">
      <c r="A76">
        <v>10</v>
      </c>
      <c r="B76" t="s">
        <v>57</v>
      </c>
      <c r="C76">
        <v>72</v>
      </c>
      <c r="D76" t="s">
        <v>58</v>
      </c>
      <c r="E76" t="s">
        <v>122</v>
      </c>
      <c r="F76" t="s">
        <v>63</v>
      </c>
      <c r="G76">
        <v>154</v>
      </c>
      <c r="H76" t="s">
        <v>61</v>
      </c>
      <c r="K76" s="201">
        <v>42739</v>
      </c>
      <c r="L76" s="201">
        <v>41858</v>
      </c>
      <c r="M76" s="201">
        <v>44780</v>
      </c>
      <c r="N76" s="201">
        <v>42767</v>
      </c>
      <c r="O76">
        <v>0</v>
      </c>
      <c r="P76">
        <v>61</v>
      </c>
      <c r="Q76" t="s">
        <v>266</v>
      </c>
      <c r="R76">
        <v>68</v>
      </c>
      <c r="S76">
        <v>120</v>
      </c>
      <c r="T76">
        <v>972365</v>
      </c>
    </row>
    <row r="77" spans="1:20">
      <c r="A77">
        <v>10</v>
      </c>
      <c r="B77" t="s">
        <v>57</v>
      </c>
      <c r="C77">
        <v>74</v>
      </c>
      <c r="D77" t="s">
        <v>58</v>
      </c>
      <c r="E77" t="s">
        <v>123</v>
      </c>
      <c r="F77" t="s">
        <v>124</v>
      </c>
      <c r="G77">
        <v>116962</v>
      </c>
      <c r="H77" t="s">
        <v>61</v>
      </c>
      <c r="K77" s="201">
        <v>42746</v>
      </c>
      <c r="L77" s="201">
        <v>41858</v>
      </c>
      <c r="M77" s="201">
        <v>44780</v>
      </c>
      <c r="N77" s="201">
        <v>42767</v>
      </c>
      <c r="O77">
        <v>0</v>
      </c>
      <c r="P77">
        <v>61</v>
      </c>
      <c r="Q77" t="s">
        <v>266</v>
      </c>
      <c r="R77">
        <v>68</v>
      </c>
      <c r="S77">
        <v>120</v>
      </c>
      <c r="T77">
        <v>582100</v>
      </c>
    </row>
    <row r="78" spans="1:20">
      <c r="A78">
        <v>10</v>
      </c>
      <c r="B78" t="s">
        <v>57</v>
      </c>
      <c r="C78">
        <v>74</v>
      </c>
      <c r="D78" t="s">
        <v>58</v>
      </c>
      <c r="E78" t="s">
        <v>125</v>
      </c>
      <c r="F78" t="s">
        <v>124</v>
      </c>
      <c r="G78">
        <v>116962</v>
      </c>
      <c r="H78" t="s">
        <v>61</v>
      </c>
      <c r="K78" s="201">
        <v>42746</v>
      </c>
      <c r="L78" s="201">
        <v>41858</v>
      </c>
      <c r="M78" s="201">
        <v>44780</v>
      </c>
      <c r="N78" s="201">
        <v>42767</v>
      </c>
      <c r="O78">
        <v>0</v>
      </c>
      <c r="P78">
        <v>61</v>
      </c>
      <c r="Q78" t="s">
        <v>266</v>
      </c>
      <c r="R78">
        <v>68</v>
      </c>
      <c r="S78">
        <v>120</v>
      </c>
      <c r="T78">
        <v>69800</v>
      </c>
    </row>
    <row r="79" spans="1:20">
      <c r="A79">
        <v>10</v>
      </c>
      <c r="B79" t="s">
        <v>57</v>
      </c>
      <c r="C79">
        <v>74</v>
      </c>
      <c r="D79" t="s">
        <v>58</v>
      </c>
      <c r="E79" t="s">
        <v>126</v>
      </c>
      <c r="F79" t="s">
        <v>124</v>
      </c>
      <c r="G79">
        <v>116962</v>
      </c>
      <c r="H79" t="s">
        <v>61</v>
      </c>
      <c r="K79" s="201">
        <v>42746</v>
      </c>
      <c r="L79" s="201">
        <v>41858</v>
      </c>
      <c r="M79" s="201">
        <v>44780</v>
      </c>
      <c r="N79" s="201">
        <v>42767</v>
      </c>
      <c r="O79">
        <v>0</v>
      </c>
      <c r="P79">
        <v>61</v>
      </c>
      <c r="Q79" t="s">
        <v>266</v>
      </c>
      <c r="R79">
        <v>68</v>
      </c>
      <c r="S79">
        <v>120</v>
      </c>
      <c r="T79">
        <v>18300</v>
      </c>
    </row>
    <row r="80" spans="1:20">
      <c r="A80">
        <v>10</v>
      </c>
      <c r="B80" t="s">
        <v>57</v>
      </c>
      <c r="C80">
        <v>74</v>
      </c>
      <c r="D80" t="s">
        <v>58</v>
      </c>
      <c r="E80" t="s">
        <v>127</v>
      </c>
      <c r="F80" t="s">
        <v>124</v>
      </c>
      <c r="G80">
        <v>116962</v>
      </c>
      <c r="H80" t="s">
        <v>61</v>
      </c>
      <c r="K80" s="201">
        <v>42746</v>
      </c>
      <c r="L80" s="201">
        <v>41858</v>
      </c>
      <c r="M80" s="201">
        <v>44780</v>
      </c>
      <c r="N80" s="201">
        <v>42767</v>
      </c>
      <c r="O80">
        <v>0</v>
      </c>
      <c r="P80">
        <v>61</v>
      </c>
      <c r="Q80" t="s">
        <v>266</v>
      </c>
      <c r="R80">
        <v>68</v>
      </c>
      <c r="S80">
        <v>120</v>
      </c>
      <c r="T80">
        <v>117000</v>
      </c>
    </row>
    <row r="81" spans="1:20">
      <c r="A81">
        <v>10</v>
      </c>
      <c r="B81" t="s">
        <v>57</v>
      </c>
      <c r="C81">
        <v>88</v>
      </c>
      <c r="D81" t="s">
        <v>58</v>
      </c>
      <c r="E81" t="s">
        <v>128</v>
      </c>
      <c r="F81" t="s">
        <v>69</v>
      </c>
      <c r="G81">
        <v>584</v>
      </c>
      <c r="H81" t="s">
        <v>61</v>
      </c>
      <c r="K81" s="201">
        <v>42747</v>
      </c>
      <c r="L81" s="201">
        <v>41858</v>
      </c>
      <c r="M81" s="201">
        <v>44780</v>
      </c>
      <c r="N81" s="201">
        <v>42767</v>
      </c>
      <c r="O81">
        <v>0</v>
      </c>
      <c r="P81">
        <v>61</v>
      </c>
      <c r="Q81" t="s">
        <v>266</v>
      </c>
      <c r="R81">
        <v>68</v>
      </c>
      <c r="S81">
        <v>120</v>
      </c>
      <c r="T81">
        <v>1200000</v>
      </c>
    </row>
    <row r="82" spans="1:20">
      <c r="A82">
        <v>10</v>
      </c>
      <c r="B82" t="s">
        <v>57</v>
      </c>
      <c r="C82">
        <v>76</v>
      </c>
      <c r="D82" t="s">
        <v>58</v>
      </c>
      <c r="E82" t="s">
        <v>129</v>
      </c>
      <c r="F82" t="s">
        <v>130</v>
      </c>
      <c r="G82">
        <v>583474</v>
      </c>
      <c r="H82" t="s">
        <v>61</v>
      </c>
      <c r="K82" s="201">
        <v>42751</v>
      </c>
      <c r="L82" s="201">
        <v>41858</v>
      </c>
      <c r="M82" s="201">
        <v>44780</v>
      </c>
      <c r="N82" s="201">
        <v>42767</v>
      </c>
      <c r="O82">
        <v>0</v>
      </c>
      <c r="P82">
        <v>61</v>
      </c>
      <c r="Q82" t="s">
        <v>266</v>
      </c>
      <c r="R82">
        <v>68</v>
      </c>
      <c r="S82">
        <v>120</v>
      </c>
      <c r="T82">
        <v>46695</v>
      </c>
    </row>
    <row r="83" spans="1:20">
      <c r="A83">
        <v>10</v>
      </c>
      <c r="B83" t="s">
        <v>57</v>
      </c>
      <c r="C83">
        <v>78</v>
      </c>
      <c r="D83" t="s">
        <v>58</v>
      </c>
      <c r="E83" t="s">
        <v>131</v>
      </c>
      <c r="F83" t="s">
        <v>132</v>
      </c>
      <c r="G83">
        <v>3820</v>
      </c>
      <c r="H83" t="s">
        <v>61</v>
      </c>
      <c r="K83" s="201">
        <v>42762</v>
      </c>
      <c r="L83" s="201">
        <v>41858</v>
      </c>
      <c r="M83" s="201">
        <v>44780</v>
      </c>
      <c r="N83" s="201">
        <v>42767</v>
      </c>
      <c r="O83">
        <v>0</v>
      </c>
      <c r="P83">
        <v>61</v>
      </c>
      <c r="Q83" t="s">
        <v>266</v>
      </c>
      <c r="R83">
        <v>68</v>
      </c>
      <c r="S83">
        <v>120</v>
      </c>
      <c r="T83">
        <v>14874</v>
      </c>
    </row>
    <row r="84" spans="1:20">
      <c r="A84">
        <v>10</v>
      </c>
      <c r="B84" t="s">
        <v>57</v>
      </c>
      <c r="C84">
        <v>78</v>
      </c>
      <c r="D84" t="s">
        <v>58</v>
      </c>
      <c r="E84" t="s">
        <v>131</v>
      </c>
      <c r="F84" t="s">
        <v>132</v>
      </c>
      <c r="G84">
        <v>3820</v>
      </c>
      <c r="H84" t="s">
        <v>61</v>
      </c>
      <c r="K84" s="201">
        <v>42762</v>
      </c>
      <c r="L84" s="201">
        <v>41858</v>
      </c>
      <c r="M84" s="201">
        <v>44780</v>
      </c>
      <c r="N84" s="201">
        <v>42767</v>
      </c>
      <c r="O84">
        <v>0</v>
      </c>
      <c r="P84">
        <v>61</v>
      </c>
      <c r="Q84" t="s">
        <v>266</v>
      </c>
      <c r="R84">
        <v>68</v>
      </c>
      <c r="S84">
        <v>120</v>
      </c>
      <c r="T84">
        <v>14874</v>
      </c>
    </row>
    <row r="85" spans="1:20">
      <c r="A85">
        <v>10</v>
      </c>
      <c r="B85" t="s">
        <v>57</v>
      </c>
      <c r="C85">
        <v>77</v>
      </c>
      <c r="D85" t="s">
        <v>58</v>
      </c>
      <c r="E85" t="s">
        <v>133</v>
      </c>
      <c r="F85" t="s">
        <v>121</v>
      </c>
      <c r="G85">
        <v>4</v>
      </c>
      <c r="H85" t="s">
        <v>61</v>
      </c>
      <c r="K85" s="201">
        <v>42765</v>
      </c>
      <c r="L85" s="201">
        <v>41858</v>
      </c>
      <c r="M85" s="201">
        <v>44780</v>
      </c>
      <c r="N85" s="201">
        <v>42767</v>
      </c>
      <c r="O85">
        <v>0</v>
      </c>
      <c r="P85">
        <v>61</v>
      </c>
      <c r="Q85" t="s">
        <v>266</v>
      </c>
      <c r="R85">
        <v>68</v>
      </c>
      <c r="S85">
        <v>120</v>
      </c>
      <c r="T85">
        <v>1050000</v>
      </c>
    </row>
    <row r="86" spans="1:20">
      <c r="A86">
        <v>10</v>
      </c>
      <c r="B86" t="s">
        <v>57</v>
      </c>
      <c r="C86">
        <v>80</v>
      </c>
      <c r="D86" t="s">
        <v>58</v>
      </c>
      <c r="E86" t="s">
        <v>114</v>
      </c>
      <c r="F86" t="s">
        <v>134</v>
      </c>
      <c r="G86">
        <v>2071</v>
      </c>
      <c r="H86" t="s">
        <v>61</v>
      </c>
      <c r="K86" s="201">
        <v>42833</v>
      </c>
      <c r="L86" s="201">
        <v>41858</v>
      </c>
      <c r="M86" s="201">
        <v>44780</v>
      </c>
      <c r="N86" s="201">
        <v>42767</v>
      </c>
      <c r="O86">
        <v>0</v>
      </c>
      <c r="P86">
        <v>61</v>
      </c>
      <c r="Q86" t="s">
        <v>266</v>
      </c>
      <c r="R86">
        <v>68</v>
      </c>
      <c r="S86">
        <v>120</v>
      </c>
      <c r="T86">
        <v>106303</v>
      </c>
    </row>
    <row r="87" spans="1:20">
      <c r="A87">
        <v>10</v>
      </c>
      <c r="B87" t="s">
        <v>75</v>
      </c>
      <c r="C87">
        <v>104</v>
      </c>
      <c r="D87" t="s">
        <v>58</v>
      </c>
      <c r="E87" t="s">
        <v>135</v>
      </c>
      <c r="F87" t="s">
        <v>136</v>
      </c>
      <c r="G87">
        <v>152</v>
      </c>
      <c r="H87" t="s">
        <v>78</v>
      </c>
      <c r="I87" t="s">
        <v>79</v>
      </c>
      <c r="K87" s="201">
        <v>42852</v>
      </c>
      <c r="L87" s="201">
        <v>41858</v>
      </c>
      <c r="M87" s="201">
        <v>44780</v>
      </c>
      <c r="N87" s="201">
        <v>42767</v>
      </c>
      <c r="O87">
        <v>0</v>
      </c>
      <c r="P87">
        <v>61</v>
      </c>
      <c r="Q87" t="s">
        <v>266</v>
      </c>
      <c r="R87">
        <v>68</v>
      </c>
      <c r="S87">
        <v>120</v>
      </c>
      <c r="T87">
        <v>1876215</v>
      </c>
    </row>
    <row r="88" spans="1:20">
      <c r="A88">
        <v>10</v>
      </c>
      <c r="B88" t="s">
        <v>57</v>
      </c>
      <c r="C88">
        <v>25</v>
      </c>
      <c r="D88" t="s">
        <v>58</v>
      </c>
      <c r="E88" t="s">
        <v>81</v>
      </c>
      <c r="F88" t="s">
        <v>90</v>
      </c>
      <c r="G88">
        <v>47</v>
      </c>
      <c r="H88" t="s">
        <v>61</v>
      </c>
      <c r="I88" t="s">
        <v>83</v>
      </c>
      <c r="K88" s="201">
        <v>42852</v>
      </c>
      <c r="L88" s="201">
        <v>41858</v>
      </c>
      <c r="M88" s="201">
        <v>44780</v>
      </c>
      <c r="N88" s="201">
        <v>42767</v>
      </c>
      <c r="O88">
        <v>0</v>
      </c>
      <c r="P88">
        <v>61</v>
      </c>
      <c r="Q88" t="s">
        <v>266</v>
      </c>
      <c r="R88">
        <v>68</v>
      </c>
      <c r="S88">
        <v>120</v>
      </c>
      <c r="T88">
        <v>1720000</v>
      </c>
    </row>
    <row r="89" spans="1:20">
      <c r="A89">
        <v>10</v>
      </c>
      <c r="B89" t="s">
        <v>57</v>
      </c>
      <c r="C89">
        <v>26</v>
      </c>
      <c r="D89" t="s">
        <v>58</v>
      </c>
      <c r="E89" t="s">
        <v>81</v>
      </c>
      <c r="F89" t="s">
        <v>90</v>
      </c>
      <c r="G89">
        <v>48</v>
      </c>
      <c r="H89" t="s">
        <v>61</v>
      </c>
      <c r="I89" t="s">
        <v>83</v>
      </c>
      <c r="K89" s="201">
        <v>42852</v>
      </c>
      <c r="L89" s="201">
        <v>41858</v>
      </c>
      <c r="M89" s="201">
        <v>44780</v>
      </c>
      <c r="N89" s="201">
        <v>42767</v>
      </c>
      <c r="O89">
        <v>0</v>
      </c>
      <c r="P89">
        <v>61</v>
      </c>
      <c r="Q89" t="s">
        <v>266</v>
      </c>
      <c r="R89">
        <v>68</v>
      </c>
      <c r="S89">
        <v>120</v>
      </c>
      <c r="T89">
        <v>390000</v>
      </c>
    </row>
    <row r="90" spans="1:20">
      <c r="A90">
        <v>10</v>
      </c>
      <c r="B90" t="s">
        <v>57</v>
      </c>
      <c r="C90">
        <v>81</v>
      </c>
      <c r="D90" t="s">
        <v>58</v>
      </c>
      <c r="E90" t="s">
        <v>137</v>
      </c>
      <c r="F90" t="s">
        <v>138</v>
      </c>
      <c r="G90">
        <v>3502</v>
      </c>
      <c r="H90" t="s">
        <v>61</v>
      </c>
      <c r="K90" s="201">
        <v>42870</v>
      </c>
      <c r="L90" s="201">
        <v>41858</v>
      </c>
      <c r="M90" s="201">
        <v>44780</v>
      </c>
      <c r="N90" s="201">
        <v>42767</v>
      </c>
      <c r="O90">
        <v>0</v>
      </c>
      <c r="P90">
        <v>61</v>
      </c>
      <c r="Q90" t="s">
        <v>266</v>
      </c>
      <c r="R90">
        <v>68</v>
      </c>
      <c r="S90">
        <v>120</v>
      </c>
      <c r="T90">
        <v>41933</v>
      </c>
    </row>
    <row r="91" spans="1:20">
      <c r="A91">
        <v>10</v>
      </c>
      <c r="B91" t="s">
        <v>75</v>
      </c>
      <c r="C91">
        <v>105</v>
      </c>
      <c r="D91" t="s">
        <v>58</v>
      </c>
      <c r="E91" t="s">
        <v>139</v>
      </c>
      <c r="F91" t="s">
        <v>136</v>
      </c>
      <c r="G91">
        <v>166</v>
      </c>
      <c r="H91" t="s">
        <v>78</v>
      </c>
      <c r="I91" t="s">
        <v>79</v>
      </c>
      <c r="K91" s="201">
        <v>42898</v>
      </c>
      <c r="L91" s="201">
        <v>41858</v>
      </c>
      <c r="M91" s="201">
        <v>44780</v>
      </c>
      <c r="N91" s="201">
        <v>42767</v>
      </c>
      <c r="O91">
        <v>0</v>
      </c>
      <c r="P91">
        <v>61</v>
      </c>
      <c r="Q91" t="s">
        <v>266</v>
      </c>
      <c r="R91">
        <v>68</v>
      </c>
      <c r="S91">
        <v>120</v>
      </c>
      <c r="T91">
        <v>2400202</v>
      </c>
    </row>
    <row r="92" spans="1:20">
      <c r="A92">
        <v>10</v>
      </c>
      <c r="B92" t="s">
        <v>57</v>
      </c>
      <c r="C92">
        <v>83</v>
      </c>
      <c r="D92" t="s">
        <v>58</v>
      </c>
      <c r="E92" t="s">
        <v>140</v>
      </c>
      <c r="F92" t="s">
        <v>100</v>
      </c>
      <c r="G92">
        <v>89</v>
      </c>
      <c r="H92" t="s">
        <v>61</v>
      </c>
      <c r="K92" s="201">
        <v>42898</v>
      </c>
      <c r="L92" s="201">
        <v>41858</v>
      </c>
      <c r="M92" s="201">
        <v>44780</v>
      </c>
      <c r="N92" s="201">
        <v>42767</v>
      </c>
      <c r="O92">
        <v>0</v>
      </c>
      <c r="P92">
        <v>61</v>
      </c>
      <c r="Q92" t="s">
        <v>266</v>
      </c>
      <c r="R92">
        <v>68</v>
      </c>
      <c r="S92">
        <v>120</v>
      </c>
      <c r="T92">
        <v>6882154</v>
      </c>
    </row>
    <row r="93" spans="1:20">
      <c r="A93">
        <v>10</v>
      </c>
      <c r="B93" t="s">
        <v>57</v>
      </c>
      <c r="C93">
        <v>82</v>
      </c>
      <c r="D93" t="s">
        <v>58</v>
      </c>
      <c r="E93" t="s">
        <v>141</v>
      </c>
      <c r="F93" t="s">
        <v>104</v>
      </c>
      <c r="G93">
        <v>20</v>
      </c>
      <c r="H93" t="s">
        <v>61</v>
      </c>
      <c r="K93" s="201">
        <v>42898</v>
      </c>
      <c r="L93" s="201">
        <v>41858</v>
      </c>
      <c r="M93" s="201">
        <v>44780</v>
      </c>
      <c r="N93" s="201">
        <v>42767</v>
      </c>
      <c r="O93">
        <v>0</v>
      </c>
      <c r="P93">
        <v>61</v>
      </c>
      <c r="Q93" t="s">
        <v>266</v>
      </c>
      <c r="R93">
        <v>68</v>
      </c>
      <c r="S93">
        <v>120</v>
      </c>
      <c r="T93">
        <v>75000</v>
      </c>
    </row>
    <row r="94" spans="1:20">
      <c r="A94">
        <v>10</v>
      </c>
      <c r="B94" t="s">
        <v>57</v>
      </c>
      <c r="C94">
        <v>82</v>
      </c>
      <c r="D94" t="s">
        <v>58</v>
      </c>
      <c r="E94" t="s">
        <v>141</v>
      </c>
      <c r="F94" t="s">
        <v>104</v>
      </c>
      <c r="G94">
        <v>20</v>
      </c>
      <c r="H94" t="s">
        <v>61</v>
      </c>
      <c r="K94" s="201">
        <v>42898</v>
      </c>
      <c r="L94" s="201">
        <v>41858</v>
      </c>
      <c r="M94" s="201">
        <v>44780</v>
      </c>
      <c r="N94" s="201">
        <v>42767</v>
      </c>
      <c r="O94">
        <v>0</v>
      </c>
      <c r="P94">
        <v>61</v>
      </c>
      <c r="Q94" t="s">
        <v>266</v>
      </c>
      <c r="R94">
        <v>68</v>
      </c>
      <c r="S94">
        <v>120</v>
      </c>
      <c r="T94">
        <v>75000</v>
      </c>
    </row>
    <row r="95" spans="1:20">
      <c r="A95">
        <v>10</v>
      </c>
      <c r="B95" t="s">
        <v>57</v>
      </c>
      <c r="C95">
        <v>82</v>
      </c>
      <c r="D95" t="s">
        <v>58</v>
      </c>
      <c r="E95" t="s">
        <v>141</v>
      </c>
      <c r="F95" t="s">
        <v>104</v>
      </c>
      <c r="G95">
        <v>20</v>
      </c>
      <c r="H95" t="s">
        <v>61</v>
      </c>
      <c r="K95" s="201">
        <v>42898</v>
      </c>
      <c r="L95" s="201">
        <v>41858</v>
      </c>
      <c r="M95" s="201">
        <v>44780</v>
      </c>
      <c r="N95" s="201">
        <v>42767</v>
      </c>
      <c r="O95">
        <v>0</v>
      </c>
      <c r="P95">
        <v>61</v>
      </c>
      <c r="Q95" t="s">
        <v>266</v>
      </c>
      <c r="R95">
        <v>68</v>
      </c>
      <c r="S95">
        <v>120</v>
      </c>
      <c r="T95">
        <v>75000</v>
      </c>
    </row>
    <row r="96" spans="1:20">
      <c r="A96">
        <v>10</v>
      </c>
      <c r="B96" t="s">
        <v>57</v>
      </c>
      <c r="C96">
        <v>27</v>
      </c>
      <c r="D96" t="s">
        <v>58</v>
      </c>
      <c r="E96" t="s">
        <v>81</v>
      </c>
      <c r="F96" t="s">
        <v>90</v>
      </c>
      <c r="G96">
        <v>54</v>
      </c>
      <c r="H96" t="s">
        <v>61</v>
      </c>
      <c r="I96" t="s">
        <v>83</v>
      </c>
      <c r="K96" s="201">
        <v>42913</v>
      </c>
      <c r="L96" s="201">
        <v>41858</v>
      </c>
      <c r="M96" s="201">
        <v>44780</v>
      </c>
      <c r="N96" s="201">
        <v>42767</v>
      </c>
      <c r="O96">
        <v>0</v>
      </c>
      <c r="P96">
        <v>61</v>
      </c>
      <c r="Q96" t="s">
        <v>266</v>
      </c>
      <c r="R96">
        <v>68</v>
      </c>
      <c r="S96">
        <v>120</v>
      </c>
      <c r="T96">
        <v>651430</v>
      </c>
    </row>
    <row r="97" spans="1:20">
      <c r="A97">
        <v>10</v>
      </c>
      <c r="B97" t="s">
        <v>57</v>
      </c>
      <c r="C97">
        <v>99</v>
      </c>
      <c r="D97" t="s">
        <v>58</v>
      </c>
      <c r="E97" t="s">
        <v>142</v>
      </c>
      <c r="F97" t="s">
        <v>143</v>
      </c>
      <c r="G97">
        <v>63</v>
      </c>
      <c r="H97" t="s">
        <v>61</v>
      </c>
      <c r="K97" s="201">
        <v>42956</v>
      </c>
      <c r="L97" s="201">
        <v>41858</v>
      </c>
      <c r="M97" s="201">
        <v>44780</v>
      </c>
      <c r="N97" s="201">
        <v>42767</v>
      </c>
      <c r="O97">
        <v>0</v>
      </c>
      <c r="P97">
        <v>59</v>
      </c>
      <c r="Q97" t="s">
        <v>266</v>
      </c>
      <c r="R97">
        <v>68</v>
      </c>
      <c r="S97">
        <v>120</v>
      </c>
      <c r="T97">
        <v>65625</v>
      </c>
    </row>
    <row r="98" spans="1:20">
      <c r="A98">
        <v>10</v>
      </c>
      <c r="B98" t="s">
        <v>57</v>
      </c>
      <c r="C98">
        <v>84</v>
      </c>
      <c r="D98" t="s">
        <v>58</v>
      </c>
      <c r="E98" t="s">
        <v>144</v>
      </c>
      <c r="F98" t="s">
        <v>138</v>
      </c>
      <c r="G98">
        <v>4712</v>
      </c>
      <c r="H98" t="s">
        <v>61</v>
      </c>
      <c r="K98" s="201">
        <v>42961</v>
      </c>
      <c r="L98" s="201">
        <v>41858</v>
      </c>
      <c r="M98" s="201">
        <v>44780</v>
      </c>
      <c r="N98" s="201">
        <v>42767</v>
      </c>
      <c r="O98">
        <v>0</v>
      </c>
      <c r="P98">
        <v>59</v>
      </c>
      <c r="Q98" t="s">
        <v>266</v>
      </c>
      <c r="R98">
        <v>68</v>
      </c>
      <c r="S98">
        <v>120</v>
      </c>
      <c r="T98">
        <v>33445</v>
      </c>
    </row>
    <row r="99" spans="1:20">
      <c r="A99">
        <v>10</v>
      </c>
      <c r="B99" t="s">
        <v>57</v>
      </c>
      <c r="C99">
        <v>85</v>
      </c>
      <c r="D99" t="s">
        <v>58</v>
      </c>
      <c r="E99" t="s">
        <v>145</v>
      </c>
      <c r="F99" t="s">
        <v>146</v>
      </c>
      <c r="G99">
        <v>9099613</v>
      </c>
      <c r="H99" t="s">
        <v>61</v>
      </c>
      <c r="K99" s="201">
        <v>42999</v>
      </c>
      <c r="L99" s="201">
        <v>41858</v>
      </c>
      <c r="M99" s="201">
        <v>44780</v>
      </c>
      <c r="N99" s="201">
        <v>42767</v>
      </c>
      <c r="O99">
        <v>0</v>
      </c>
      <c r="P99">
        <v>58</v>
      </c>
      <c r="Q99" t="s">
        <v>266</v>
      </c>
      <c r="R99">
        <v>68</v>
      </c>
      <c r="S99">
        <v>120</v>
      </c>
      <c r="T99">
        <v>2663619</v>
      </c>
    </row>
    <row r="100" spans="1:20">
      <c r="A100">
        <v>10</v>
      </c>
      <c r="B100" t="s">
        <v>57</v>
      </c>
      <c r="C100">
        <v>85</v>
      </c>
      <c r="D100" t="s">
        <v>58</v>
      </c>
      <c r="E100" t="s">
        <v>147</v>
      </c>
      <c r="F100" t="s">
        <v>146</v>
      </c>
      <c r="G100">
        <v>9099613</v>
      </c>
      <c r="H100" t="s">
        <v>61</v>
      </c>
      <c r="K100" s="201">
        <v>42999</v>
      </c>
      <c r="L100" s="201">
        <v>41858</v>
      </c>
      <c r="M100" s="201">
        <v>44780</v>
      </c>
      <c r="N100" s="201">
        <v>42767</v>
      </c>
      <c r="O100">
        <v>0</v>
      </c>
      <c r="P100">
        <v>58</v>
      </c>
      <c r="Q100" t="s">
        <v>266</v>
      </c>
      <c r="R100">
        <v>68</v>
      </c>
      <c r="S100">
        <v>120</v>
      </c>
      <c r="T100">
        <v>205128</v>
      </c>
    </row>
    <row r="101" spans="1:20">
      <c r="A101">
        <v>10</v>
      </c>
      <c r="B101" t="s">
        <v>57</v>
      </c>
      <c r="C101">
        <v>29</v>
      </c>
      <c r="D101" t="s">
        <v>58</v>
      </c>
      <c r="E101" t="s">
        <v>81</v>
      </c>
      <c r="F101" t="s">
        <v>90</v>
      </c>
      <c r="G101">
        <v>78</v>
      </c>
      <c r="H101" t="s">
        <v>61</v>
      </c>
      <c r="I101" t="s">
        <v>83</v>
      </c>
      <c r="K101" s="201">
        <v>43209</v>
      </c>
      <c r="L101" s="201">
        <v>41858</v>
      </c>
      <c r="M101" s="201">
        <v>44780</v>
      </c>
      <c r="N101" s="201">
        <v>42767</v>
      </c>
      <c r="O101">
        <v>0</v>
      </c>
      <c r="P101">
        <v>51</v>
      </c>
      <c r="Q101" t="s">
        <v>266</v>
      </c>
      <c r="R101">
        <v>68</v>
      </c>
      <c r="S101">
        <v>120</v>
      </c>
      <c r="T101">
        <v>6216800</v>
      </c>
    </row>
    <row r="102" spans="1:20">
      <c r="A102">
        <v>10</v>
      </c>
      <c r="B102" t="s">
        <v>148</v>
      </c>
      <c r="C102">
        <v>107</v>
      </c>
      <c r="D102" t="s">
        <v>58</v>
      </c>
      <c r="E102" t="s">
        <v>149</v>
      </c>
      <c r="F102" t="s">
        <v>150</v>
      </c>
      <c r="G102">
        <v>457</v>
      </c>
      <c r="H102" t="s">
        <v>61</v>
      </c>
      <c r="K102" s="201">
        <v>43600</v>
      </c>
      <c r="L102" s="201">
        <v>41858</v>
      </c>
      <c r="M102" s="201">
        <v>44780</v>
      </c>
      <c r="N102" s="201">
        <v>42767</v>
      </c>
      <c r="O102">
        <v>0</v>
      </c>
      <c r="P102">
        <v>38</v>
      </c>
      <c r="Q102" t="s">
        <v>266</v>
      </c>
      <c r="R102">
        <v>68</v>
      </c>
      <c r="S102">
        <v>120</v>
      </c>
      <c r="T102">
        <v>625000</v>
      </c>
    </row>
    <row r="103" spans="1:20">
      <c r="A103">
        <v>10</v>
      </c>
      <c r="B103" t="s">
        <v>148</v>
      </c>
      <c r="C103">
        <v>108</v>
      </c>
      <c r="D103" t="s">
        <v>58</v>
      </c>
      <c r="E103" t="s">
        <v>151</v>
      </c>
      <c r="F103" t="s">
        <v>150</v>
      </c>
      <c r="G103">
        <v>459</v>
      </c>
      <c r="H103" t="s">
        <v>61</v>
      </c>
      <c r="K103" s="201">
        <v>43607</v>
      </c>
      <c r="L103" s="201">
        <v>41858</v>
      </c>
      <c r="M103" s="201">
        <v>44780</v>
      </c>
      <c r="N103" s="201">
        <v>42767</v>
      </c>
      <c r="O103">
        <v>0</v>
      </c>
      <c r="P103">
        <v>38</v>
      </c>
      <c r="Q103" t="s">
        <v>266</v>
      </c>
      <c r="R103">
        <v>68</v>
      </c>
      <c r="S103">
        <v>120</v>
      </c>
      <c r="T103">
        <v>625000</v>
      </c>
    </row>
    <row r="104" spans="1:20">
      <c r="A104">
        <v>10</v>
      </c>
      <c r="B104" t="s">
        <v>57</v>
      </c>
      <c r="C104">
        <v>109</v>
      </c>
      <c r="D104" t="s">
        <v>58</v>
      </c>
      <c r="E104" t="s">
        <v>152</v>
      </c>
      <c r="F104" t="s">
        <v>153</v>
      </c>
      <c r="G104">
        <v>4</v>
      </c>
      <c r="H104" t="s">
        <v>61</v>
      </c>
      <c r="K104" s="201">
        <v>43705</v>
      </c>
      <c r="L104" s="201">
        <v>41858</v>
      </c>
      <c r="M104" s="201">
        <v>44780</v>
      </c>
      <c r="N104" s="201">
        <v>42767</v>
      </c>
      <c r="O104">
        <v>0</v>
      </c>
      <c r="P104">
        <v>35</v>
      </c>
      <c r="Q104" t="s">
        <v>266</v>
      </c>
      <c r="R104">
        <v>68</v>
      </c>
      <c r="S104">
        <v>120</v>
      </c>
      <c r="T104">
        <v>13122057</v>
      </c>
    </row>
    <row r="105" spans="1:20">
      <c r="A105">
        <v>10</v>
      </c>
      <c r="B105" t="s">
        <v>57</v>
      </c>
      <c r="C105">
        <v>114</v>
      </c>
      <c r="D105" t="s">
        <v>154</v>
      </c>
      <c r="E105" t="s">
        <v>155</v>
      </c>
      <c r="F105" t="s">
        <v>156</v>
      </c>
      <c r="G105">
        <v>182</v>
      </c>
      <c r="H105" t="s">
        <v>61</v>
      </c>
      <c r="K105" s="201">
        <v>43784</v>
      </c>
      <c r="L105" s="201">
        <v>41858</v>
      </c>
      <c r="M105" s="201">
        <v>44780</v>
      </c>
      <c r="N105" s="201">
        <v>42767</v>
      </c>
      <c r="O105">
        <v>0</v>
      </c>
      <c r="P105">
        <v>32</v>
      </c>
      <c r="Q105" t="s">
        <v>266</v>
      </c>
      <c r="R105">
        <v>68</v>
      </c>
      <c r="S105">
        <v>120</v>
      </c>
      <c r="T105">
        <v>492000</v>
      </c>
    </row>
    <row r="106" spans="1:20">
      <c r="A106">
        <v>10</v>
      </c>
      <c r="B106" t="s">
        <v>57</v>
      </c>
      <c r="C106">
        <v>106</v>
      </c>
      <c r="D106" t="s">
        <v>58</v>
      </c>
      <c r="E106" t="s">
        <v>157</v>
      </c>
      <c r="F106" t="s">
        <v>158</v>
      </c>
      <c r="G106">
        <v>63</v>
      </c>
      <c r="H106" t="s">
        <v>61</v>
      </c>
      <c r="K106" s="201">
        <v>43584</v>
      </c>
      <c r="L106" s="201">
        <v>41858</v>
      </c>
      <c r="M106" s="201">
        <v>44780</v>
      </c>
      <c r="N106" s="201">
        <v>42767</v>
      </c>
      <c r="O106">
        <v>0</v>
      </c>
      <c r="P106">
        <v>39</v>
      </c>
      <c r="Q106" t="s">
        <v>266</v>
      </c>
      <c r="R106">
        <v>68</v>
      </c>
      <c r="S106">
        <v>120</v>
      </c>
      <c r="T106">
        <v>556303</v>
      </c>
    </row>
    <row r="107" spans="1:20">
      <c r="A107">
        <v>10</v>
      </c>
      <c r="B107" t="s">
        <v>159</v>
      </c>
      <c r="C107">
        <v>50</v>
      </c>
      <c r="D107" t="s">
        <v>58</v>
      </c>
      <c r="E107" t="s">
        <v>160</v>
      </c>
      <c r="F107" t="s">
        <v>161</v>
      </c>
      <c r="G107" t="s">
        <v>162</v>
      </c>
      <c r="H107" t="s">
        <v>61</v>
      </c>
      <c r="K107" s="201">
        <v>42291</v>
      </c>
      <c r="L107" s="201">
        <v>41858</v>
      </c>
      <c r="M107" s="201">
        <v>44780</v>
      </c>
      <c r="N107" s="201">
        <v>42767</v>
      </c>
      <c r="O107">
        <v>0</v>
      </c>
      <c r="P107">
        <v>61</v>
      </c>
      <c r="Q107" t="s">
        <v>267</v>
      </c>
      <c r="R107">
        <v>36</v>
      </c>
      <c r="S107">
        <v>36</v>
      </c>
      <c r="T107">
        <v>121746.06000000001</v>
      </c>
    </row>
    <row r="108" spans="1:20">
      <c r="A108">
        <v>10</v>
      </c>
      <c r="B108" t="s">
        <v>159</v>
      </c>
      <c r="C108">
        <v>50</v>
      </c>
      <c r="D108" t="s">
        <v>58</v>
      </c>
      <c r="E108" t="s">
        <v>160</v>
      </c>
      <c r="F108" t="s">
        <v>161</v>
      </c>
      <c r="G108" t="s">
        <v>162</v>
      </c>
      <c r="H108" t="s">
        <v>61</v>
      </c>
      <c r="K108" s="201">
        <v>42291</v>
      </c>
      <c r="L108" s="201">
        <v>41858</v>
      </c>
      <c r="M108" s="201">
        <v>44780</v>
      </c>
      <c r="N108" s="201">
        <v>42767</v>
      </c>
      <c r="O108">
        <v>0</v>
      </c>
      <c r="P108">
        <v>61</v>
      </c>
      <c r="Q108" t="s">
        <v>267</v>
      </c>
      <c r="R108">
        <v>36</v>
      </c>
      <c r="S108">
        <v>36</v>
      </c>
      <c r="T108">
        <v>121746.06000000001</v>
      </c>
    </row>
    <row r="109" spans="1:20">
      <c r="A109">
        <v>10</v>
      </c>
      <c r="B109" t="s">
        <v>159</v>
      </c>
      <c r="C109">
        <v>50</v>
      </c>
      <c r="D109" t="s">
        <v>58</v>
      </c>
      <c r="E109" t="s">
        <v>160</v>
      </c>
      <c r="F109" t="s">
        <v>161</v>
      </c>
      <c r="G109" t="s">
        <v>162</v>
      </c>
      <c r="H109" t="s">
        <v>61</v>
      </c>
      <c r="K109" s="201">
        <v>42291</v>
      </c>
      <c r="L109" s="201">
        <v>41858</v>
      </c>
      <c r="M109" s="201">
        <v>44780</v>
      </c>
      <c r="N109" s="201">
        <v>42767</v>
      </c>
      <c r="O109">
        <v>0</v>
      </c>
      <c r="P109">
        <v>61</v>
      </c>
      <c r="Q109" t="s">
        <v>267</v>
      </c>
      <c r="R109">
        <v>36</v>
      </c>
      <c r="S109">
        <v>36</v>
      </c>
      <c r="T109">
        <v>121746.06000000001</v>
      </c>
    </row>
    <row r="110" spans="1:20">
      <c r="A110">
        <v>10</v>
      </c>
      <c r="B110" t="s">
        <v>159</v>
      </c>
      <c r="C110">
        <v>50</v>
      </c>
      <c r="D110" t="s">
        <v>58</v>
      </c>
      <c r="E110" t="s">
        <v>160</v>
      </c>
      <c r="F110" t="s">
        <v>161</v>
      </c>
      <c r="G110" t="s">
        <v>162</v>
      </c>
      <c r="H110" t="s">
        <v>61</v>
      </c>
      <c r="K110" s="201">
        <v>42291</v>
      </c>
      <c r="L110" s="201">
        <v>41858</v>
      </c>
      <c r="M110" s="201">
        <v>44780</v>
      </c>
      <c r="N110" s="201">
        <v>42767</v>
      </c>
      <c r="O110">
        <v>0</v>
      </c>
      <c r="P110">
        <v>61</v>
      </c>
      <c r="Q110" t="s">
        <v>267</v>
      </c>
      <c r="R110">
        <v>36</v>
      </c>
      <c r="S110">
        <v>36</v>
      </c>
      <c r="T110">
        <v>121746.06000000001</v>
      </c>
    </row>
    <row r="111" spans="1:20">
      <c r="A111">
        <v>10</v>
      </c>
      <c r="B111" t="s">
        <v>159</v>
      </c>
      <c r="C111">
        <v>50</v>
      </c>
      <c r="D111" t="s">
        <v>58</v>
      </c>
      <c r="E111" t="s">
        <v>160</v>
      </c>
      <c r="F111" t="s">
        <v>161</v>
      </c>
      <c r="G111" t="s">
        <v>162</v>
      </c>
      <c r="H111" t="s">
        <v>61</v>
      </c>
      <c r="K111" s="201">
        <v>42291</v>
      </c>
      <c r="L111" s="201">
        <v>41858</v>
      </c>
      <c r="M111" s="201">
        <v>44780</v>
      </c>
      <c r="N111" s="201">
        <v>42767</v>
      </c>
      <c r="O111">
        <v>0</v>
      </c>
      <c r="P111">
        <v>61</v>
      </c>
      <c r="Q111" t="s">
        <v>267</v>
      </c>
      <c r="R111">
        <v>36</v>
      </c>
      <c r="S111">
        <v>36</v>
      </c>
      <c r="T111">
        <v>121746.06000000001</v>
      </c>
    </row>
    <row r="112" spans="1:20">
      <c r="A112">
        <v>10</v>
      </c>
      <c r="B112" t="s">
        <v>159</v>
      </c>
      <c r="C112">
        <v>50</v>
      </c>
      <c r="D112" t="s">
        <v>58</v>
      </c>
      <c r="E112" t="s">
        <v>160</v>
      </c>
      <c r="F112" t="s">
        <v>161</v>
      </c>
      <c r="G112" t="s">
        <v>162</v>
      </c>
      <c r="H112" t="s">
        <v>61</v>
      </c>
      <c r="K112" s="201">
        <v>42291</v>
      </c>
      <c r="L112" s="201">
        <v>41858</v>
      </c>
      <c r="M112" s="201">
        <v>44780</v>
      </c>
      <c r="N112" s="201">
        <v>42767</v>
      </c>
      <c r="O112">
        <v>0</v>
      </c>
      <c r="P112">
        <v>61</v>
      </c>
      <c r="Q112" t="s">
        <v>267</v>
      </c>
      <c r="R112">
        <v>36</v>
      </c>
      <c r="S112">
        <v>36</v>
      </c>
      <c r="T112">
        <v>121746.06000000001</v>
      </c>
    </row>
    <row r="113" spans="1:20">
      <c r="A113">
        <v>10</v>
      </c>
      <c r="B113" t="s">
        <v>159</v>
      </c>
      <c r="C113">
        <v>50</v>
      </c>
      <c r="D113" t="s">
        <v>58</v>
      </c>
      <c r="E113" t="s">
        <v>160</v>
      </c>
      <c r="F113" t="s">
        <v>161</v>
      </c>
      <c r="G113" t="s">
        <v>162</v>
      </c>
      <c r="H113" t="s">
        <v>61</v>
      </c>
      <c r="K113" s="201">
        <v>42291</v>
      </c>
      <c r="L113" s="201">
        <v>41858</v>
      </c>
      <c r="M113" s="201">
        <v>44780</v>
      </c>
      <c r="N113" s="201">
        <v>42767</v>
      </c>
      <c r="O113">
        <v>0</v>
      </c>
      <c r="P113">
        <v>61</v>
      </c>
      <c r="Q113" t="s">
        <v>267</v>
      </c>
      <c r="R113">
        <v>36</v>
      </c>
      <c r="S113">
        <v>36</v>
      </c>
      <c r="T113">
        <v>121746.06000000001</v>
      </c>
    </row>
    <row r="114" spans="1:20">
      <c r="A114">
        <v>10</v>
      </c>
      <c r="B114" t="s">
        <v>159</v>
      </c>
      <c r="C114">
        <v>50</v>
      </c>
      <c r="D114" t="s">
        <v>58</v>
      </c>
      <c r="E114" t="s">
        <v>160</v>
      </c>
      <c r="F114" t="s">
        <v>161</v>
      </c>
      <c r="G114" t="s">
        <v>162</v>
      </c>
      <c r="H114" t="s">
        <v>61</v>
      </c>
      <c r="K114" s="201">
        <v>42291</v>
      </c>
      <c r="L114" s="201">
        <v>41858</v>
      </c>
      <c r="M114" s="201">
        <v>44780</v>
      </c>
      <c r="N114" s="201">
        <v>42767</v>
      </c>
      <c r="O114">
        <v>0</v>
      </c>
      <c r="P114">
        <v>61</v>
      </c>
      <c r="Q114" t="s">
        <v>267</v>
      </c>
      <c r="R114">
        <v>36</v>
      </c>
      <c r="S114">
        <v>36</v>
      </c>
      <c r="T114">
        <v>121746.06000000001</v>
      </c>
    </row>
    <row r="115" spans="1:20">
      <c r="A115">
        <v>10</v>
      </c>
      <c r="B115" t="s">
        <v>159</v>
      </c>
      <c r="C115">
        <v>50</v>
      </c>
      <c r="D115" t="s">
        <v>58</v>
      </c>
      <c r="E115" t="s">
        <v>160</v>
      </c>
      <c r="F115" t="s">
        <v>161</v>
      </c>
      <c r="G115" t="s">
        <v>162</v>
      </c>
      <c r="H115" t="s">
        <v>61</v>
      </c>
      <c r="K115" s="201">
        <v>42291</v>
      </c>
      <c r="L115" s="201">
        <v>41858</v>
      </c>
      <c r="M115" s="201">
        <v>44780</v>
      </c>
      <c r="N115" s="201">
        <v>42767</v>
      </c>
      <c r="O115">
        <v>0</v>
      </c>
      <c r="P115">
        <v>61</v>
      </c>
      <c r="Q115" t="s">
        <v>267</v>
      </c>
      <c r="R115">
        <v>36</v>
      </c>
      <c r="S115">
        <v>36</v>
      </c>
      <c r="T115">
        <v>121746.06000000001</v>
      </c>
    </row>
    <row r="116" spans="1:20">
      <c r="A116">
        <v>10</v>
      </c>
      <c r="B116" t="s">
        <v>159</v>
      </c>
      <c r="C116">
        <v>50</v>
      </c>
      <c r="D116" t="s">
        <v>58</v>
      </c>
      <c r="E116" t="s">
        <v>160</v>
      </c>
      <c r="F116" t="s">
        <v>161</v>
      </c>
      <c r="G116" t="s">
        <v>162</v>
      </c>
      <c r="H116" t="s">
        <v>61</v>
      </c>
      <c r="K116" s="201">
        <v>42291</v>
      </c>
      <c r="L116" s="201">
        <v>41858</v>
      </c>
      <c r="M116" s="201">
        <v>44780</v>
      </c>
      <c r="N116" s="201">
        <v>42767</v>
      </c>
      <c r="O116">
        <v>0</v>
      </c>
      <c r="P116">
        <v>61</v>
      </c>
      <c r="Q116" t="s">
        <v>267</v>
      </c>
      <c r="R116">
        <v>36</v>
      </c>
      <c r="S116">
        <v>36</v>
      </c>
      <c r="T116">
        <v>121746.06000000001</v>
      </c>
    </row>
    <row r="117" spans="1:20">
      <c r="A117">
        <v>10</v>
      </c>
      <c r="B117" t="s">
        <v>159</v>
      </c>
      <c r="C117">
        <v>50</v>
      </c>
      <c r="D117" t="s">
        <v>58</v>
      </c>
      <c r="E117" t="s">
        <v>160</v>
      </c>
      <c r="F117" t="s">
        <v>161</v>
      </c>
      <c r="G117" t="s">
        <v>162</v>
      </c>
      <c r="H117" t="s">
        <v>61</v>
      </c>
      <c r="K117" s="201">
        <v>42291</v>
      </c>
      <c r="L117" s="201">
        <v>41858</v>
      </c>
      <c r="M117" s="201">
        <v>44780</v>
      </c>
      <c r="N117" s="201">
        <v>42767</v>
      </c>
      <c r="O117">
        <v>0</v>
      </c>
      <c r="P117">
        <v>61</v>
      </c>
      <c r="Q117" t="s">
        <v>267</v>
      </c>
      <c r="R117">
        <v>36</v>
      </c>
      <c r="S117">
        <v>36</v>
      </c>
      <c r="T117">
        <v>121746.06000000001</v>
      </c>
    </row>
    <row r="118" spans="1:20">
      <c r="A118">
        <v>10</v>
      </c>
      <c r="B118" t="s">
        <v>159</v>
      </c>
      <c r="C118">
        <v>50</v>
      </c>
      <c r="D118" t="s">
        <v>58</v>
      </c>
      <c r="E118" t="s">
        <v>160</v>
      </c>
      <c r="F118" t="s">
        <v>161</v>
      </c>
      <c r="G118" t="s">
        <v>162</v>
      </c>
      <c r="H118" t="s">
        <v>61</v>
      </c>
      <c r="K118" s="201">
        <v>42291</v>
      </c>
      <c r="L118" s="201">
        <v>41858</v>
      </c>
      <c r="M118" s="201">
        <v>44780</v>
      </c>
      <c r="N118" s="201">
        <v>42767</v>
      </c>
      <c r="O118">
        <v>0</v>
      </c>
      <c r="P118">
        <v>61</v>
      </c>
      <c r="Q118" t="s">
        <v>267</v>
      </c>
      <c r="R118">
        <v>36</v>
      </c>
      <c r="S118">
        <v>36</v>
      </c>
      <c r="T118">
        <v>121746.06000000001</v>
      </c>
    </row>
    <row r="119" spans="1:20">
      <c r="A119">
        <v>10</v>
      </c>
      <c r="B119" t="s">
        <v>159</v>
      </c>
      <c r="C119">
        <v>50</v>
      </c>
      <c r="D119" t="s">
        <v>58</v>
      </c>
      <c r="E119" t="s">
        <v>160</v>
      </c>
      <c r="F119" t="s">
        <v>161</v>
      </c>
      <c r="G119" t="s">
        <v>162</v>
      </c>
      <c r="H119" t="s">
        <v>61</v>
      </c>
      <c r="K119" s="201">
        <v>42291</v>
      </c>
      <c r="L119" s="201">
        <v>41858</v>
      </c>
      <c r="M119" s="201">
        <v>44780</v>
      </c>
      <c r="N119" s="201">
        <v>42767</v>
      </c>
      <c r="O119">
        <v>0</v>
      </c>
      <c r="P119">
        <v>61</v>
      </c>
      <c r="Q119" t="s">
        <v>267</v>
      </c>
      <c r="R119">
        <v>36</v>
      </c>
      <c r="S119">
        <v>36</v>
      </c>
      <c r="T119">
        <v>121746.06000000001</v>
      </c>
    </row>
    <row r="120" spans="1:20">
      <c r="A120">
        <v>10</v>
      </c>
      <c r="B120" t="s">
        <v>159</v>
      </c>
      <c r="C120">
        <v>50</v>
      </c>
      <c r="D120" t="s">
        <v>58</v>
      </c>
      <c r="E120" t="s">
        <v>160</v>
      </c>
      <c r="F120" t="s">
        <v>161</v>
      </c>
      <c r="G120" t="s">
        <v>162</v>
      </c>
      <c r="H120" t="s">
        <v>61</v>
      </c>
      <c r="K120" s="201">
        <v>42291</v>
      </c>
      <c r="L120" s="201">
        <v>41858</v>
      </c>
      <c r="M120" s="201">
        <v>44780</v>
      </c>
      <c r="N120" s="201">
        <v>42767</v>
      </c>
      <c r="O120">
        <v>0</v>
      </c>
      <c r="P120">
        <v>61</v>
      </c>
      <c r="Q120" t="s">
        <v>267</v>
      </c>
      <c r="R120">
        <v>36</v>
      </c>
      <c r="S120">
        <v>36</v>
      </c>
      <c r="T120">
        <v>121746.06000000001</v>
      </c>
    </row>
    <row r="121" spans="1:20">
      <c r="A121">
        <v>10</v>
      </c>
      <c r="B121" t="s">
        <v>159</v>
      </c>
      <c r="C121">
        <v>50</v>
      </c>
      <c r="D121" t="s">
        <v>58</v>
      </c>
      <c r="E121" t="s">
        <v>160</v>
      </c>
      <c r="F121" t="s">
        <v>161</v>
      </c>
      <c r="G121" t="s">
        <v>162</v>
      </c>
      <c r="H121" t="s">
        <v>61</v>
      </c>
      <c r="K121" s="201">
        <v>42291</v>
      </c>
      <c r="L121" s="201">
        <v>41858</v>
      </c>
      <c r="M121" s="201">
        <v>44780</v>
      </c>
      <c r="N121" s="201">
        <v>42767</v>
      </c>
      <c r="O121">
        <v>0</v>
      </c>
      <c r="P121">
        <v>61</v>
      </c>
      <c r="Q121" t="s">
        <v>267</v>
      </c>
      <c r="R121">
        <v>36</v>
      </c>
      <c r="S121">
        <v>36</v>
      </c>
      <c r="T121">
        <v>121746.06000000001</v>
      </c>
    </row>
    <row r="122" spans="1:20">
      <c r="A122">
        <v>10</v>
      </c>
      <c r="B122" t="s">
        <v>159</v>
      </c>
      <c r="C122">
        <v>50</v>
      </c>
      <c r="D122" t="s">
        <v>58</v>
      </c>
      <c r="E122" t="s">
        <v>160</v>
      </c>
      <c r="F122" t="s">
        <v>161</v>
      </c>
      <c r="G122" t="s">
        <v>162</v>
      </c>
      <c r="H122" t="s">
        <v>61</v>
      </c>
      <c r="K122" s="201">
        <v>42291</v>
      </c>
      <c r="L122" s="201">
        <v>41858</v>
      </c>
      <c r="M122" s="201">
        <v>44780</v>
      </c>
      <c r="N122" s="201">
        <v>42767</v>
      </c>
      <c r="O122">
        <v>0</v>
      </c>
      <c r="P122">
        <v>61</v>
      </c>
      <c r="Q122" t="s">
        <v>267</v>
      </c>
      <c r="R122">
        <v>36</v>
      </c>
      <c r="S122">
        <v>36</v>
      </c>
      <c r="T122">
        <v>121746.06000000001</v>
      </c>
    </row>
    <row r="123" spans="1:20">
      <c r="A123">
        <v>10</v>
      </c>
      <c r="B123" t="s">
        <v>159</v>
      </c>
      <c r="C123">
        <v>50</v>
      </c>
      <c r="D123" t="s">
        <v>58</v>
      </c>
      <c r="E123" t="s">
        <v>160</v>
      </c>
      <c r="F123" t="s">
        <v>161</v>
      </c>
      <c r="G123" t="s">
        <v>162</v>
      </c>
      <c r="H123" t="s">
        <v>61</v>
      </c>
      <c r="K123" s="201">
        <v>42291</v>
      </c>
      <c r="L123" s="201">
        <v>41858</v>
      </c>
      <c r="M123" s="201">
        <v>44780</v>
      </c>
      <c r="N123" s="201">
        <v>42767</v>
      </c>
      <c r="O123">
        <v>0</v>
      </c>
      <c r="P123">
        <v>61</v>
      </c>
      <c r="Q123" t="s">
        <v>267</v>
      </c>
      <c r="R123">
        <v>36</v>
      </c>
      <c r="S123">
        <v>36</v>
      </c>
      <c r="T123">
        <v>121746.06000000001</v>
      </c>
    </row>
    <row r="124" spans="1:20">
      <c r="A124">
        <v>10</v>
      </c>
      <c r="B124" t="s">
        <v>159</v>
      </c>
      <c r="C124">
        <v>50</v>
      </c>
      <c r="D124" t="s">
        <v>58</v>
      </c>
      <c r="E124" t="s">
        <v>160</v>
      </c>
      <c r="F124" t="s">
        <v>161</v>
      </c>
      <c r="G124" t="s">
        <v>162</v>
      </c>
      <c r="H124" t="s">
        <v>61</v>
      </c>
      <c r="K124" s="201">
        <v>42291</v>
      </c>
      <c r="L124" s="201">
        <v>41858</v>
      </c>
      <c r="M124" s="201">
        <v>44780</v>
      </c>
      <c r="N124" s="201">
        <v>42767</v>
      </c>
      <c r="O124">
        <v>0</v>
      </c>
      <c r="P124">
        <v>61</v>
      </c>
      <c r="Q124" t="s">
        <v>267</v>
      </c>
      <c r="R124">
        <v>36</v>
      </c>
      <c r="S124">
        <v>36</v>
      </c>
      <c r="T124">
        <v>121746.06000000001</v>
      </c>
    </row>
    <row r="125" spans="1:20">
      <c r="A125">
        <v>10</v>
      </c>
      <c r="B125" t="s">
        <v>159</v>
      </c>
      <c r="C125">
        <v>1</v>
      </c>
      <c r="D125" t="s">
        <v>58</v>
      </c>
      <c r="E125" t="s">
        <v>163</v>
      </c>
      <c r="F125" t="s">
        <v>164</v>
      </c>
      <c r="G125">
        <v>11</v>
      </c>
      <c r="H125" t="s">
        <v>61</v>
      </c>
      <c r="I125" t="s">
        <v>165</v>
      </c>
      <c r="K125" s="201">
        <v>42529</v>
      </c>
      <c r="L125" s="201">
        <v>41858</v>
      </c>
      <c r="M125" s="201">
        <v>44780</v>
      </c>
      <c r="N125" s="201">
        <v>42767</v>
      </c>
      <c r="O125">
        <v>0</v>
      </c>
      <c r="P125">
        <v>61</v>
      </c>
      <c r="Q125" t="s">
        <v>267</v>
      </c>
      <c r="R125">
        <v>36</v>
      </c>
      <c r="S125">
        <v>36</v>
      </c>
      <c r="T125">
        <v>52130</v>
      </c>
    </row>
    <row r="126" spans="1:20">
      <c r="A126">
        <v>10</v>
      </c>
      <c r="B126" t="s">
        <v>159</v>
      </c>
      <c r="C126">
        <v>1</v>
      </c>
      <c r="D126" t="s">
        <v>58</v>
      </c>
      <c r="E126" t="s">
        <v>163</v>
      </c>
      <c r="F126" t="s">
        <v>164</v>
      </c>
      <c r="G126">
        <v>11</v>
      </c>
      <c r="H126" t="s">
        <v>61</v>
      </c>
      <c r="I126" t="s">
        <v>165</v>
      </c>
      <c r="K126" s="201">
        <v>42529</v>
      </c>
      <c r="L126" s="201">
        <v>41858</v>
      </c>
      <c r="M126" s="201">
        <v>44780</v>
      </c>
      <c r="N126" s="201">
        <v>42767</v>
      </c>
      <c r="O126">
        <v>0</v>
      </c>
      <c r="P126">
        <v>61</v>
      </c>
      <c r="Q126" t="s">
        <v>267</v>
      </c>
      <c r="R126">
        <v>36</v>
      </c>
      <c r="S126">
        <v>36</v>
      </c>
      <c r="T126">
        <v>52130</v>
      </c>
    </row>
    <row r="127" spans="1:20">
      <c r="A127">
        <v>10</v>
      </c>
      <c r="B127" t="s">
        <v>159</v>
      </c>
      <c r="C127">
        <v>1</v>
      </c>
      <c r="D127" t="s">
        <v>58</v>
      </c>
      <c r="E127" t="s">
        <v>163</v>
      </c>
      <c r="F127" t="s">
        <v>164</v>
      </c>
      <c r="G127">
        <v>11</v>
      </c>
      <c r="H127" t="s">
        <v>61</v>
      </c>
      <c r="I127" t="s">
        <v>165</v>
      </c>
      <c r="K127" s="201">
        <v>42529</v>
      </c>
      <c r="L127" s="201">
        <v>41858</v>
      </c>
      <c r="M127" s="201">
        <v>44780</v>
      </c>
      <c r="N127" s="201">
        <v>42767</v>
      </c>
      <c r="O127">
        <v>0</v>
      </c>
      <c r="P127">
        <v>61</v>
      </c>
      <c r="Q127" t="s">
        <v>267</v>
      </c>
      <c r="R127">
        <v>36</v>
      </c>
      <c r="S127">
        <v>36</v>
      </c>
      <c r="T127">
        <v>52130</v>
      </c>
    </row>
    <row r="128" spans="1:20">
      <c r="A128">
        <v>10</v>
      </c>
      <c r="B128" t="s">
        <v>159</v>
      </c>
      <c r="C128">
        <v>1</v>
      </c>
      <c r="D128" t="s">
        <v>58</v>
      </c>
      <c r="E128" t="s">
        <v>163</v>
      </c>
      <c r="F128" t="s">
        <v>164</v>
      </c>
      <c r="G128">
        <v>11</v>
      </c>
      <c r="H128" t="s">
        <v>61</v>
      </c>
      <c r="I128" t="s">
        <v>165</v>
      </c>
      <c r="K128" s="201">
        <v>42529</v>
      </c>
      <c r="L128" s="201">
        <v>41858</v>
      </c>
      <c r="M128" s="201">
        <v>44780</v>
      </c>
      <c r="N128" s="201">
        <v>42767</v>
      </c>
      <c r="O128">
        <v>0</v>
      </c>
      <c r="P128">
        <v>61</v>
      </c>
      <c r="Q128" t="s">
        <v>267</v>
      </c>
      <c r="R128">
        <v>36</v>
      </c>
      <c r="S128">
        <v>36</v>
      </c>
      <c r="T128">
        <v>52130</v>
      </c>
    </row>
    <row r="129" spans="1:20">
      <c r="A129">
        <v>10</v>
      </c>
      <c r="B129" t="s">
        <v>159</v>
      </c>
      <c r="C129">
        <v>1</v>
      </c>
      <c r="D129" t="s">
        <v>58</v>
      </c>
      <c r="E129" t="s">
        <v>163</v>
      </c>
      <c r="F129" t="s">
        <v>164</v>
      </c>
      <c r="G129">
        <v>11</v>
      </c>
      <c r="H129" t="s">
        <v>61</v>
      </c>
      <c r="I129" t="s">
        <v>165</v>
      </c>
      <c r="K129" s="201">
        <v>42529</v>
      </c>
      <c r="L129" s="201">
        <v>41858</v>
      </c>
      <c r="M129" s="201">
        <v>44780</v>
      </c>
      <c r="N129" s="201">
        <v>42767</v>
      </c>
      <c r="O129">
        <v>0</v>
      </c>
      <c r="P129">
        <v>61</v>
      </c>
      <c r="Q129" t="s">
        <v>267</v>
      </c>
      <c r="R129">
        <v>36</v>
      </c>
      <c r="S129">
        <v>36</v>
      </c>
      <c r="T129">
        <v>52130</v>
      </c>
    </row>
    <row r="130" spans="1:20">
      <c r="A130">
        <v>10</v>
      </c>
      <c r="B130" t="s">
        <v>159</v>
      </c>
      <c r="C130">
        <v>1</v>
      </c>
      <c r="D130" t="s">
        <v>58</v>
      </c>
      <c r="E130" t="s">
        <v>166</v>
      </c>
      <c r="F130" t="s">
        <v>164</v>
      </c>
      <c r="G130">
        <v>11</v>
      </c>
      <c r="H130" t="s">
        <v>61</v>
      </c>
      <c r="K130" s="201">
        <v>42529</v>
      </c>
      <c r="L130" s="201">
        <v>41858</v>
      </c>
      <c r="M130" s="201">
        <v>44780</v>
      </c>
      <c r="N130" s="201">
        <v>42767</v>
      </c>
      <c r="O130">
        <v>0</v>
      </c>
      <c r="P130">
        <v>61</v>
      </c>
      <c r="Q130" t="s">
        <v>267</v>
      </c>
      <c r="R130">
        <v>36</v>
      </c>
      <c r="S130">
        <v>36</v>
      </c>
      <c r="T130">
        <v>61249.5</v>
      </c>
    </row>
    <row r="131" spans="1:20">
      <c r="A131">
        <v>10</v>
      </c>
      <c r="B131" t="s">
        <v>159</v>
      </c>
      <c r="C131">
        <v>1</v>
      </c>
      <c r="D131" t="s">
        <v>58</v>
      </c>
      <c r="E131" t="s">
        <v>166</v>
      </c>
      <c r="F131" t="s">
        <v>164</v>
      </c>
      <c r="G131">
        <v>11</v>
      </c>
      <c r="H131" t="s">
        <v>61</v>
      </c>
      <c r="K131" s="201">
        <v>42529</v>
      </c>
      <c r="L131" s="201">
        <v>41858</v>
      </c>
      <c r="M131" s="201">
        <v>44780</v>
      </c>
      <c r="N131" s="201">
        <v>42767</v>
      </c>
      <c r="O131">
        <v>0</v>
      </c>
      <c r="P131">
        <v>61</v>
      </c>
      <c r="Q131" t="s">
        <v>267</v>
      </c>
      <c r="R131">
        <v>36</v>
      </c>
      <c r="S131">
        <v>36</v>
      </c>
      <c r="T131">
        <v>61249.5</v>
      </c>
    </row>
    <row r="132" spans="1:20">
      <c r="A132">
        <v>10</v>
      </c>
      <c r="B132" t="s">
        <v>159</v>
      </c>
      <c r="C132">
        <v>1</v>
      </c>
      <c r="D132" t="s">
        <v>58</v>
      </c>
      <c r="E132" t="s">
        <v>167</v>
      </c>
      <c r="F132" t="s">
        <v>164</v>
      </c>
      <c r="G132">
        <v>11</v>
      </c>
      <c r="H132" t="s">
        <v>61</v>
      </c>
      <c r="K132" s="201">
        <v>42529</v>
      </c>
      <c r="L132" s="201">
        <v>41858</v>
      </c>
      <c r="M132" s="201">
        <v>44780</v>
      </c>
      <c r="N132" s="201">
        <v>42767</v>
      </c>
      <c r="O132">
        <v>0</v>
      </c>
      <c r="P132">
        <v>61</v>
      </c>
      <c r="Q132" t="s">
        <v>267</v>
      </c>
      <c r="R132">
        <v>36</v>
      </c>
      <c r="S132">
        <v>36</v>
      </c>
      <c r="T132">
        <v>45209</v>
      </c>
    </row>
    <row r="133" spans="1:20">
      <c r="A133">
        <v>10</v>
      </c>
      <c r="B133" t="s">
        <v>159</v>
      </c>
      <c r="C133">
        <v>1</v>
      </c>
      <c r="D133" t="s">
        <v>58</v>
      </c>
      <c r="E133" t="s">
        <v>167</v>
      </c>
      <c r="F133" t="s">
        <v>164</v>
      </c>
      <c r="G133">
        <v>11</v>
      </c>
      <c r="H133" t="s">
        <v>61</v>
      </c>
      <c r="K133" s="201">
        <v>42529</v>
      </c>
      <c r="L133" s="201">
        <v>41858</v>
      </c>
      <c r="M133" s="201">
        <v>44780</v>
      </c>
      <c r="N133" s="201">
        <v>42767</v>
      </c>
      <c r="O133">
        <v>0</v>
      </c>
      <c r="P133">
        <v>61</v>
      </c>
      <c r="Q133" t="s">
        <v>267</v>
      </c>
      <c r="R133">
        <v>36</v>
      </c>
      <c r="S133">
        <v>36</v>
      </c>
      <c r="T133">
        <v>45209</v>
      </c>
    </row>
    <row r="134" spans="1:20">
      <c r="A134">
        <v>10</v>
      </c>
      <c r="B134" t="s">
        <v>159</v>
      </c>
      <c r="C134">
        <v>1</v>
      </c>
      <c r="D134" t="s">
        <v>58</v>
      </c>
      <c r="E134" t="s">
        <v>167</v>
      </c>
      <c r="F134" t="s">
        <v>164</v>
      </c>
      <c r="G134">
        <v>11</v>
      </c>
      <c r="H134" t="s">
        <v>61</v>
      </c>
      <c r="K134" s="201">
        <v>42529</v>
      </c>
      <c r="L134" s="201">
        <v>41858</v>
      </c>
      <c r="M134" s="201">
        <v>44780</v>
      </c>
      <c r="N134" s="201">
        <v>42767</v>
      </c>
      <c r="O134">
        <v>0</v>
      </c>
      <c r="P134">
        <v>61</v>
      </c>
      <c r="Q134" t="s">
        <v>267</v>
      </c>
      <c r="R134">
        <v>36</v>
      </c>
      <c r="S134">
        <v>36</v>
      </c>
      <c r="T134">
        <v>45209</v>
      </c>
    </row>
    <row r="135" spans="1:20">
      <c r="A135">
        <v>10</v>
      </c>
      <c r="B135" t="s">
        <v>159</v>
      </c>
      <c r="C135">
        <v>1</v>
      </c>
      <c r="D135" t="s">
        <v>58</v>
      </c>
      <c r="E135" t="s">
        <v>167</v>
      </c>
      <c r="F135" t="s">
        <v>164</v>
      </c>
      <c r="G135">
        <v>11</v>
      </c>
      <c r="H135" t="s">
        <v>61</v>
      </c>
      <c r="K135" s="201">
        <v>42529</v>
      </c>
      <c r="L135" s="201">
        <v>41858</v>
      </c>
      <c r="M135" s="201">
        <v>44780</v>
      </c>
      <c r="N135" s="201">
        <v>42767</v>
      </c>
      <c r="O135">
        <v>0</v>
      </c>
      <c r="P135">
        <v>61</v>
      </c>
      <c r="Q135" t="s">
        <v>267</v>
      </c>
      <c r="R135">
        <v>36</v>
      </c>
      <c r="S135">
        <v>36</v>
      </c>
      <c r="T135">
        <v>45209</v>
      </c>
    </row>
    <row r="136" spans="1:20">
      <c r="A136">
        <v>10</v>
      </c>
      <c r="B136" t="s">
        <v>159</v>
      </c>
      <c r="C136">
        <v>1</v>
      </c>
      <c r="D136" t="s">
        <v>58</v>
      </c>
      <c r="E136" t="s">
        <v>168</v>
      </c>
      <c r="F136" t="s">
        <v>164</v>
      </c>
      <c r="G136">
        <v>11</v>
      </c>
      <c r="H136" t="s">
        <v>61</v>
      </c>
      <c r="K136" s="201">
        <v>42529</v>
      </c>
      <c r="L136" s="201">
        <v>41858</v>
      </c>
      <c r="M136" s="201">
        <v>44780</v>
      </c>
      <c r="N136" s="201">
        <v>42767</v>
      </c>
      <c r="O136">
        <v>0</v>
      </c>
      <c r="P136">
        <v>61</v>
      </c>
      <c r="Q136" t="s">
        <v>267</v>
      </c>
      <c r="R136">
        <v>36</v>
      </c>
      <c r="S136">
        <v>36</v>
      </c>
      <c r="T136">
        <v>87253.2</v>
      </c>
    </row>
    <row r="137" spans="1:20">
      <c r="A137">
        <v>10</v>
      </c>
      <c r="B137" t="s">
        <v>159</v>
      </c>
      <c r="C137">
        <v>1</v>
      </c>
      <c r="D137" t="s">
        <v>58</v>
      </c>
      <c r="E137" t="s">
        <v>168</v>
      </c>
      <c r="F137" t="s">
        <v>164</v>
      </c>
      <c r="G137">
        <v>11</v>
      </c>
      <c r="H137" t="s">
        <v>61</v>
      </c>
      <c r="K137" s="201">
        <v>42529</v>
      </c>
      <c r="L137" s="201">
        <v>41858</v>
      </c>
      <c r="M137" s="201">
        <v>44780</v>
      </c>
      <c r="N137" s="201">
        <v>42767</v>
      </c>
      <c r="O137">
        <v>0</v>
      </c>
      <c r="P137">
        <v>61</v>
      </c>
      <c r="Q137" t="s">
        <v>267</v>
      </c>
      <c r="R137">
        <v>36</v>
      </c>
      <c r="S137">
        <v>36</v>
      </c>
      <c r="T137">
        <v>87253.2</v>
      </c>
    </row>
    <row r="138" spans="1:20">
      <c r="A138">
        <v>10</v>
      </c>
      <c r="B138" t="s">
        <v>159</v>
      </c>
      <c r="C138">
        <v>1</v>
      </c>
      <c r="D138" t="s">
        <v>58</v>
      </c>
      <c r="E138" t="s">
        <v>168</v>
      </c>
      <c r="F138" t="s">
        <v>164</v>
      </c>
      <c r="G138">
        <v>11</v>
      </c>
      <c r="H138" t="s">
        <v>61</v>
      </c>
      <c r="K138" s="201">
        <v>42529</v>
      </c>
      <c r="L138" s="201">
        <v>41858</v>
      </c>
      <c r="M138" s="201">
        <v>44780</v>
      </c>
      <c r="N138" s="201">
        <v>42767</v>
      </c>
      <c r="O138">
        <v>0</v>
      </c>
      <c r="P138">
        <v>61</v>
      </c>
      <c r="Q138" t="s">
        <v>267</v>
      </c>
      <c r="R138">
        <v>36</v>
      </c>
      <c r="S138">
        <v>36</v>
      </c>
      <c r="T138">
        <v>87253.2</v>
      </c>
    </row>
    <row r="139" spans="1:20">
      <c r="A139">
        <v>10</v>
      </c>
      <c r="B139" t="s">
        <v>159</v>
      </c>
      <c r="C139">
        <v>1</v>
      </c>
      <c r="D139" t="s">
        <v>58</v>
      </c>
      <c r="E139" t="s">
        <v>168</v>
      </c>
      <c r="F139" t="s">
        <v>164</v>
      </c>
      <c r="G139">
        <v>11</v>
      </c>
      <c r="H139" t="s">
        <v>61</v>
      </c>
      <c r="K139" s="201">
        <v>42529</v>
      </c>
      <c r="L139" s="201">
        <v>41858</v>
      </c>
      <c r="M139" s="201">
        <v>44780</v>
      </c>
      <c r="N139" s="201">
        <v>42767</v>
      </c>
      <c r="O139">
        <v>0</v>
      </c>
      <c r="P139">
        <v>61</v>
      </c>
      <c r="Q139" t="s">
        <v>267</v>
      </c>
      <c r="R139">
        <v>36</v>
      </c>
      <c r="S139">
        <v>36</v>
      </c>
      <c r="T139">
        <v>87253.2</v>
      </c>
    </row>
    <row r="140" spans="1:20">
      <c r="A140">
        <v>10</v>
      </c>
      <c r="B140" t="s">
        <v>159</v>
      </c>
      <c r="C140">
        <v>1</v>
      </c>
      <c r="D140" t="s">
        <v>58</v>
      </c>
      <c r="E140" t="s">
        <v>169</v>
      </c>
      <c r="F140" t="s">
        <v>164</v>
      </c>
      <c r="G140">
        <v>11</v>
      </c>
      <c r="H140" t="s">
        <v>61</v>
      </c>
      <c r="K140" s="201">
        <v>42529</v>
      </c>
      <c r="L140" s="201">
        <v>41858</v>
      </c>
      <c r="M140" s="201">
        <v>44780</v>
      </c>
      <c r="N140" s="201">
        <v>42767</v>
      </c>
      <c r="O140">
        <v>0</v>
      </c>
      <c r="P140">
        <v>61</v>
      </c>
      <c r="Q140" t="s">
        <v>267</v>
      </c>
      <c r="R140">
        <v>36</v>
      </c>
      <c r="S140">
        <v>36</v>
      </c>
      <c r="T140">
        <v>68198</v>
      </c>
    </row>
    <row r="141" spans="1:20">
      <c r="A141">
        <v>10</v>
      </c>
      <c r="B141" t="s">
        <v>159</v>
      </c>
      <c r="C141">
        <v>1</v>
      </c>
      <c r="D141" t="s">
        <v>58</v>
      </c>
      <c r="E141" t="s">
        <v>169</v>
      </c>
      <c r="F141" t="s">
        <v>164</v>
      </c>
      <c r="G141">
        <v>11</v>
      </c>
      <c r="H141" t="s">
        <v>61</v>
      </c>
      <c r="K141" s="201">
        <v>42529</v>
      </c>
      <c r="L141" s="201">
        <v>41858</v>
      </c>
      <c r="M141" s="201">
        <v>44780</v>
      </c>
      <c r="N141" s="201">
        <v>42767</v>
      </c>
      <c r="O141">
        <v>0</v>
      </c>
      <c r="P141">
        <v>61</v>
      </c>
      <c r="Q141" t="s">
        <v>267</v>
      </c>
      <c r="R141">
        <v>36</v>
      </c>
      <c r="S141">
        <v>36</v>
      </c>
      <c r="T141">
        <v>68198</v>
      </c>
    </row>
    <row r="142" spans="1:20">
      <c r="A142">
        <v>10</v>
      </c>
      <c r="B142" t="s">
        <v>159</v>
      </c>
      <c r="C142">
        <v>1</v>
      </c>
      <c r="D142" t="s">
        <v>58</v>
      </c>
      <c r="E142" t="s">
        <v>169</v>
      </c>
      <c r="F142" t="s">
        <v>164</v>
      </c>
      <c r="G142">
        <v>11</v>
      </c>
      <c r="H142" t="s">
        <v>61</v>
      </c>
      <c r="K142" s="201">
        <v>42529</v>
      </c>
      <c r="L142" s="201">
        <v>41858</v>
      </c>
      <c r="M142" s="201">
        <v>44780</v>
      </c>
      <c r="N142" s="201">
        <v>42767</v>
      </c>
      <c r="O142">
        <v>0</v>
      </c>
      <c r="P142">
        <v>61</v>
      </c>
      <c r="Q142" t="s">
        <v>267</v>
      </c>
      <c r="R142">
        <v>36</v>
      </c>
      <c r="S142">
        <v>36</v>
      </c>
      <c r="T142">
        <v>68198</v>
      </c>
    </row>
    <row r="143" spans="1:20">
      <c r="A143">
        <v>10</v>
      </c>
      <c r="B143" t="s">
        <v>159</v>
      </c>
      <c r="C143">
        <v>1</v>
      </c>
      <c r="D143" t="s">
        <v>58</v>
      </c>
      <c r="E143" t="s">
        <v>170</v>
      </c>
      <c r="F143" t="s">
        <v>164</v>
      </c>
      <c r="G143">
        <v>11</v>
      </c>
      <c r="H143" t="s">
        <v>61</v>
      </c>
      <c r="K143" s="201">
        <v>42529</v>
      </c>
      <c r="L143" s="201">
        <v>41858</v>
      </c>
      <c r="M143" s="201">
        <v>44780</v>
      </c>
      <c r="N143" s="201">
        <v>42767</v>
      </c>
      <c r="O143">
        <v>0</v>
      </c>
      <c r="P143">
        <v>61</v>
      </c>
      <c r="Q143" t="s">
        <v>267</v>
      </c>
      <c r="R143">
        <v>36</v>
      </c>
      <c r="S143">
        <v>36</v>
      </c>
      <c r="T143">
        <v>86790.6</v>
      </c>
    </row>
    <row r="144" spans="1:20">
      <c r="A144">
        <v>10</v>
      </c>
      <c r="B144" t="s">
        <v>159</v>
      </c>
      <c r="C144">
        <v>1</v>
      </c>
      <c r="D144" t="s">
        <v>58</v>
      </c>
      <c r="E144" t="s">
        <v>170</v>
      </c>
      <c r="F144" t="s">
        <v>164</v>
      </c>
      <c r="G144">
        <v>11</v>
      </c>
      <c r="H144" t="s">
        <v>61</v>
      </c>
      <c r="K144" s="201">
        <v>42529</v>
      </c>
      <c r="L144" s="201">
        <v>41858</v>
      </c>
      <c r="M144" s="201">
        <v>44780</v>
      </c>
      <c r="N144" s="201">
        <v>42767</v>
      </c>
      <c r="O144">
        <v>0</v>
      </c>
      <c r="P144">
        <v>61</v>
      </c>
      <c r="Q144" t="s">
        <v>267</v>
      </c>
      <c r="R144">
        <v>36</v>
      </c>
      <c r="S144">
        <v>36</v>
      </c>
      <c r="T144">
        <v>86790.6</v>
      </c>
    </row>
    <row r="145" spans="1:20">
      <c r="A145">
        <v>10</v>
      </c>
      <c r="B145" t="s">
        <v>159</v>
      </c>
      <c r="C145">
        <v>1</v>
      </c>
      <c r="D145" t="s">
        <v>58</v>
      </c>
      <c r="E145" t="s">
        <v>170</v>
      </c>
      <c r="F145" t="s">
        <v>164</v>
      </c>
      <c r="G145">
        <v>11</v>
      </c>
      <c r="H145" t="s">
        <v>61</v>
      </c>
      <c r="K145" s="201">
        <v>42529</v>
      </c>
      <c r="L145" s="201">
        <v>41858</v>
      </c>
      <c r="M145" s="201">
        <v>44780</v>
      </c>
      <c r="N145" s="201">
        <v>42767</v>
      </c>
      <c r="O145">
        <v>0</v>
      </c>
      <c r="P145">
        <v>61</v>
      </c>
      <c r="Q145" t="s">
        <v>267</v>
      </c>
      <c r="R145">
        <v>36</v>
      </c>
      <c r="S145">
        <v>36</v>
      </c>
      <c r="T145">
        <v>86790.6</v>
      </c>
    </row>
    <row r="146" spans="1:20">
      <c r="A146">
        <v>10</v>
      </c>
      <c r="B146" t="s">
        <v>159</v>
      </c>
      <c r="C146">
        <v>1</v>
      </c>
      <c r="D146" t="s">
        <v>58</v>
      </c>
      <c r="E146" t="s">
        <v>171</v>
      </c>
      <c r="F146" t="s">
        <v>164</v>
      </c>
      <c r="G146">
        <v>11</v>
      </c>
      <c r="H146" t="s">
        <v>61</v>
      </c>
      <c r="K146" s="201">
        <v>42529</v>
      </c>
      <c r="L146" s="201">
        <v>41858</v>
      </c>
      <c r="M146" s="201">
        <v>44780</v>
      </c>
      <c r="N146" s="201">
        <v>42767</v>
      </c>
      <c r="O146">
        <v>0</v>
      </c>
      <c r="P146">
        <v>61</v>
      </c>
      <c r="Q146" t="s">
        <v>267</v>
      </c>
      <c r="R146">
        <v>36</v>
      </c>
      <c r="S146">
        <v>36</v>
      </c>
      <c r="T146">
        <v>62290</v>
      </c>
    </row>
    <row r="147" spans="1:20">
      <c r="A147">
        <v>10</v>
      </c>
      <c r="B147" t="s">
        <v>159</v>
      </c>
      <c r="C147">
        <v>1</v>
      </c>
      <c r="D147" t="s">
        <v>58</v>
      </c>
      <c r="E147" t="s">
        <v>163</v>
      </c>
      <c r="F147" t="s">
        <v>172</v>
      </c>
      <c r="G147">
        <v>11</v>
      </c>
      <c r="H147" t="s">
        <v>61</v>
      </c>
      <c r="I147" t="s">
        <v>165</v>
      </c>
      <c r="K147" s="201">
        <v>42529</v>
      </c>
      <c r="L147" s="201">
        <v>41858</v>
      </c>
      <c r="M147" s="201">
        <v>44780</v>
      </c>
      <c r="N147" s="201">
        <v>42767</v>
      </c>
      <c r="O147">
        <v>0</v>
      </c>
      <c r="P147">
        <v>61</v>
      </c>
      <c r="Q147" t="s">
        <v>267</v>
      </c>
      <c r="R147">
        <v>36</v>
      </c>
      <c r="S147">
        <v>36</v>
      </c>
      <c r="T147">
        <v>52130</v>
      </c>
    </row>
    <row r="148" spans="1:20">
      <c r="A148">
        <v>10</v>
      </c>
      <c r="B148" t="s">
        <v>159</v>
      </c>
      <c r="C148">
        <v>1</v>
      </c>
      <c r="D148" t="s">
        <v>58</v>
      </c>
      <c r="E148" t="s">
        <v>173</v>
      </c>
      <c r="F148" t="s">
        <v>172</v>
      </c>
      <c r="G148">
        <v>11</v>
      </c>
      <c r="H148" t="s">
        <v>61</v>
      </c>
      <c r="I148" t="s">
        <v>165</v>
      </c>
      <c r="K148" s="201">
        <v>42529</v>
      </c>
      <c r="L148" s="201">
        <v>41858</v>
      </c>
      <c r="M148" s="201">
        <v>44780</v>
      </c>
      <c r="N148" s="201">
        <v>42767</v>
      </c>
      <c r="O148">
        <v>0</v>
      </c>
      <c r="P148">
        <v>61</v>
      </c>
      <c r="Q148" t="s">
        <v>267</v>
      </c>
      <c r="R148">
        <v>36</v>
      </c>
      <c r="S148">
        <v>36</v>
      </c>
      <c r="T148">
        <v>757091</v>
      </c>
    </row>
    <row r="149" spans="1:20">
      <c r="A149">
        <v>10</v>
      </c>
      <c r="B149" t="s">
        <v>159</v>
      </c>
      <c r="C149">
        <v>1</v>
      </c>
      <c r="D149" t="s">
        <v>58</v>
      </c>
      <c r="E149" t="s">
        <v>173</v>
      </c>
      <c r="F149" t="s">
        <v>172</v>
      </c>
      <c r="G149">
        <v>11</v>
      </c>
      <c r="H149" t="s">
        <v>61</v>
      </c>
      <c r="I149" t="s">
        <v>165</v>
      </c>
      <c r="K149" s="201">
        <v>42529</v>
      </c>
      <c r="L149" s="201">
        <v>41858</v>
      </c>
      <c r="M149" s="201">
        <v>44780</v>
      </c>
      <c r="N149" s="201">
        <v>42767</v>
      </c>
      <c r="O149">
        <v>0</v>
      </c>
      <c r="P149">
        <v>61</v>
      </c>
      <c r="Q149" t="s">
        <v>267</v>
      </c>
      <c r="R149">
        <v>36</v>
      </c>
      <c r="S149">
        <v>36</v>
      </c>
      <c r="T149">
        <v>757091</v>
      </c>
    </row>
    <row r="150" spans="1:20">
      <c r="A150">
        <v>10</v>
      </c>
      <c r="B150" t="s">
        <v>159</v>
      </c>
      <c r="C150">
        <v>21</v>
      </c>
      <c r="D150" t="s">
        <v>58</v>
      </c>
      <c r="E150" t="s">
        <v>174</v>
      </c>
      <c r="F150" t="s">
        <v>175</v>
      </c>
      <c r="G150">
        <v>577</v>
      </c>
      <c r="H150" t="s">
        <v>61</v>
      </c>
      <c r="I150" t="s">
        <v>165</v>
      </c>
      <c r="K150" s="201">
        <v>42584</v>
      </c>
      <c r="L150" s="201">
        <v>41858</v>
      </c>
      <c r="M150" s="201">
        <v>44780</v>
      </c>
      <c r="N150" s="201">
        <v>42767</v>
      </c>
      <c r="O150">
        <v>0</v>
      </c>
      <c r="P150">
        <v>61</v>
      </c>
      <c r="Q150" t="s">
        <v>267</v>
      </c>
      <c r="R150">
        <v>36</v>
      </c>
      <c r="S150">
        <v>36</v>
      </c>
      <c r="T150">
        <v>231700</v>
      </c>
    </row>
    <row r="151" spans="1:20">
      <c r="A151">
        <v>10</v>
      </c>
      <c r="B151" t="s">
        <v>159</v>
      </c>
      <c r="C151">
        <v>19</v>
      </c>
      <c r="D151" t="s">
        <v>58</v>
      </c>
      <c r="E151" t="s">
        <v>176</v>
      </c>
      <c r="F151" t="s">
        <v>177</v>
      </c>
      <c r="G151">
        <v>39</v>
      </c>
      <c r="H151" t="s">
        <v>61</v>
      </c>
      <c r="I151" t="s">
        <v>165</v>
      </c>
      <c r="K151" s="201">
        <v>42666</v>
      </c>
      <c r="L151" s="201">
        <v>41858</v>
      </c>
      <c r="M151" s="201">
        <v>44780</v>
      </c>
      <c r="N151" s="201">
        <v>42767</v>
      </c>
      <c r="O151">
        <v>0</v>
      </c>
      <c r="P151">
        <v>61</v>
      </c>
      <c r="Q151" t="s">
        <v>267</v>
      </c>
      <c r="R151">
        <v>36</v>
      </c>
      <c r="S151">
        <v>36</v>
      </c>
      <c r="T151">
        <v>1868402</v>
      </c>
    </row>
    <row r="152" spans="1:20">
      <c r="A152">
        <v>10</v>
      </c>
      <c r="B152" t="s">
        <v>159</v>
      </c>
      <c r="C152">
        <v>20</v>
      </c>
      <c r="D152" t="s">
        <v>58</v>
      </c>
      <c r="E152" t="s">
        <v>178</v>
      </c>
      <c r="F152" t="s">
        <v>179</v>
      </c>
      <c r="G152">
        <v>2300376</v>
      </c>
      <c r="H152" t="s">
        <v>61</v>
      </c>
      <c r="I152" t="s">
        <v>165</v>
      </c>
      <c r="K152" s="201">
        <v>42696</v>
      </c>
      <c r="L152" s="201">
        <v>41858</v>
      </c>
      <c r="M152" s="201">
        <v>44780</v>
      </c>
      <c r="N152" s="201">
        <v>42767</v>
      </c>
      <c r="O152">
        <v>0</v>
      </c>
      <c r="P152">
        <v>61</v>
      </c>
      <c r="Q152" t="s">
        <v>267</v>
      </c>
      <c r="R152">
        <v>36</v>
      </c>
      <c r="S152">
        <v>36</v>
      </c>
      <c r="T152">
        <v>46215</v>
      </c>
    </row>
    <row r="153" spans="1:20">
      <c r="A153">
        <v>10</v>
      </c>
      <c r="B153" t="s">
        <v>159</v>
      </c>
      <c r="C153">
        <v>20</v>
      </c>
      <c r="D153" t="s">
        <v>58</v>
      </c>
      <c r="E153" t="s">
        <v>178</v>
      </c>
      <c r="F153" t="s">
        <v>179</v>
      </c>
      <c r="G153">
        <v>2300376</v>
      </c>
      <c r="H153" t="s">
        <v>61</v>
      </c>
      <c r="I153" t="s">
        <v>180</v>
      </c>
      <c r="K153" s="201">
        <v>42696</v>
      </c>
      <c r="L153" s="201">
        <v>41858</v>
      </c>
      <c r="M153" s="201">
        <v>44780</v>
      </c>
      <c r="N153" s="201">
        <v>42767</v>
      </c>
      <c r="O153">
        <v>0</v>
      </c>
      <c r="P153">
        <v>61</v>
      </c>
      <c r="Q153" t="s">
        <v>267</v>
      </c>
      <c r="R153">
        <v>36</v>
      </c>
      <c r="S153">
        <v>36</v>
      </c>
      <c r="T153">
        <v>46215</v>
      </c>
    </row>
    <row r="154" spans="1:20">
      <c r="A154">
        <v>10</v>
      </c>
      <c r="B154" t="s">
        <v>159</v>
      </c>
      <c r="C154">
        <v>20</v>
      </c>
      <c r="D154" t="s">
        <v>58</v>
      </c>
      <c r="E154" t="s">
        <v>181</v>
      </c>
      <c r="F154" t="s">
        <v>179</v>
      </c>
      <c r="G154">
        <v>2300376</v>
      </c>
      <c r="H154" t="s">
        <v>61</v>
      </c>
      <c r="I154" t="s">
        <v>165</v>
      </c>
      <c r="K154" s="201">
        <v>42696</v>
      </c>
      <c r="L154" s="201">
        <v>41858</v>
      </c>
      <c r="M154" s="201">
        <v>44780</v>
      </c>
      <c r="N154" s="201">
        <v>42767</v>
      </c>
      <c r="O154">
        <v>0</v>
      </c>
      <c r="P154">
        <v>61</v>
      </c>
      <c r="Q154" t="s">
        <v>267</v>
      </c>
      <c r="R154">
        <v>36</v>
      </c>
      <c r="S154">
        <v>36</v>
      </c>
      <c r="T154">
        <v>106126</v>
      </c>
    </row>
    <row r="155" spans="1:20">
      <c r="A155">
        <v>10</v>
      </c>
      <c r="B155" t="s">
        <v>159</v>
      </c>
      <c r="C155">
        <v>18</v>
      </c>
      <c r="D155" t="s">
        <v>58</v>
      </c>
      <c r="E155" t="s">
        <v>176</v>
      </c>
      <c r="F155" t="s">
        <v>177</v>
      </c>
      <c r="G155">
        <v>45</v>
      </c>
      <c r="H155" t="s">
        <v>61</v>
      </c>
      <c r="I155" t="s">
        <v>165</v>
      </c>
      <c r="K155" s="201">
        <v>42704</v>
      </c>
      <c r="L155" s="201">
        <v>41858</v>
      </c>
      <c r="M155" s="201">
        <v>44780</v>
      </c>
      <c r="N155" s="201">
        <v>42767</v>
      </c>
      <c r="O155">
        <v>0</v>
      </c>
      <c r="P155">
        <v>61</v>
      </c>
      <c r="Q155" t="s">
        <v>267</v>
      </c>
      <c r="R155">
        <v>36</v>
      </c>
      <c r="S155">
        <v>36</v>
      </c>
      <c r="T155">
        <v>1868402</v>
      </c>
    </row>
    <row r="156" spans="1:20">
      <c r="A156">
        <v>10</v>
      </c>
      <c r="B156" t="s">
        <v>159</v>
      </c>
      <c r="C156">
        <v>53</v>
      </c>
      <c r="D156" t="s">
        <v>154</v>
      </c>
      <c r="E156" t="s">
        <v>160</v>
      </c>
      <c r="F156" t="s">
        <v>161</v>
      </c>
      <c r="G156" t="s">
        <v>182</v>
      </c>
      <c r="H156" t="s">
        <v>61</v>
      </c>
      <c r="K156" s="201">
        <v>42718</v>
      </c>
      <c r="L156" s="201">
        <v>41858</v>
      </c>
      <c r="M156" s="201">
        <v>44780</v>
      </c>
      <c r="N156" s="201">
        <v>42767</v>
      </c>
      <c r="O156">
        <v>0</v>
      </c>
      <c r="P156">
        <v>61</v>
      </c>
      <c r="Q156" t="s">
        <v>267</v>
      </c>
      <c r="R156">
        <v>36</v>
      </c>
      <c r="S156">
        <v>36</v>
      </c>
      <c r="T156">
        <v>120987.89</v>
      </c>
    </row>
    <row r="157" spans="1:20">
      <c r="A157">
        <v>10</v>
      </c>
      <c r="B157" t="s">
        <v>159</v>
      </c>
      <c r="C157">
        <v>53</v>
      </c>
      <c r="D157" t="s">
        <v>154</v>
      </c>
      <c r="E157" t="s">
        <v>160</v>
      </c>
      <c r="F157" t="s">
        <v>161</v>
      </c>
      <c r="G157" t="s">
        <v>182</v>
      </c>
      <c r="H157" t="s">
        <v>61</v>
      </c>
      <c r="K157" s="201">
        <v>42718</v>
      </c>
      <c r="L157" s="201">
        <v>41858</v>
      </c>
      <c r="M157" s="201">
        <v>44780</v>
      </c>
      <c r="N157" s="201">
        <v>42767</v>
      </c>
      <c r="O157">
        <v>0</v>
      </c>
      <c r="P157">
        <v>61</v>
      </c>
      <c r="Q157" t="s">
        <v>267</v>
      </c>
      <c r="R157">
        <v>36</v>
      </c>
      <c r="S157">
        <v>36</v>
      </c>
      <c r="T157">
        <v>120987.89</v>
      </c>
    </row>
    <row r="158" spans="1:20">
      <c r="A158">
        <v>10</v>
      </c>
      <c r="B158" t="s">
        <v>159</v>
      </c>
      <c r="C158">
        <v>53</v>
      </c>
      <c r="D158" t="s">
        <v>154</v>
      </c>
      <c r="E158" t="s">
        <v>160</v>
      </c>
      <c r="F158" t="s">
        <v>161</v>
      </c>
      <c r="G158" t="s">
        <v>182</v>
      </c>
      <c r="H158" t="s">
        <v>61</v>
      </c>
      <c r="K158" s="201">
        <v>42718</v>
      </c>
      <c r="L158" s="201">
        <v>41858</v>
      </c>
      <c r="M158" s="201">
        <v>44780</v>
      </c>
      <c r="N158" s="201">
        <v>42767</v>
      </c>
      <c r="O158">
        <v>0</v>
      </c>
      <c r="P158">
        <v>61</v>
      </c>
      <c r="Q158" t="s">
        <v>267</v>
      </c>
      <c r="R158">
        <v>36</v>
      </c>
      <c r="S158">
        <v>36</v>
      </c>
      <c r="T158">
        <v>120987.89</v>
      </c>
    </row>
    <row r="159" spans="1:20">
      <c r="A159">
        <v>10</v>
      </c>
      <c r="B159" t="s">
        <v>159</v>
      </c>
      <c r="C159">
        <v>53</v>
      </c>
      <c r="D159" t="s">
        <v>154</v>
      </c>
      <c r="E159" t="s">
        <v>160</v>
      </c>
      <c r="F159" t="s">
        <v>161</v>
      </c>
      <c r="G159" t="s">
        <v>182</v>
      </c>
      <c r="H159" t="s">
        <v>61</v>
      </c>
      <c r="K159" s="201">
        <v>42718</v>
      </c>
      <c r="L159" s="201">
        <v>41858</v>
      </c>
      <c r="M159" s="201">
        <v>44780</v>
      </c>
      <c r="N159" s="201">
        <v>42767</v>
      </c>
      <c r="O159">
        <v>0</v>
      </c>
      <c r="P159">
        <v>61</v>
      </c>
      <c r="Q159" t="s">
        <v>267</v>
      </c>
      <c r="R159">
        <v>36</v>
      </c>
      <c r="S159">
        <v>36</v>
      </c>
      <c r="T159">
        <v>120987.89</v>
      </c>
    </row>
    <row r="160" spans="1:20">
      <c r="A160">
        <v>10</v>
      </c>
      <c r="B160" t="s">
        <v>159</v>
      </c>
      <c r="C160">
        <v>53</v>
      </c>
      <c r="D160" t="s">
        <v>154</v>
      </c>
      <c r="E160" t="s">
        <v>160</v>
      </c>
      <c r="F160" t="s">
        <v>161</v>
      </c>
      <c r="G160" t="s">
        <v>182</v>
      </c>
      <c r="H160" t="s">
        <v>61</v>
      </c>
      <c r="K160" s="201">
        <v>42718</v>
      </c>
      <c r="L160" s="201">
        <v>41858</v>
      </c>
      <c r="M160" s="201">
        <v>44780</v>
      </c>
      <c r="N160" s="201">
        <v>42767</v>
      </c>
      <c r="O160">
        <v>0</v>
      </c>
      <c r="P160">
        <v>61</v>
      </c>
      <c r="Q160" t="s">
        <v>267</v>
      </c>
      <c r="R160">
        <v>36</v>
      </c>
      <c r="S160">
        <v>36</v>
      </c>
      <c r="T160">
        <v>120987.89</v>
      </c>
    </row>
    <row r="161" spans="1:20">
      <c r="A161">
        <v>10</v>
      </c>
      <c r="B161" t="s">
        <v>159</v>
      </c>
      <c r="C161">
        <v>53</v>
      </c>
      <c r="D161" t="s">
        <v>154</v>
      </c>
      <c r="E161" t="s">
        <v>160</v>
      </c>
      <c r="F161" t="s">
        <v>161</v>
      </c>
      <c r="G161" t="s">
        <v>182</v>
      </c>
      <c r="H161" t="s">
        <v>61</v>
      </c>
      <c r="K161" s="201">
        <v>42718</v>
      </c>
      <c r="L161" s="201">
        <v>41858</v>
      </c>
      <c r="M161" s="201">
        <v>44780</v>
      </c>
      <c r="N161" s="201">
        <v>42767</v>
      </c>
      <c r="O161">
        <v>0</v>
      </c>
      <c r="P161">
        <v>61</v>
      </c>
      <c r="Q161" t="s">
        <v>267</v>
      </c>
      <c r="R161">
        <v>36</v>
      </c>
      <c r="S161">
        <v>36</v>
      </c>
      <c r="T161">
        <v>120987.89</v>
      </c>
    </row>
    <row r="162" spans="1:20">
      <c r="A162">
        <v>10</v>
      </c>
      <c r="B162" t="s">
        <v>159</v>
      </c>
      <c r="C162">
        <v>53</v>
      </c>
      <c r="D162" t="s">
        <v>154</v>
      </c>
      <c r="E162" t="s">
        <v>160</v>
      </c>
      <c r="F162" t="s">
        <v>161</v>
      </c>
      <c r="G162" t="s">
        <v>182</v>
      </c>
      <c r="H162" t="s">
        <v>61</v>
      </c>
      <c r="K162" s="201">
        <v>42718</v>
      </c>
      <c r="L162" s="201">
        <v>41858</v>
      </c>
      <c r="M162" s="201">
        <v>44780</v>
      </c>
      <c r="N162" s="201">
        <v>42767</v>
      </c>
      <c r="O162">
        <v>0</v>
      </c>
      <c r="P162">
        <v>61</v>
      </c>
      <c r="Q162" t="s">
        <v>267</v>
      </c>
      <c r="R162">
        <v>36</v>
      </c>
      <c r="S162">
        <v>36</v>
      </c>
      <c r="T162">
        <v>120987.89</v>
      </c>
    </row>
    <row r="163" spans="1:20">
      <c r="A163">
        <v>10</v>
      </c>
      <c r="B163" t="s">
        <v>159</v>
      </c>
      <c r="C163">
        <v>53</v>
      </c>
      <c r="D163" t="s">
        <v>154</v>
      </c>
      <c r="E163" t="s">
        <v>160</v>
      </c>
      <c r="F163" t="s">
        <v>161</v>
      </c>
      <c r="G163" t="s">
        <v>182</v>
      </c>
      <c r="H163" t="s">
        <v>61</v>
      </c>
      <c r="K163" s="201">
        <v>42718</v>
      </c>
      <c r="L163" s="201">
        <v>41858</v>
      </c>
      <c r="M163" s="201">
        <v>44780</v>
      </c>
      <c r="N163" s="201">
        <v>42767</v>
      </c>
      <c r="O163">
        <v>0</v>
      </c>
      <c r="P163">
        <v>61</v>
      </c>
      <c r="Q163" t="s">
        <v>267</v>
      </c>
      <c r="R163">
        <v>36</v>
      </c>
      <c r="S163">
        <v>36</v>
      </c>
      <c r="T163">
        <v>120987.89</v>
      </c>
    </row>
    <row r="164" spans="1:20">
      <c r="A164">
        <v>10</v>
      </c>
      <c r="B164" t="s">
        <v>159</v>
      </c>
      <c r="C164">
        <v>53</v>
      </c>
      <c r="D164" t="s">
        <v>154</v>
      </c>
      <c r="E164" t="s">
        <v>183</v>
      </c>
      <c r="F164" t="s">
        <v>161</v>
      </c>
      <c r="G164" t="s">
        <v>182</v>
      </c>
      <c r="H164" t="s">
        <v>61</v>
      </c>
      <c r="K164" s="201">
        <v>42733</v>
      </c>
      <c r="L164" s="201">
        <v>41858</v>
      </c>
      <c r="M164" s="201">
        <v>44780</v>
      </c>
      <c r="N164" s="201">
        <v>42767</v>
      </c>
      <c r="O164">
        <v>0</v>
      </c>
      <c r="P164">
        <v>61</v>
      </c>
      <c r="Q164" t="s">
        <v>267</v>
      </c>
      <c r="R164">
        <v>36</v>
      </c>
      <c r="S164">
        <v>36</v>
      </c>
      <c r="T164">
        <v>879358.90999999992</v>
      </c>
    </row>
    <row r="165" spans="1:20">
      <c r="A165">
        <v>10</v>
      </c>
      <c r="B165" t="s">
        <v>159</v>
      </c>
      <c r="C165">
        <v>53</v>
      </c>
      <c r="D165" t="s">
        <v>154</v>
      </c>
      <c r="E165" t="s">
        <v>183</v>
      </c>
      <c r="F165" t="s">
        <v>161</v>
      </c>
      <c r="G165" t="s">
        <v>182</v>
      </c>
      <c r="H165" t="s">
        <v>61</v>
      </c>
      <c r="K165" s="201">
        <v>42733</v>
      </c>
      <c r="L165" s="201">
        <v>41858</v>
      </c>
      <c r="M165" s="201">
        <v>44780</v>
      </c>
      <c r="N165" s="201">
        <v>42767</v>
      </c>
      <c r="O165">
        <v>0</v>
      </c>
      <c r="P165">
        <v>61</v>
      </c>
      <c r="Q165" t="s">
        <v>267</v>
      </c>
      <c r="R165">
        <v>36</v>
      </c>
      <c r="S165">
        <v>36</v>
      </c>
      <c r="T165">
        <v>879358.90999999992</v>
      </c>
    </row>
    <row r="166" spans="1:20">
      <c r="A166">
        <v>10</v>
      </c>
      <c r="B166" t="s">
        <v>159</v>
      </c>
      <c r="C166">
        <v>53</v>
      </c>
      <c r="D166" t="s">
        <v>154</v>
      </c>
      <c r="E166" t="s">
        <v>183</v>
      </c>
      <c r="F166" t="s">
        <v>161</v>
      </c>
      <c r="G166" t="s">
        <v>182</v>
      </c>
      <c r="H166" t="s">
        <v>61</v>
      </c>
      <c r="K166" s="201">
        <v>42733</v>
      </c>
      <c r="L166" s="201">
        <v>41858</v>
      </c>
      <c r="M166" s="201">
        <v>44780</v>
      </c>
      <c r="N166" s="201">
        <v>42767</v>
      </c>
      <c r="O166">
        <v>0</v>
      </c>
      <c r="P166">
        <v>61</v>
      </c>
      <c r="Q166" t="s">
        <v>267</v>
      </c>
      <c r="R166">
        <v>36</v>
      </c>
      <c r="S166">
        <v>36</v>
      </c>
      <c r="T166">
        <v>879358.90999999992</v>
      </c>
    </row>
    <row r="167" spans="1:20">
      <c r="A167">
        <v>10</v>
      </c>
      <c r="B167" t="s">
        <v>159</v>
      </c>
      <c r="C167">
        <v>53</v>
      </c>
      <c r="D167" t="s">
        <v>154</v>
      </c>
      <c r="E167" t="s">
        <v>183</v>
      </c>
      <c r="F167" t="s">
        <v>161</v>
      </c>
      <c r="G167" t="s">
        <v>182</v>
      </c>
      <c r="H167" t="s">
        <v>61</v>
      </c>
      <c r="K167" s="201">
        <v>42733</v>
      </c>
      <c r="L167" s="201">
        <v>41858</v>
      </c>
      <c r="M167" s="201">
        <v>44780</v>
      </c>
      <c r="N167" s="201">
        <v>42767</v>
      </c>
      <c r="O167">
        <v>0</v>
      </c>
      <c r="P167">
        <v>61</v>
      </c>
      <c r="Q167" t="s">
        <v>267</v>
      </c>
      <c r="R167">
        <v>36</v>
      </c>
      <c r="S167">
        <v>36</v>
      </c>
      <c r="T167">
        <v>879358.90999999992</v>
      </c>
    </row>
    <row r="168" spans="1:20">
      <c r="A168">
        <v>10</v>
      </c>
      <c r="B168" t="s">
        <v>159</v>
      </c>
      <c r="C168">
        <v>28</v>
      </c>
      <c r="D168" t="s">
        <v>58</v>
      </c>
      <c r="E168" t="s">
        <v>184</v>
      </c>
      <c r="F168" t="s">
        <v>185</v>
      </c>
      <c r="G168">
        <v>63</v>
      </c>
      <c r="H168" t="s">
        <v>61</v>
      </c>
      <c r="I168" t="s">
        <v>165</v>
      </c>
      <c r="K168" s="201">
        <v>42740</v>
      </c>
      <c r="L168" s="201">
        <v>41858</v>
      </c>
      <c r="M168" s="201">
        <v>44780</v>
      </c>
      <c r="N168" s="201">
        <v>42767</v>
      </c>
      <c r="O168">
        <v>0</v>
      </c>
      <c r="P168">
        <v>61</v>
      </c>
      <c r="Q168" t="s">
        <v>267</v>
      </c>
      <c r="R168">
        <v>36</v>
      </c>
      <c r="S168">
        <v>36</v>
      </c>
      <c r="T168">
        <v>475300</v>
      </c>
    </row>
    <row r="169" spans="1:20">
      <c r="A169">
        <v>10</v>
      </c>
      <c r="B169" t="s">
        <v>159</v>
      </c>
      <c r="C169">
        <v>28</v>
      </c>
      <c r="D169" t="s">
        <v>58</v>
      </c>
      <c r="E169" t="s">
        <v>184</v>
      </c>
      <c r="F169" t="s">
        <v>185</v>
      </c>
      <c r="G169">
        <v>63</v>
      </c>
      <c r="H169" t="s">
        <v>61</v>
      </c>
      <c r="I169" t="s">
        <v>165</v>
      </c>
      <c r="K169" s="201">
        <v>42740</v>
      </c>
      <c r="L169" s="201">
        <v>41858</v>
      </c>
      <c r="M169" s="201">
        <v>44780</v>
      </c>
      <c r="N169" s="201">
        <v>42767</v>
      </c>
      <c r="O169">
        <v>0</v>
      </c>
      <c r="P169">
        <v>61</v>
      </c>
      <c r="Q169" t="s">
        <v>267</v>
      </c>
      <c r="R169">
        <v>36</v>
      </c>
      <c r="S169">
        <v>36</v>
      </c>
      <c r="T169">
        <v>475300</v>
      </c>
    </row>
    <row r="170" spans="1:20">
      <c r="A170">
        <v>10</v>
      </c>
      <c r="B170" t="s">
        <v>159</v>
      </c>
      <c r="C170">
        <v>73</v>
      </c>
      <c r="D170" t="s">
        <v>58</v>
      </c>
      <c r="E170" t="s">
        <v>186</v>
      </c>
      <c r="F170" t="s">
        <v>187</v>
      </c>
      <c r="G170">
        <v>42020</v>
      </c>
      <c r="H170" t="s">
        <v>61</v>
      </c>
      <c r="K170" s="201">
        <v>42745</v>
      </c>
      <c r="L170" s="201">
        <v>41858</v>
      </c>
      <c r="M170" s="201">
        <v>44780</v>
      </c>
      <c r="N170" s="201">
        <v>42767</v>
      </c>
      <c r="O170">
        <v>0</v>
      </c>
      <c r="P170">
        <v>61</v>
      </c>
      <c r="Q170" t="s">
        <v>267</v>
      </c>
      <c r="R170">
        <v>36</v>
      </c>
      <c r="S170">
        <v>36</v>
      </c>
      <c r="T170">
        <v>48655</v>
      </c>
    </row>
    <row r="171" spans="1:20">
      <c r="A171">
        <v>10</v>
      </c>
      <c r="B171" t="s">
        <v>159</v>
      </c>
      <c r="C171">
        <v>73</v>
      </c>
      <c r="D171" t="s">
        <v>58</v>
      </c>
      <c r="E171" t="s">
        <v>186</v>
      </c>
      <c r="F171" t="s">
        <v>187</v>
      </c>
      <c r="G171">
        <v>42020</v>
      </c>
      <c r="H171" t="s">
        <v>61</v>
      </c>
      <c r="K171" s="201">
        <v>42745</v>
      </c>
      <c r="L171" s="201">
        <v>41858</v>
      </c>
      <c r="M171" s="201">
        <v>44780</v>
      </c>
      <c r="N171" s="201">
        <v>42767</v>
      </c>
      <c r="O171">
        <v>0</v>
      </c>
      <c r="P171">
        <v>61</v>
      </c>
      <c r="Q171" t="s">
        <v>267</v>
      </c>
      <c r="R171">
        <v>36</v>
      </c>
      <c r="S171">
        <v>36</v>
      </c>
      <c r="T171">
        <v>48655</v>
      </c>
    </row>
    <row r="172" spans="1:20">
      <c r="A172">
        <v>10</v>
      </c>
      <c r="B172" t="s">
        <v>159</v>
      </c>
      <c r="C172">
        <v>73</v>
      </c>
      <c r="D172" t="s">
        <v>58</v>
      </c>
      <c r="E172" t="s">
        <v>186</v>
      </c>
      <c r="F172" t="s">
        <v>187</v>
      </c>
      <c r="G172">
        <v>42020</v>
      </c>
      <c r="H172" t="s">
        <v>61</v>
      </c>
      <c r="K172" s="201">
        <v>42745</v>
      </c>
      <c r="L172" s="201">
        <v>41858</v>
      </c>
      <c r="M172" s="201">
        <v>44780</v>
      </c>
      <c r="N172" s="201">
        <v>42767</v>
      </c>
      <c r="O172">
        <v>0</v>
      </c>
      <c r="P172">
        <v>61</v>
      </c>
      <c r="Q172" t="s">
        <v>267</v>
      </c>
      <c r="R172">
        <v>36</v>
      </c>
      <c r="S172">
        <v>36</v>
      </c>
      <c r="T172">
        <v>48655</v>
      </c>
    </row>
    <row r="173" spans="1:20">
      <c r="A173">
        <v>10</v>
      </c>
      <c r="B173" t="s">
        <v>159</v>
      </c>
      <c r="C173">
        <v>73</v>
      </c>
      <c r="D173" t="s">
        <v>58</v>
      </c>
      <c r="E173" t="s">
        <v>186</v>
      </c>
      <c r="F173" t="s">
        <v>187</v>
      </c>
      <c r="G173">
        <v>42020</v>
      </c>
      <c r="H173" t="s">
        <v>61</v>
      </c>
      <c r="K173" s="201">
        <v>42745</v>
      </c>
      <c r="L173" s="201">
        <v>41858</v>
      </c>
      <c r="M173" s="201">
        <v>44780</v>
      </c>
      <c r="N173" s="201">
        <v>42767</v>
      </c>
      <c r="O173">
        <v>0</v>
      </c>
      <c r="P173">
        <v>61</v>
      </c>
      <c r="Q173" t="s">
        <v>267</v>
      </c>
      <c r="R173">
        <v>36</v>
      </c>
      <c r="S173">
        <v>36</v>
      </c>
      <c r="T173">
        <v>48655</v>
      </c>
    </row>
    <row r="174" spans="1:20">
      <c r="A174">
        <v>10</v>
      </c>
      <c r="B174" t="s">
        <v>159</v>
      </c>
      <c r="C174">
        <v>75</v>
      </c>
      <c r="D174" t="s">
        <v>58</v>
      </c>
      <c r="E174" t="s">
        <v>188</v>
      </c>
      <c r="F174" t="s">
        <v>189</v>
      </c>
      <c r="G174">
        <v>2337985</v>
      </c>
      <c r="H174" t="s">
        <v>61</v>
      </c>
      <c r="K174" s="201">
        <v>42748</v>
      </c>
      <c r="L174" s="201">
        <v>41858</v>
      </c>
      <c r="M174" s="201">
        <v>44780</v>
      </c>
      <c r="N174" s="201">
        <v>42767</v>
      </c>
      <c r="O174">
        <v>0</v>
      </c>
      <c r="P174">
        <v>61</v>
      </c>
      <c r="Q174" t="s">
        <v>267</v>
      </c>
      <c r="R174">
        <v>36</v>
      </c>
      <c r="S174">
        <v>36</v>
      </c>
      <c r="T174">
        <v>21000</v>
      </c>
    </row>
    <row r="175" spans="1:20">
      <c r="A175">
        <v>10</v>
      </c>
      <c r="B175" t="s">
        <v>159</v>
      </c>
      <c r="C175">
        <v>51</v>
      </c>
      <c r="D175" t="s">
        <v>58</v>
      </c>
      <c r="E175" t="s">
        <v>160</v>
      </c>
      <c r="F175" t="s">
        <v>161</v>
      </c>
      <c r="G175" t="s">
        <v>190</v>
      </c>
      <c r="H175" t="s">
        <v>61</v>
      </c>
      <c r="K175" s="201">
        <v>42768</v>
      </c>
      <c r="L175" s="201">
        <v>41858</v>
      </c>
      <c r="M175" s="201">
        <v>44780</v>
      </c>
      <c r="N175" s="201">
        <v>42767</v>
      </c>
      <c r="O175">
        <v>0</v>
      </c>
      <c r="P175">
        <v>61</v>
      </c>
      <c r="Q175" t="s">
        <v>267</v>
      </c>
      <c r="R175">
        <v>36</v>
      </c>
      <c r="S175">
        <v>36</v>
      </c>
      <c r="T175">
        <v>108536.64</v>
      </c>
    </row>
    <row r="176" spans="1:20">
      <c r="A176">
        <v>10</v>
      </c>
      <c r="B176" t="s">
        <v>159</v>
      </c>
      <c r="C176">
        <v>51</v>
      </c>
      <c r="D176" t="s">
        <v>58</v>
      </c>
      <c r="E176" t="s">
        <v>160</v>
      </c>
      <c r="F176" t="s">
        <v>161</v>
      </c>
      <c r="G176" t="s">
        <v>190</v>
      </c>
      <c r="H176" t="s">
        <v>61</v>
      </c>
      <c r="K176" s="201">
        <v>42768</v>
      </c>
      <c r="L176" s="201">
        <v>41858</v>
      </c>
      <c r="M176" s="201">
        <v>44780</v>
      </c>
      <c r="N176" s="201">
        <v>42767</v>
      </c>
      <c r="O176">
        <v>0</v>
      </c>
      <c r="P176">
        <v>61</v>
      </c>
      <c r="Q176" t="s">
        <v>267</v>
      </c>
      <c r="R176">
        <v>36</v>
      </c>
      <c r="S176">
        <v>36</v>
      </c>
      <c r="T176">
        <v>108536.64</v>
      </c>
    </row>
    <row r="177" spans="1:20">
      <c r="A177">
        <v>10</v>
      </c>
      <c r="B177" t="s">
        <v>159</v>
      </c>
      <c r="C177">
        <v>51</v>
      </c>
      <c r="D177" t="s">
        <v>58</v>
      </c>
      <c r="E177" t="s">
        <v>160</v>
      </c>
      <c r="F177" t="s">
        <v>161</v>
      </c>
      <c r="G177" t="s">
        <v>190</v>
      </c>
      <c r="H177" t="s">
        <v>61</v>
      </c>
      <c r="K177" s="201">
        <v>42768</v>
      </c>
      <c r="L177" s="201">
        <v>41858</v>
      </c>
      <c r="M177" s="201">
        <v>44780</v>
      </c>
      <c r="N177" s="201">
        <v>42767</v>
      </c>
      <c r="O177">
        <v>0</v>
      </c>
      <c r="P177">
        <v>61</v>
      </c>
      <c r="Q177" t="s">
        <v>267</v>
      </c>
      <c r="R177">
        <v>36</v>
      </c>
      <c r="S177">
        <v>36</v>
      </c>
      <c r="T177">
        <v>108536.64</v>
      </c>
    </row>
    <row r="178" spans="1:20">
      <c r="A178">
        <v>10</v>
      </c>
      <c r="B178" t="s">
        <v>159</v>
      </c>
      <c r="C178">
        <v>51</v>
      </c>
      <c r="D178" t="s">
        <v>58</v>
      </c>
      <c r="E178" t="s">
        <v>160</v>
      </c>
      <c r="F178" t="s">
        <v>161</v>
      </c>
      <c r="G178" t="s">
        <v>190</v>
      </c>
      <c r="H178" t="s">
        <v>61</v>
      </c>
      <c r="K178" s="201">
        <v>42768</v>
      </c>
      <c r="L178" s="201">
        <v>41858</v>
      </c>
      <c r="M178" s="201">
        <v>44780</v>
      </c>
      <c r="N178" s="201">
        <v>42767</v>
      </c>
      <c r="O178">
        <v>0</v>
      </c>
      <c r="P178">
        <v>61</v>
      </c>
      <c r="Q178" t="s">
        <v>267</v>
      </c>
      <c r="R178">
        <v>36</v>
      </c>
      <c r="S178">
        <v>36</v>
      </c>
      <c r="T178">
        <v>108536.64</v>
      </c>
    </row>
    <row r="179" spans="1:20">
      <c r="A179">
        <v>10</v>
      </c>
      <c r="B179" t="s">
        <v>159</v>
      </c>
      <c r="C179">
        <v>51</v>
      </c>
      <c r="D179" t="s">
        <v>58</v>
      </c>
      <c r="E179" t="s">
        <v>160</v>
      </c>
      <c r="F179" t="s">
        <v>161</v>
      </c>
      <c r="G179" t="s">
        <v>190</v>
      </c>
      <c r="H179" t="s">
        <v>61</v>
      </c>
      <c r="K179" s="201">
        <v>42768</v>
      </c>
      <c r="L179" s="201">
        <v>41858</v>
      </c>
      <c r="M179" s="201">
        <v>44780</v>
      </c>
      <c r="N179" s="201">
        <v>42767</v>
      </c>
      <c r="O179">
        <v>0</v>
      </c>
      <c r="P179">
        <v>61</v>
      </c>
      <c r="Q179" t="s">
        <v>267</v>
      </c>
      <c r="R179">
        <v>36</v>
      </c>
      <c r="S179">
        <v>36</v>
      </c>
      <c r="T179">
        <v>108536.64</v>
      </c>
    </row>
    <row r="180" spans="1:20">
      <c r="A180">
        <v>10</v>
      </c>
      <c r="B180" t="s">
        <v>159</v>
      </c>
      <c r="C180">
        <v>51</v>
      </c>
      <c r="D180" t="s">
        <v>58</v>
      </c>
      <c r="E180" t="s">
        <v>160</v>
      </c>
      <c r="F180" t="s">
        <v>161</v>
      </c>
      <c r="G180" t="s">
        <v>190</v>
      </c>
      <c r="H180" t="s">
        <v>61</v>
      </c>
      <c r="K180" s="201">
        <v>42768</v>
      </c>
      <c r="L180" s="201">
        <v>41858</v>
      </c>
      <c r="M180" s="201">
        <v>44780</v>
      </c>
      <c r="N180" s="201">
        <v>42767</v>
      </c>
      <c r="O180">
        <v>0</v>
      </c>
      <c r="P180">
        <v>61</v>
      </c>
      <c r="Q180" t="s">
        <v>267</v>
      </c>
      <c r="R180">
        <v>36</v>
      </c>
      <c r="S180">
        <v>36</v>
      </c>
      <c r="T180">
        <v>108536.64</v>
      </c>
    </row>
    <row r="181" spans="1:20">
      <c r="A181">
        <v>10</v>
      </c>
      <c r="B181" t="s">
        <v>159</v>
      </c>
      <c r="C181">
        <v>51</v>
      </c>
      <c r="D181" t="s">
        <v>58</v>
      </c>
      <c r="E181" t="s">
        <v>160</v>
      </c>
      <c r="F181" t="s">
        <v>161</v>
      </c>
      <c r="G181" t="s">
        <v>190</v>
      </c>
      <c r="H181" t="s">
        <v>61</v>
      </c>
      <c r="K181" s="201">
        <v>42768</v>
      </c>
      <c r="L181" s="201">
        <v>41858</v>
      </c>
      <c r="M181" s="201">
        <v>44780</v>
      </c>
      <c r="N181" s="201">
        <v>42767</v>
      </c>
      <c r="O181">
        <v>0</v>
      </c>
      <c r="P181">
        <v>61</v>
      </c>
      <c r="Q181" t="s">
        <v>267</v>
      </c>
      <c r="R181">
        <v>36</v>
      </c>
      <c r="S181">
        <v>36</v>
      </c>
      <c r="T181">
        <v>108536.64</v>
      </c>
    </row>
    <row r="182" spans="1:20">
      <c r="A182">
        <v>10</v>
      </c>
      <c r="B182" t="s">
        <v>159</v>
      </c>
      <c r="C182">
        <v>51</v>
      </c>
      <c r="D182" t="s">
        <v>58</v>
      </c>
      <c r="E182" t="s">
        <v>160</v>
      </c>
      <c r="F182" t="s">
        <v>161</v>
      </c>
      <c r="G182" t="s">
        <v>190</v>
      </c>
      <c r="H182" t="s">
        <v>61</v>
      </c>
      <c r="K182" s="201">
        <v>42768</v>
      </c>
      <c r="L182" s="201">
        <v>41858</v>
      </c>
      <c r="M182" s="201">
        <v>44780</v>
      </c>
      <c r="N182" s="201">
        <v>42767</v>
      </c>
      <c r="O182">
        <v>0</v>
      </c>
      <c r="P182">
        <v>61</v>
      </c>
      <c r="Q182" t="s">
        <v>267</v>
      </c>
      <c r="R182">
        <v>36</v>
      </c>
      <c r="S182">
        <v>36</v>
      </c>
      <c r="T182">
        <v>108536.64</v>
      </c>
    </row>
    <row r="183" spans="1:20">
      <c r="A183">
        <v>10</v>
      </c>
      <c r="B183" t="s">
        <v>159</v>
      </c>
      <c r="C183">
        <v>51</v>
      </c>
      <c r="D183" t="s">
        <v>58</v>
      </c>
      <c r="E183" t="s">
        <v>160</v>
      </c>
      <c r="F183" t="s">
        <v>161</v>
      </c>
      <c r="G183" t="s">
        <v>190</v>
      </c>
      <c r="H183" t="s">
        <v>61</v>
      </c>
      <c r="K183" s="201">
        <v>42768</v>
      </c>
      <c r="L183" s="201">
        <v>41858</v>
      </c>
      <c r="M183" s="201">
        <v>44780</v>
      </c>
      <c r="N183" s="201">
        <v>42767</v>
      </c>
      <c r="O183">
        <v>0</v>
      </c>
      <c r="P183">
        <v>61</v>
      </c>
      <c r="Q183" t="s">
        <v>267</v>
      </c>
      <c r="R183">
        <v>36</v>
      </c>
      <c r="S183">
        <v>36</v>
      </c>
      <c r="T183">
        <v>108536.64</v>
      </c>
    </row>
    <row r="184" spans="1:20">
      <c r="A184">
        <v>10</v>
      </c>
      <c r="B184" t="s">
        <v>159</v>
      </c>
      <c r="C184">
        <v>51</v>
      </c>
      <c r="D184" t="s">
        <v>58</v>
      </c>
      <c r="E184" t="s">
        <v>160</v>
      </c>
      <c r="F184" t="s">
        <v>161</v>
      </c>
      <c r="G184" t="s">
        <v>190</v>
      </c>
      <c r="H184" t="s">
        <v>61</v>
      </c>
      <c r="K184" s="201">
        <v>42768</v>
      </c>
      <c r="L184" s="201">
        <v>41858</v>
      </c>
      <c r="M184" s="201">
        <v>44780</v>
      </c>
      <c r="N184" s="201">
        <v>42767</v>
      </c>
      <c r="O184">
        <v>0</v>
      </c>
      <c r="P184">
        <v>61</v>
      </c>
      <c r="Q184" t="s">
        <v>267</v>
      </c>
      <c r="R184">
        <v>36</v>
      </c>
      <c r="S184">
        <v>36</v>
      </c>
      <c r="T184">
        <v>108536.64</v>
      </c>
    </row>
    <row r="185" spans="1:20">
      <c r="A185">
        <v>10</v>
      </c>
      <c r="B185" t="s">
        <v>159</v>
      </c>
      <c r="C185">
        <v>51</v>
      </c>
      <c r="D185" t="s">
        <v>58</v>
      </c>
      <c r="E185" t="s">
        <v>160</v>
      </c>
      <c r="F185" t="s">
        <v>161</v>
      </c>
      <c r="G185" t="s">
        <v>190</v>
      </c>
      <c r="H185" t="s">
        <v>61</v>
      </c>
      <c r="K185" s="201">
        <v>42768</v>
      </c>
      <c r="L185" s="201">
        <v>41858</v>
      </c>
      <c r="M185" s="201">
        <v>44780</v>
      </c>
      <c r="N185" s="201">
        <v>42767</v>
      </c>
      <c r="O185">
        <v>0</v>
      </c>
      <c r="P185">
        <v>61</v>
      </c>
      <c r="Q185" t="s">
        <v>267</v>
      </c>
      <c r="R185">
        <v>36</v>
      </c>
      <c r="S185">
        <v>36</v>
      </c>
      <c r="T185">
        <v>108536.64</v>
      </c>
    </row>
    <row r="186" spans="1:20">
      <c r="A186">
        <v>10</v>
      </c>
      <c r="B186" t="s">
        <v>159</v>
      </c>
      <c r="C186">
        <v>51</v>
      </c>
      <c r="D186" t="s">
        <v>58</v>
      </c>
      <c r="E186" t="s">
        <v>160</v>
      </c>
      <c r="F186" t="s">
        <v>161</v>
      </c>
      <c r="G186" t="s">
        <v>190</v>
      </c>
      <c r="H186" t="s">
        <v>61</v>
      </c>
      <c r="K186" s="201">
        <v>42768</v>
      </c>
      <c r="L186" s="201">
        <v>41858</v>
      </c>
      <c r="M186" s="201">
        <v>44780</v>
      </c>
      <c r="N186" s="201">
        <v>42767</v>
      </c>
      <c r="O186">
        <v>0</v>
      </c>
      <c r="P186">
        <v>61</v>
      </c>
      <c r="Q186" t="s">
        <v>267</v>
      </c>
      <c r="R186">
        <v>36</v>
      </c>
      <c r="S186">
        <v>36</v>
      </c>
      <c r="T186">
        <v>108536.64</v>
      </c>
    </row>
    <row r="187" spans="1:20">
      <c r="A187">
        <v>10</v>
      </c>
      <c r="B187" t="s">
        <v>159</v>
      </c>
      <c r="C187">
        <v>48</v>
      </c>
      <c r="D187" t="s">
        <v>58</v>
      </c>
      <c r="E187" t="s">
        <v>191</v>
      </c>
      <c r="F187" t="s">
        <v>192</v>
      </c>
      <c r="G187">
        <v>40050</v>
      </c>
      <c r="H187" t="s">
        <v>61</v>
      </c>
      <c r="I187" t="s">
        <v>165</v>
      </c>
      <c r="K187" s="201">
        <v>43037</v>
      </c>
      <c r="L187" s="201">
        <v>41858</v>
      </c>
      <c r="M187" s="201">
        <v>44780</v>
      </c>
      <c r="N187" s="201">
        <v>42767</v>
      </c>
      <c r="O187">
        <v>1</v>
      </c>
      <c r="P187">
        <v>57</v>
      </c>
      <c r="Q187" t="s">
        <v>267</v>
      </c>
      <c r="R187">
        <v>36</v>
      </c>
      <c r="S187">
        <v>36</v>
      </c>
      <c r="T187">
        <v>46960</v>
      </c>
    </row>
    <row r="188" spans="1:20">
      <c r="A188">
        <v>10</v>
      </c>
      <c r="B188" t="s">
        <v>159</v>
      </c>
      <c r="C188">
        <v>48</v>
      </c>
      <c r="D188" t="s">
        <v>58</v>
      </c>
      <c r="E188" t="s">
        <v>191</v>
      </c>
      <c r="F188" t="s">
        <v>192</v>
      </c>
      <c r="G188">
        <v>40050</v>
      </c>
      <c r="H188" t="s">
        <v>61</v>
      </c>
      <c r="I188" t="s">
        <v>165</v>
      </c>
      <c r="K188" s="201">
        <v>43037</v>
      </c>
      <c r="L188" s="201">
        <v>41858</v>
      </c>
      <c r="M188" s="201">
        <v>44780</v>
      </c>
      <c r="N188" s="201">
        <v>42767</v>
      </c>
      <c r="O188">
        <v>1</v>
      </c>
      <c r="P188">
        <v>57</v>
      </c>
      <c r="Q188" t="s">
        <v>267</v>
      </c>
      <c r="R188">
        <v>36</v>
      </c>
      <c r="S188">
        <v>36</v>
      </c>
      <c r="T188">
        <v>46960</v>
      </c>
    </row>
    <row r="189" spans="1:20">
      <c r="A189">
        <v>10</v>
      </c>
      <c r="B189" t="s">
        <v>159</v>
      </c>
      <c r="C189">
        <v>48</v>
      </c>
      <c r="D189" t="s">
        <v>58</v>
      </c>
      <c r="E189" t="s">
        <v>191</v>
      </c>
      <c r="F189" t="s">
        <v>192</v>
      </c>
      <c r="G189">
        <v>40050</v>
      </c>
      <c r="H189" t="s">
        <v>61</v>
      </c>
      <c r="I189" t="s">
        <v>165</v>
      </c>
      <c r="K189" s="201">
        <v>43037</v>
      </c>
      <c r="L189" s="201">
        <v>41858</v>
      </c>
      <c r="M189" s="201">
        <v>44780</v>
      </c>
      <c r="N189" s="201">
        <v>42767</v>
      </c>
      <c r="O189">
        <v>1</v>
      </c>
      <c r="P189">
        <v>57</v>
      </c>
      <c r="Q189" t="s">
        <v>267</v>
      </c>
      <c r="R189">
        <v>36</v>
      </c>
      <c r="S189">
        <v>36</v>
      </c>
      <c r="T189">
        <v>46960</v>
      </c>
    </row>
    <row r="190" spans="1:20">
      <c r="A190">
        <v>10</v>
      </c>
      <c r="B190" t="s">
        <v>159</v>
      </c>
      <c r="C190">
        <v>48</v>
      </c>
      <c r="D190" t="s">
        <v>58</v>
      </c>
      <c r="E190" t="s">
        <v>193</v>
      </c>
      <c r="F190" t="s">
        <v>192</v>
      </c>
      <c r="G190">
        <v>40050</v>
      </c>
      <c r="H190" t="s">
        <v>61</v>
      </c>
      <c r="I190" t="s">
        <v>165</v>
      </c>
      <c r="K190" s="201">
        <v>43037</v>
      </c>
      <c r="L190" s="201">
        <v>41858</v>
      </c>
      <c r="M190" s="201">
        <v>44780</v>
      </c>
      <c r="N190" s="201">
        <v>42767</v>
      </c>
      <c r="O190">
        <v>1</v>
      </c>
      <c r="P190">
        <v>57</v>
      </c>
      <c r="Q190" t="s">
        <v>267</v>
      </c>
      <c r="R190">
        <v>36</v>
      </c>
      <c r="S190">
        <v>36</v>
      </c>
      <c r="T190">
        <v>46960</v>
      </c>
    </row>
    <row r="191" spans="1:20">
      <c r="A191">
        <v>10</v>
      </c>
      <c r="B191" t="s">
        <v>159</v>
      </c>
      <c r="C191">
        <v>48</v>
      </c>
      <c r="D191" t="s">
        <v>58</v>
      </c>
      <c r="E191" t="s">
        <v>194</v>
      </c>
      <c r="F191" t="s">
        <v>192</v>
      </c>
      <c r="G191">
        <v>40050</v>
      </c>
      <c r="H191" t="s">
        <v>61</v>
      </c>
      <c r="I191" t="s">
        <v>165</v>
      </c>
      <c r="K191" s="201">
        <v>43037</v>
      </c>
      <c r="L191" s="201">
        <v>41858</v>
      </c>
      <c r="M191" s="201">
        <v>44780</v>
      </c>
      <c r="N191" s="201">
        <v>42767</v>
      </c>
      <c r="O191">
        <v>1</v>
      </c>
      <c r="P191">
        <v>57</v>
      </c>
      <c r="Q191" t="s">
        <v>267</v>
      </c>
      <c r="R191">
        <v>36</v>
      </c>
      <c r="S191">
        <v>36</v>
      </c>
      <c r="T191">
        <v>46960</v>
      </c>
    </row>
    <row r="192" spans="1:20">
      <c r="A192">
        <v>10</v>
      </c>
      <c r="B192" t="s">
        <v>159</v>
      </c>
      <c r="C192">
        <v>48</v>
      </c>
      <c r="D192" t="s">
        <v>58</v>
      </c>
      <c r="E192" t="s">
        <v>194</v>
      </c>
      <c r="F192" t="s">
        <v>192</v>
      </c>
      <c r="G192">
        <v>40050</v>
      </c>
      <c r="H192" t="s">
        <v>61</v>
      </c>
      <c r="I192" t="s">
        <v>165</v>
      </c>
      <c r="K192" s="201">
        <v>43037</v>
      </c>
      <c r="L192" s="201">
        <v>41858</v>
      </c>
      <c r="M192" s="201">
        <v>44780</v>
      </c>
      <c r="N192" s="201">
        <v>42767</v>
      </c>
      <c r="O192">
        <v>1</v>
      </c>
      <c r="P192">
        <v>57</v>
      </c>
      <c r="Q192" t="s">
        <v>267</v>
      </c>
      <c r="R192">
        <v>36</v>
      </c>
      <c r="S192">
        <v>36</v>
      </c>
      <c r="T192">
        <v>46960</v>
      </c>
    </row>
    <row r="193" spans="1:20">
      <c r="A193">
        <v>10</v>
      </c>
      <c r="B193" t="s">
        <v>159</v>
      </c>
      <c r="C193">
        <v>48</v>
      </c>
      <c r="D193" t="s">
        <v>58</v>
      </c>
      <c r="E193" t="s">
        <v>194</v>
      </c>
      <c r="F193" t="s">
        <v>192</v>
      </c>
      <c r="G193">
        <v>40050</v>
      </c>
      <c r="H193" t="s">
        <v>61</v>
      </c>
      <c r="I193" t="s">
        <v>165</v>
      </c>
      <c r="K193" s="201">
        <v>43037</v>
      </c>
      <c r="L193" s="201">
        <v>41858</v>
      </c>
      <c r="M193" s="201">
        <v>44780</v>
      </c>
      <c r="N193" s="201">
        <v>42767</v>
      </c>
      <c r="O193">
        <v>1</v>
      </c>
      <c r="P193">
        <v>57</v>
      </c>
      <c r="Q193" t="s">
        <v>267</v>
      </c>
      <c r="R193">
        <v>36</v>
      </c>
      <c r="S193">
        <v>36</v>
      </c>
      <c r="T193">
        <v>46960</v>
      </c>
    </row>
    <row r="194" spans="1:20">
      <c r="A194">
        <v>10</v>
      </c>
      <c r="B194" t="s">
        <v>159</v>
      </c>
      <c r="C194">
        <v>48</v>
      </c>
      <c r="D194" t="s">
        <v>58</v>
      </c>
      <c r="E194" t="s">
        <v>195</v>
      </c>
      <c r="F194" t="s">
        <v>196</v>
      </c>
      <c r="G194">
        <v>40050</v>
      </c>
      <c r="H194" t="s">
        <v>61</v>
      </c>
      <c r="I194" t="s">
        <v>165</v>
      </c>
      <c r="K194" s="201">
        <v>43037</v>
      </c>
      <c r="L194" s="201">
        <v>41858</v>
      </c>
      <c r="M194" s="201">
        <v>44780</v>
      </c>
      <c r="N194" s="201">
        <v>42767</v>
      </c>
      <c r="O194">
        <v>1</v>
      </c>
      <c r="P194">
        <v>57</v>
      </c>
      <c r="Q194" t="s">
        <v>267</v>
      </c>
      <c r="R194">
        <v>36</v>
      </c>
      <c r="S194">
        <v>36</v>
      </c>
      <c r="T194">
        <v>428619</v>
      </c>
    </row>
    <row r="195" spans="1:20">
      <c r="A195">
        <v>10</v>
      </c>
      <c r="B195" t="s">
        <v>159</v>
      </c>
      <c r="C195">
        <v>48</v>
      </c>
      <c r="D195" t="s">
        <v>58</v>
      </c>
      <c r="E195" t="s">
        <v>197</v>
      </c>
      <c r="F195" t="s">
        <v>192</v>
      </c>
      <c r="G195">
        <v>40050</v>
      </c>
      <c r="H195" t="s">
        <v>61</v>
      </c>
      <c r="I195" t="s">
        <v>165</v>
      </c>
      <c r="K195" s="201">
        <v>43037</v>
      </c>
      <c r="L195" s="201">
        <v>41858</v>
      </c>
      <c r="M195" s="201">
        <v>44780</v>
      </c>
      <c r="N195" s="201">
        <v>42767</v>
      </c>
      <c r="O195">
        <v>1</v>
      </c>
      <c r="P195">
        <v>57</v>
      </c>
      <c r="Q195" t="s">
        <v>267</v>
      </c>
      <c r="R195">
        <v>36</v>
      </c>
      <c r="S195">
        <v>36</v>
      </c>
      <c r="T195">
        <v>513887</v>
      </c>
    </row>
    <row r="196" spans="1:20">
      <c r="A196">
        <v>10</v>
      </c>
      <c r="B196" t="s">
        <v>159</v>
      </c>
      <c r="C196">
        <v>48</v>
      </c>
      <c r="D196" t="s">
        <v>58</v>
      </c>
      <c r="E196" t="s">
        <v>197</v>
      </c>
      <c r="F196" t="s">
        <v>192</v>
      </c>
      <c r="G196">
        <v>40050</v>
      </c>
      <c r="H196" t="s">
        <v>61</v>
      </c>
      <c r="I196" t="s">
        <v>165</v>
      </c>
      <c r="K196" s="201">
        <v>43037</v>
      </c>
      <c r="L196" s="201">
        <v>41858</v>
      </c>
      <c r="M196" s="201">
        <v>44780</v>
      </c>
      <c r="N196" s="201">
        <v>42767</v>
      </c>
      <c r="O196">
        <v>1</v>
      </c>
      <c r="P196">
        <v>57</v>
      </c>
      <c r="Q196" t="s">
        <v>267</v>
      </c>
      <c r="R196">
        <v>36</v>
      </c>
      <c r="S196">
        <v>36</v>
      </c>
      <c r="T196">
        <v>513887</v>
      </c>
    </row>
    <row r="197" spans="1:20">
      <c r="A197">
        <v>10</v>
      </c>
      <c r="B197" t="s">
        <v>159</v>
      </c>
      <c r="C197">
        <v>48</v>
      </c>
      <c r="D197" t="s">
        <v>58</v>
      </c>
      <c r="E197" t="s">
        <v>197</v>
      </c>
      <c r="F197" t="s">
        <v>192</v>
      </c>
      <c r="G197">
        <v>40050</v>
      </c>
      <c r="H197" t="s">
        <v>61</v>
      </c>
      <c r="I197" t="s">
        <v>165</v>
      </c>
      <c r="K197" s="201">
        <v>43037</v>
      </c>
      <c r="L197" s="201">
        <v>41858</v>
      </c>
      <c r="M197" s="201">
        <v>44780</v>
      </c>
      <c r="N197" s="201">
        <v>42767</v>
      </c>
      <c r="O197">
        <v>1</v>
      </c>
      <c r="P197">
        <v>57</v>
      </c>
      <c r="Q197" t="s">
        <v>267</v>
      </c>
      <c r="R197">
        <v>36</v>
      </c>
      <c r="S197">
        <v>36</v>
      </c>
      <c r="T197">
        <v>513887</v>
      </c>
    </row>
    <row r="198" spans="1:20">
      <c r="A198">
        <v>10</v>
      </c>
      <c r="B198" t="s">
        <v>159</v>
      </c>
      <c r="C198">
        <v>48</v>
      </c>
      <c r="D198" t="s">
        <v>58</v>
      </c>
      <c r="E198" t="s">
        <v>197</v>
      </c>
      <c r="F198" t="s">
        <v>192</v>
      </c>
      <c r="G198">
        <v>40050</v>
      </c>
      <c r="H198" t="s">
        <v>61</v>
      </c>
      <c r="I198" t="s">
        <v>165</v>
      </c>
      <c r="K198" s="201">
        <v>43037</v>
      </c>
      <c r="L198" s="201">
        <v>41858</v>
      </c>
      <c r="M198" s="201">
        <v>44780</v>
      </c>
      <c r="N198" s="201">
        <v>42767</v>
      </c>
      <c r="O198">
        <v>1</v>
      </c>
      <c r="P198">
        <v>57</v>
      </c>
      <c r="Q198" t="s">
        <v>267</v>
      </c>
      <c r="R198">
        <v>36</v>
      </c>
      <c r="S198">
        <v>36</v>
      </c>
      <c r="T198">
        <v>513887</v>
      </c>
    </row>
    <row r="199" spans="1:20">
      <c r="A199">
        <v>10</v>
      </c>
      <c r="B199" t="s">
        <v>159</v>
      </c>
      <c r="C199">
        <v>48</v>
      </c>
      <c r="D199" t="s">
        <v>58</v>
      </c>
      <c r="E199" t="s">
        <v>197</v>
      </c>
      <c r="F199" t="s">
        <v>192</v>
      </c>
      <c r="G199">
        <v>40050</v>
      </c>
      <c r="H199" t="s">
        <v>61</v>
      </c>
      <c r="I199" t="s">
        <v>165</v>
      </c>
      <c r="K199" s="201">
        <v>43037</v>
      </c>
      <c r="L199" s="201">
        <v>41858</v>
      </c>
      <c r="M199" s="201">
        <v>44780</v>
      </c>
      <c r="N199" s="201">
        <v>42767</v>
      </c>
      <c r="O199">
        <v>1</v>
      </c>
      <c r="P199">
        <v>57</v>
      </c>
      <c r="Q199" t="s">
        <v>267</v>
      </c>
      <c r="R199">
        <v>36</v>
      </c>
      <c r="S199">
        <v>36</v>
      </c>
      <c r="T199">
        <v>513887</v>
      </c>
    </row>
    <row r="200" spans="1:20">
      <c r="A200">
        <v>10</v>
      </c>
      <c r="B200" t="s">
        <v>159</v>
      </c>
      <c r="C200">
        <v>48</v>
      </c>
      <c r="D200" t="s">
        <v>58</v>
      </c>
      <c r="E200" t="s">
        <v>197</v>
      </c>
      <c r="F200" t="s">
        <v>192</v>
      </c>
      <c r="G200">
        <v>40050</v>
      </c>
      <c r="H200" t="s">
        <v>61</v>
      </c>
      <c r="I200" t="s">
        <v>165</v>
      </c>
      <c r="K200" s="201">
        <v>43037</v>
      </c>
      <c r="L200" s="201">
        <v>41858</v>
      </c>
      <c r="M200" s="201">
        <v>44780</v>
      </c>
      <c r="N200" s="201">
        <v>42767</v>
      </c>
      <c r="O200">
        <v>1</v>
      </c>
      <c r="P200">
        <v>57</v>
      </c>
      <c r="Q200" t="s">
        <v>267</v>
      </c>
      <c r="R200">
        <v>36</v>
      </c>
      <c r="S200">
        <v>36</v>
      </c>
      <c r="T200">
        <v>513887</v>
      </c>
    </row>
    <row r="201" spans="1:20">
      <c r="A201">
        <v>10</v>
      </c>
      <c r="B201" t="s">
        <v>159</v>
      </c>
      <c r="C201">
        <v>48</v>
      </c>
      <c r="D201" t="s">
        <v>58</v>
      </c>
      <c r="E201" t="s">
        <v>198</v>
      </c>
      <c r="F201" t="s">
        <v>192</v>
      </c>
      <c r="G201">
        <v>40050</v>
      </c>
      <c r="H201" t="s">
        <v>61</v>
      </c>
      <c r="I201" t="s">
        <v>165</v>
      </c>
      <c r="K201" s="201">
        <v>43037</v>
      </c>
      <c r="L201" s="201">
        <v>41858</v>
      </c>
      <c r="M201" s="201">
        <v>44780</v>
      </c>
      <c r="N201" s="201">
        <v>42767</v>
      </c>
      <c r="O201">
        <v>1</v>
      </c>
      <c r="P201">
        <v>57</v>
      </c>
      <c r="Q201" t="s">
        <v>267</v>
      </c>
      <c r="R201">
        <v>36</v>
      </c>
      <c r="S201">
        <v>36</v>
      </c>
      <c r="T201">
        <v>513887</v>
      </c>
    </row>
    <row r="202" spans="1:20">
      <c r="A202">
        <v>10</v>
      </c>
      <c r="B202" t="s">
        <v>159</v>
      </c>
      <c r="C202">
        <v>49</v>
      </c>
      <c r="D202" t="s">
        <v>58</v>
      </c>
      <c r="E202" t="s">
        <v>199</v>
      </c>
      <c r="F202" t="s">
        <v>192</v>
      </c>
      <c r="G202">
        <v>1693772</v>
      </c>
      <c r="H202" t="s">
        <v>61</v>
      </c>
      <c r="I202" t="s">
        <v>165</v>
      </c>
      <c r="K202" s="201">
        <v>43126</v>
      </c>
      <c r="L202" s="201">
        <v>41858</v>
      </c>
      <c r="M202" s="201">
        <v>44780</v>
      </c>
      <c r="N202" s="201">
        <v>42767</v>
      </c>
      <c r="O202">
        <v>1</v>
      </c>
      <c r="P202">
        <v>54</v>
      </c>
      <c r="Q202" t="s">
        <v>267</v>
      </c>
      <c r="R202">
        <v>36</v>
      </c>
      <c r="S202">
        <v>36</v>
      </c>
      <c r="T202">
        <v>118988</v>
      </c>
    </row>
    <row r="203" spans="1:20">
      <c r="A203">
        <v>10</v>
      </c>
      <c r="B203" t="s">
        <v>159</v>
      </c>
      <c r="C203">
        <v>49</v>
      </c>
      <c r="D203" t="s">
        <v>58</v>
      </c>
      <c r="E203" t="s">
        <v>199</v>
      </c>
      <c r="F203" t="s">
        <v>192</v>
      </c>
      <c r="G203">
        <v>1693772</v>
      </c>
      <c r="H203" t="s">
        <v>61</v>
      </c>
      <c r="I203" t="s">
        <v>165</v>
      </c>
      <c r="K203" s="201">
        <v>43126</v>
      </c>
      <c r="L203" s="201">
        <v>41858</v>
      </c>
      <c r="M203" s="201">
        <v>44780</v>
      </c>
      <c r="N203" s="201">
        <v>42767</v>
      </c>
      <c r="O203">
        <v>1</v>
      </c>
      <c r="P203">
        <v>54</v>
      </c>
      <c r="Q203" t="s">
        <v>267</v>
      </c>
      <c r="R203">
        <v>36</v>
      </c>
      <c r="S203">
        <v>36</v>
      </c>
      <c r="T203">
        <v>118988</v>
      </c>
    </row>
    <row r="204" spans="1:20">
      <c r="A204">
        <v>10</v>
      </c>
      <c r="B204" t="s">
        <v>159</v>
      </c>
      <c r="C204">
        <v>22</v>
      </c>
      <c r="D204" t="s">
        <v>58</v>
      </c>
      <c r="E204" t="s">
        <v>200</v>
      </c>
      <c r="F204" t="s">
        <v>161</v>
      </c>
      <c r="G204" t="s">
        <v>201</v>
      </c>
      <c r="H204" t="s">
        <v>61</v>
      </c>
      <c r="I204" t="s">
        <v>180</v>
      </c>
      <c r="K204" s="201">
        <v>42153</v>
      </c>
      <c r="L204" s="201">
        <v>41858</v>
      </c>
      <c r="M204" s="201">
        <v>44780</v>
      </c>
      <c r="N204" s="201">
        <v>42767</v>
      </c>
      <c r="O204">
        <v>0</v>
      </c>
      <c r="P204">
        <v>61</v>
      </c>
      <c r="Q204" t="s">
        <v>267</v>
      </c>
      <c r="R204">
        <v>60</v>
      </c>
      <c r="S204">
        <v>60</v>
      </c>
      <c r="T204">
        <v>2906427.27</v>
      </c>
    </row>
    <row r="205" spans="1:20">
      <c r="A205">
        <v>10</v>
      </c>
      <c r="B205" t="s">
        <v>159</v>
      </c>
      <c r="C205">
        <v>22</v>
      </c>
      <c r="D205" t="s">
        <v>58</v>
      </c>
      <c r="E205" t="s">
        <v>202</v>
      </c>
      <c r="F205" t="s">
        <v>161</v>
      </c>
      <c r="G205" t="s">
        <v>201</v>
      </c>
      <c r="H205" t="s">
        <v>61</v>
      </c>
      <c r="I205" t="s">
        <v>180</v>
      </c>
      <c r="K205" s="201">
        <v>42153</v>
      </c>
      <c r="L205" s="201">
        <v>41858</v>
      </c>
      <c r="M205" s="201">
        <v>44780</v>
      </c>
      <c r="N205" s="201">
        <v>42767</v>
      </c>
      <c r="O205">
        <v>0</v>
      </c>
      <c r="P205">
        <v>61</v>
      </c>
      <c r="Q205" t="s">
        <v>267</v>
      </c>
      <c r="R205">
        <v>60</v>
      </c>
      <c r="S205">
        <v>60</v>
      </c>
      <c r="T205">
        <v>4716501.42</v>
      </c>
    </row>
    <row r="206" spans="1:20">
      <c r="A206">
        <v>10</v>
      </c>
      <c r="B206" t="s">
        <v>159</v>
      </c>
      <c r="C206">
        <v>22</v>
      </c>
      <c r="D206" t="s">
        <v>58</v>
      </c>
      <c r="E206" t="s">
        <v>202</v>
      </c>
      <c r="F206" t="s">
        <v>161</v>
      </c>
      <c r="G206" t="s">
        <v>201</v>
      </c>
      <c r="H206" t="s">
        <v>61</v>
      </c>
      <c r="I206" t="s">
        <v>180</v>
      </c>
      <c r="K206" s="201">
        <v>42153</v>
      </c>
      <c r="L206" s="201">
        <v>41858</v>
      </c>
      <c r="M206" s="201">
        <v>44780</v>
      </c>
      <c r="N206" s="201">
        <v>42767</v>
      </c>
      <c r="O206">
        <v>0</v>
      </c>
      <c r="P206">
        <v>61</v>
      </c>
      <c r="Q206" t="s">
        <v>267</v>
      </c>
      <c r="R206">
        <v>60</v>
      </c>
      <c r="S206">
        <v>60</v>
      </c>
      <c r="T206">
        <v>4716501.42</v>
      </c>
    </row>
    <row r="207" spans="1:20">
      <c r="A207">
        <v>10</v>
      </c>
      <c r="B207" t="s">
        <v>159</v>
      </c>
      <c r="C207">
        <v>22</v>
      </c>
      <c r="D207" t="s">
        <v>58</v>
      </c>
      <c r="E207" t="s">
        <v>203</v>
      </c>
      <c r="F207" t="s">
        <v>161</v>
      </c>
      <c r="G207" t="s">
        <v>201</v>
      </c>
      <c r="H207" t="s">
        <v>61</v>
      </c>
      <c r="I207" t="s">
        <v>180</v>
      </c>
      <c r="K207" s="201">
        <v>42153</v>
      </c>
      <c r="L207" s="201">
        <v>41858</v>
      </c>
      <c r="M207" s="201">
        <v>44780</v>
      </c>
      <c r="N207" s="201">
        <v>42767</v>
      </c>
      <c r="O207">
        <v>0</v>
      </c>
      <c r="P207">
        <v>61</v>
      </c>
      <c r="Q207" t="s">
        <v>267</v>
      </c>
      <c r="R207">
        <v>60</v>
      </c>
      <c r="S207">
        <v>60</v>
      </c>
      <c r="T207">
        <v>16597500.689999999</v>
      </c>
    </row>
    <row r="208" spans="1:20">
      <c r="A208">
        <v>10</v>
      </c>
      <c r="B208" t="s">
        <v>159</v>
      </c>
      <c r="C208">
        <v>22</v>
      </c>
      <c r="D208" t="s">
        <v>58</v>
      </c>
      <c r="E208" t="s">
        <v>203</v>
      </c>
      <c r="F208" t="s">
        <v>161</v>
      </c>
      <c r="G208" t="s">
        <v>201</v>
      </c>
      <c r="H208" t="s">
        <v>61</v>
      </c>
      <c r="I208" t="s">
        <v>180</v>
      </c>
      <c r="K208" s="201">
        <v>42153</v>
      </c>
      <c r="L208" s="201">
        <v>41858</v>
      </c>
      <c r="M208" s="201">
        <v>44780</v>
      </c>
      <c r="N208" s="201">
        <v>42767</v>
      </c>
      <c r="O208">
        <v>0</v>
      </c>
      <c r="P208">
        <v>61</v>
      </c>
      <c r="Q208" t="s">
        <v>267</v>
      </c>
      <c r="R208">
        <v>60</v>
      </c>
      <c r="S208">
        <v>60</v>
      </c>
      <c r="T208">
        <v>26810927.460000001</v>
      </c>
    </row>
    <row r="209" spans="1:20">
      <c r="A209">
        <v>10</v>
      </c>
      <c r="B209" t="s">
        <v>159</v>
      </c>
      <c r="C209">
        <v>50</v>
      </c>
      <c r="D209" t="s">
        <v>58</v>
      </c>
      <c r="E209" t="s">
        <v>202</v>
      </c>
      <c r="F209" t="s">
        <v>204</v>
      </c>
      <c r="G209" t="s">
        <v>162</v>
      </c>
      <c r="H209" t="s">
        <v>61</v>
      </c>
      <c r="K209" s="201">
        <v>42291</v>
      </c>
      <c r="L209" s="201">
        <v>41858</v>
      </c>
      <c r="M209" s="201">
        <v>44780</v>
      </c>
      <c r="N209" s="201">
        <v>42767</v>
      </c>
      <c r="O209">
        <v>0</v>
      </c>
      <c r="P209">
        <v>61</v>
      </c>
      <c r="Q209" t="s">
        <v>267</v>
      </c>
      <c r="R209">
        <v>60</v>
      </c>
      <c r="S209">
        <v>60</v>
      </c>
      <c r="T209">
        <v>965572.20000000007</v>
      </c>
    </row>
    <row r="210" spans="1:20">
      <c r="A210">
        <v>10</v>
      </c>
      <c r="B210" t="s">
        <v>159</v>
      </c>
      <c r="C210">
        <v>50</v>
      </c>
      <c r="D210" t="s">
        <v>58</v>
      </c>
      <c r="E210" t="s">
        <v>202</v>
      </c>
      <c r="F210" t="s">
        <v>204</v>
      </c>
      <c r="G210" t="s">
        <v>162</v>
      </c>
      <c r="H210" t="s">
        <v>61</v>
      </c>
      <c r="K210" s="201">
        <v>42291</v>
      </c>
      <c r="L210" s="201">
        <v>41858</v>
      </c>
      <c r="M210" s="201">
        <v>44780</v>
      </c>
      <c r="N210" s="201">
        <v>42767</v>
      </c>
      <c r="O210">
        <v>0</v>
      </c>
      <c r="P210">
        <v>61</v>
      </c>
      <c r="Q210" t="s">
        <v>267</v>
      </c>
      <c r="R210">
        <v>60</v>
      </c>
      <c r="S210">
        <v>60</v>
      </c>
      <c r="T210">
        <v>965572.20000000007</v>
      </c>
    </row>
    <row r="211" spans="1:20">
      <c r="A211">
        <v>10</v>
      </c>
      <c r="B211" t="s">
        <v>159</v>
      </c>
      <c r="C211">
        <v>50</v>
      </c>
      <c r="D211" t="s">
        <v>58</v>
      </c>
      <c r="E211" t="s">
        <v>202</v>
      </c>
      <c r="F211" t="s">
        <v>204</v>
      </c>
      <c r="G211" t="s">
        <v>162</v>
      </c>
      <c r="H211" t="s">
        <v>61</v>
      </c>
      <c r="K211" s="201">
        <v>42291</v>
      </c>
      <c r="L211" s="201">
        <v>41858</v>
      </c>
      <c r="M211" s="201">
        <v>44780</v>
      </c>
      <c r="N211" s="201">
        <v>42767</v>
      </c>
      <c r="O211">
        <v>0</v>
      </c>
      <c r="P211">
        <v>61</v>
      </c>
      <c r="Q211" t="s">
        <v>267</v>
      </c>
      <c r="R211">
        <v>60</v>
      </c>
      <c r="S211">
        <v>60</v>
      </c>
      <c r="T211">
        <v>965572.20000000007</v>
      </c>
    </row>
    <row r="212" spans="1:20">
      <c r="A212">
        <v>10</v>
      </c>
      <c r="B212" t="s">
        <v>159</v>
      </c>
      <c r="C212">
        <v>50</v>
      </c>
      <c r="D212" t="s">
        <v>58</v>
      </c>
      <c r="E212" t="s">
        <v>202</v>
      </c>
      <c r="F212" t="s">
        <v>204</v>
      </c>
      <c r="G212" t="s">
        <v>162</v>
      </c>
      <c r="H212" t="s">
        <v>61</v>
      </c>
      <c r="K212" s="201">
        <v>42291</v>
      </c>
      <c r="L212" s="201">
        <v>41858</v>
      </c>
      <c r="M212" s="201">
        <v>44780</v>
      </c>
      <c r="N212" s="201">
        <v>42767</v>
      </c>
      <c r="O212">
        <v>0</v>
      </c>
      <c r="P212">
        <v>61</v>
      </c>
      <c r="Q212" t="s">
        <v>267</v>
      </c>
      <c r="R212">
        <v>60</v>
      </c>
      <c r="S212">
        <v>60</v>
      </c>
      <c r="T212">
        <v>965572.20000000007</v>
      </c>
    </row>
    <row r="213" spans="1:20">
      <c r="A213">
        <v>10</v>
      </c>
      <c r="B213" t="s">
        <v>159</v>
      </c>
      <c r="C213">
        <v>52</v>
      </c>
      <c r="D213" t="s">
        <v>154</v>
      </c>
      <c r="E213" t="s">
        <v>205</v>
      </c>
      <c r="F213" t="s">
        <v>161</v>
      </c>
      <c r="G213" t="s">
        <v>206</v>
      </c>
      <c r="H213" t="s">
        <v>61</v>
      </c>
      <c r="K213" s="201">
        <v>42497</v>
      </c>
      <c r="L213" s="201">
        <v>41858</v>
      </c>
      <c r="M213" s="201">
        <v>44780</v>
      </c>
      <c r="N213" s="201">
        <v>42767</v>
      </c>
      <c r="O213">
        <v>0</v>
      </c>
      <c r="P213">
        <v>61</v>
      </c>
      <c r="Q213" t="s">
        <v>267</v>
      </c>
      <c r="R213">
        <v>60</v>
      </c>
      <c r="S213">
        <v>60</v>
      </c>
      <c r="T213">
        <v>3227247.84</v>
      </c>
    </row>
    <row r="214" spans="1:20">
      <c r="A214">
        <v>10</v>
      </c>
      <c r="B214" t="s">
        <v>159</v>
      </c>
      <c r="C214">
        <v>62</v>
      </c>
      <c r="D214" t="s">
        <v>58</v>
      </c>
      <c r="E214" t="s">
        <v>207</v>
      </c>
      <c r="F214" t="s">
        <v>82</v>
      </c>
      <c r="G214">
        <v>175</v>
      </c>
      <c r="H214" t="s">
        <v>61</v>
      </c>
      <c r="K214" s="201">
        <v>42551</v>
      </c>
      <c r="L214" s="201">
        <v>41858</v>
      </c>
      <c r="M214" s="201">
        <v>44780</v>
      </c>
      <c r="N214" s="201">
        <v>42767</v>
      </c>
      <c r="O214">
        <v>0</v>
      </c>
      <c r="P214">
        <v>61</v>
      </c>
      <c r="Q214" t="s">
        <v>267</v>
      </c>
      <c r="R214">
        <v>60</v>
      </c>
      <c r="S214">
        <v>60</v>
      </c>
      <c r="T214">
        <v>200000</v>
      </c>
    </row>
    <row r="215" spans="1:20">
      <c r="A215">
        <v>10</v>
      </c>
      <c r="B215" t="s">
        <v>159</v>
      </c>
      <c r="C215">
        <v>62</v>
      </c>
      <c r="D215" t="s">
        <v>58</v>
      </c>
      <c r="E215" t="s">
        <v>207</v>
      </c>
      <c r="F215" t="s">
        <v>82</v>
      </c>
      <c r="G215">
        <v>175</v>
      </c>
      <c r="H215" t="s">
        <v>61</v>
      </c>
      <c r="K215" s="201">
        <v>42551</v>
      </c>
      <c r="L215" s="201">
        <v>41858</v>
      </c>
      <c r="M215" s="201">
        <v>44780</v>
      </c>
      <c r="N215" s="201">
        <v>42767</v>
      </c>
      <c r="O215">
        <v>0</v>
      </c>
      <c r="P215">
        <v>61</v>
      </c>
      <c r="Q215" t="s">
        <v>267</v>
      </c>
      <c r="R215">
        <v>60</v>
      </c>
      <c r="S215">
        <v>60</v>
      </c>
      <c r="T215">
        <v>200000</v>
      </c>
    </row>
    <row r="216" spans="1:20">
      <c r="A216">
        <v>10</v>
      </c>
      <c r="B216" t="s">
        <v>159</v>
      </c>
      <c r="C216">
        <v>62</v>
      </c>
      <c r="D216" t="s">
        <v>58</v>
      </c>
      <c r="E216" t="s">
        <v>207</v>
      </c>
      <c r="F216" t="s">
        <v>82</v>
      </c>
      <c r="G216">
        <v>175</v>
      </c>
      <c r="H216" t="s">
        <v>61</v>
      </c>
      <c r="K216" s="201">
        <v>42551</v>
      </c>
      <c r="L216" s="201">
        <v>41858</v>
      </c>
      <c r="M216" s="201">
        <v>44780</v>
      </c>
      <c r="N216" s="201">
        <v>42767</v>
      </c>
      <c r="O216">
        <v>0</v>
      </c>
      <c r="P216">
        <v>61</v>
      </c>
      <c r="Q216" t="s">
        <v>267</v>
      </c>
      <c r="R216">
        <v>60</v>
      </c>
      <c r="S216">
        <v>60</v>
      </c>
      <c r="T216">
        <v>200000</v>
      </c>
    </row>
    <row r="217" spans="1:20">
      <c r="A217">
        <v>10</v>
      </c>
      <c r="B217" t="s">
        <v>159</v>
      </c>
      <c r="C217">
        <v>62</v>
      </c>
      <c r="D217" t="s">
        <v>58</v>
      </c>
      <c r="E217" t="s">
        <v>208</v>
      </c>
      <c r="F217" t="s">
        <v>82</v>
      </c>
      <c r="G217">
        <v>175</v>
      </c>
      <c r="H217" t="s">
        <v>61</v>
      </c>
      <c r="K217" s="201">
        <v>42551</v>
      </c>
      <c r="L217" s="201">
        <v>41858</v>
      </c>
      <c r="M217" s="201">
        <v>44780</v>
      </c>
      <c r="N217" s="201">
        <v>42767</v>
      </c>
      <c r="O217">
        <v>0</v>
      </c>
      <c r="P217">
        <v>61</v>
      </c>
      <c r="Q217" t="s">
        <v>267</v>
      </c>
      <c r="R217">
        <v>60</v>
      </c>
      <c r="S217">
        <v>60</v>
      </c>
      <c r="T217">
        <v>180000</v>
      </c>
    </row>
    <row r="218" spans="1:20">
      <c r="A218">
        <v>10</v>
      </c>
      <c r="B218" t="s">
        <v>159</v>
      </c>
      <c r="C218">
        <v>14</v>
      </c>
      <c r="D218" t="s">
        <v>58</v>
      </c>
      <c r="E218" t="s">
        <v>209</v>
      </c>
      <c r="F218" t="s">
        <v>210</v>
      </c>
      <c r="G218">
        <v>1776</v>
      </c>
      <c r="H218" t="s">
        <v>61</v>
      </c>
      <c r="I218" t="s">
        <v>211</v>
      </c>
      <c r="K218" s="201">
        <v>42682</v>
      </c>
      <c r="L218" s="201">
        <v>41858</v>
      </c>
      <c r="M218" s="201">
        <v>44780</v>
      </c>
      <c r="N218" s="201">
        <v>42767</v>
      </c>
      <c r="O218">
        <v>0</v>
      </c>
      <c r="P218">
        <v>61</v>
      </c>
      <c r="Q218" t="s">
        <v>267</v>
      </c>
      <c r="R218">
        <v>60</v>
      </c>
      <c r="S218">
        <v>60</v>
      </c>
      <c r="T218">
        <v>1725500</v>
      </c>
    </row>
    <row r="219" spans="1:20">
      <c r="A219">
        <v>10</v>
      </c>
      <c r="B219" t="s">
        <v>159</v>
      </c>
      <c r="C219">
        <v>12</v>
      </c>
      <c r="D219" t="s">
        <v>58</v>
      </c>
      <c r="E219" t="s">
        <v>212</v>
      </c>
      <c r="F219" t="s">
        <v>213</v>
      </c>
      <c r="G219">
        <v>7072</v>
      </c>
      <c r="H219" t="s">
        <v>61</v>
      </c>
      <c r="I219" t="s">
        <v>211</v>
      </c>
      <c r="K219" s="201">
        <v>42684</v>
      </c>
      <c r="L219" s="201">
        <v>41858</v>
      </c>
      <c r="M219" s="201">
        <v>44780</v>
      </c>
      <c r="N219" s="201">
        <v>42767</v>
      </c>
      <c r="O219">
        <v>0</v>
      </c>
      <c r="P219">
        <v>61</v>
      </c>
      <c r="Q219" t="s">
        <v>267</v>
      </c>
      <c r="R219">
        <v>60</v>
      </c>
      <c r="S219">
        <v>60</v>
      </c>
      <c r="T219">
        <v>12313</v>
      </c>
    </row>
    <row r="220" spans="1:20">
      <c r="A220">
        <v>10</v>
      </c>
      <c r="B220" t="s">
        <v>159</v>
      </c>
      <c r="C220">
        <v>12</v>
      </c>
      <c r="D220" t="s">
        <v>58</v>
      </c>
      <c r="E220" t="s">
        <v>212</v>
      </c>
      <c r="F220" t="s">
        <v>213</v>
      </c>
      <c r="G220">
        <v>7072</v>
      </c>
      <c r="H220" t="s">
        <v>61</v>
      </c>
      <c r="I220" t="s">
        <v>211</v>
      </c>
      <c r="K220" s="201">
        <v>42684</v>
      </c>
      <c r="L220" s="201">
        <v>41858</v>
      </c>
      <c r="M220" s="201">
        <v>44780</v>
      </c>
      <c r="N220" s="201">
        <v>42767</v>
      </c>
      <c r="O220">
        <v>0</v>
      </c>
      <c r="P220">
        <v>61</v>
      </c>
      <c r="Q220" t="s">
        <v>267</v>
      </c>
      <c r="R220">
        <v>60</v>
      </c>
      <c r="S220">
        <v>60</v>
      </c>
      <c r="T220">
        <v>12313</v>
      </c>
    </row>
    <row r="221" spans="1:20">
      <c r="A221">
        <v>10</v>
      </c>
      <c r="B221" t="s">
        <v>159</v>
      </c>
      <c r="C221">
        <v>12</v>
      </c>
      <c r="D221" t="s">
        <v>58</v>
      </c>
      <c r="E221" t="s">
        <v>212</v>
      </c>
      <c r="F221" t="s">
        <v>213</v>
      </c>
      <c r="G221">
        <v>7072</v>
      </c>
      <c r="H221" t="s">
        <v>61</v>
      </c>
      <c r="I221" t="s">
        <v>211</v>
      </c>
      <c r="K221" s="201">
        <v>42684</v>
      </c>
      <c r="L221" s="201">
        <v>41858</v>
      </c>
      <c r="M221" s="201">
        <v>44780</v>
      </c>
      <c r="N221" s="201">
        <v>42767</v>
      </c>
      <c r="O221">
        <v>0</v>
      </c>
      <c r="P221">
        <v>61</v>
      </c>
      <c r="Q221" t="s">
        <v>267</v>
      </c>
      <c r="R221">
        <v>60</v>
      </c>
      <c r="S221">
        <v>60</v>
      </c>
      <c r="T221">
        <v>12313</v>
      </c>
    </row>
    <row r="222" spans="1:20">
      <c r="A222">
        <v>10</v>
      </c>
      <c r="B222" t="s">
        <v>159</v>
      </c>
      <c r="C222">
        <v>12</v>
      </c>
      <c r="D222" t="s">
        <v>58</v>
      </c>
      <c r="E222" t="s">
        <v>212</v>
      </c>
      <c r="F222" t="s">
        <v>213</v>
      </c>
      <c r="G222">
        <v>7072</v>
      </c>
      <c r="H222" t="s">
        <v>61</v>
      </c>
      <c r="I222" t="s">
        <v>211</v>
      </c>
      <c r="K222" s="201">
        <v>42684</v>
      </c>
      <c r="L222" s="201">
        <v>41858</v>
      </c>
      <c r="M222" s="201">
        <v>44780</v>
      </c>
      <c r="N222" s="201">
        <v>42767</v>
      </c>
      <c r="O222">
        <v>0</v>
      </c>
      <c r="P222">
        <v>61</v>
      </c>
      <c r="Q222" t="s">
        <v>267</v>
      </c>
      <c r="R222">
        <v>60</v>
      </c>
      <c r="S222">
        <v>60</v>
      </c>
      <c r="T222">
        <v>12313</v>
      </c>
    </row>
    <row r="223" spans="1:20">
      <c r="A223">
        <v>10</v>
      </c>
      <c r="B223" t="s">
        <v>159</v>
      </c>
      <c r="C223">
        <v>12</v>
      </c>
      <c r="D223" t="s">
        <v>58</v>
      </c>
      <c r="E223" t="s">
        <v>214</v>
      </c>
      <c r="F223" t="s">
        <v>213</v>
      </c>
      <c r="G223">
        <v>7072</v>
      </c>
      <c r="H223" t="s">
        <v>61</v>
      </c>
      <c r="I223" t="s">
        <v>211</v>
      </c>
      <c r="K223" s="201">
        <v>42684</v>
      </c>
      <c r="L223" s="201">
        <v>41858</v>
      </c>
      <c r="M223" s="201">
        <v>44780</v>
      </c>
      <c r="N223" s="201">
        <v>42767</v>
      </c>
      <c r="O223">
        <v>0</v>
      </c>
      <c r="P223">
        <v>61</v>
      </c>
      <c r="Q223" t="s">
        <v>267</v>
      </c>
      <c r="R223">
        <v>60</v>
      </c>
      <c r="S223">
        <v>60</v>
      </c>
      <c r="T223">
        <v>14035</v>
      </c>
    </row>
    <row r="224" spans="1:20">
      <c r="A224">
        <v>10</v>
      </c>
      <c r="B224" t="s">
        <v>159</v>
      </c>
      <c r="C224">
        <v>12</v>
      </c>
      <c r="D224" t="s">
        <v>58</v>
      </c>
      <c r="E224" t="s">
        <v>214</v>
      </c>
      <c r="F224" t="s">
        <v>213</v>
      </c>
      <c r="G224">
        <v>7072</v>
      </c>
      <c r="H224" t="s">
        <v>61</v>
      </c>
      <c r="I224" t="s">
        <v>211</v>
      </c>
      <c r="K224" s="201">
        <v>42684</v>
      </c>
      <c r="L224" s="201">
        <v>41858</v>
      </c>
      <c r="M224" s="201">
        <v>44780</v>
      </c>
      <c r="N224" s="201">
        <v>42767</v>
      </c>
      <c r="O224">
        <v>0</v>
      </c>
      <c r="P224">
        <v>61</v>
      </c>
      <c r="Q224" t="s">
        <v>267</v>
      </c>
      <c r="R224">
        <v>60</v>
      </c>
      <c r="S224">
        <v>60</v>
      </c>
      <c r="T224">
        <v>14035</v>
      </c>
    </row>
    <row r="225" spans="1:20">
      <c r="A225">
        <v>10</v>
      </c>
      <c r="B225" t="s">
        <v>159</v>
      </c>
      <c r="C225">
        <v>12</v>
      </c>
      <c r="D225" t="s">
        <v>58</v>
      </c>
      <c r="E225" t="s">
        <v>214</v>
      </c>
      <c r="F225" t="s">
        <v>213</v>
      </c>
      <c r="G225">
        <v>7072</v>
      </c>
      <c r="H225" t="s">
        <v>61</v>
      </c>
      <c r="I225" t="s">
        <v>211</v>
      </c>
      <c r="K225" s="201">
        <v>42684</v>
      </c>
      <c r="L225" s="201">
        <v>41858</v>
      </c>
      <c r="M225" s="201">
        <v>44780</v>
      </c>
      <c r="N225" s="201">
        <v>42767</v>
      </c>
      <c r="O225">
        <v>0</v>
      </c>
      <c r="P225">
        <v>61</v>
      </c>
      <c r="Q225" t="s">
        <v>267</v>
      </c>
      <c r="R225">
        <v>60</v>
      </c>
      <c r="S225">
        <v>60</v>
      </c>
      <c r="T225">
        <v>14035</v>
      </c>
    </row>
    <row r="226" spans="1:20">
      <c r="A226">
        <v>10</v>
      </c>
      <c r="B226" t="s">
        <v>159</v>
      </c>
      <c r="C226">
        <v>12</v>
      </c>
      <c r="D226" t="s">
        <v>58</v>
      </c>
      <c r="E226" t="s">
        <v>214</v>
      </c>
      <c r="F226" t="s">
        <v>213</v>
      </c>
      <c r="G226">
        <v>7072</v>
      </c>
      <c r="H226" t="s">
        <v>61</v>
      </c>
      <c r="I226" t="s">
        <v>211</v>
      </c>
      <c r="K226" s="201">
        <v>42684</v>
      </c>
      <c r="L226" s="201">
        <v>41858</v>
      </c>
      <c r="M226" s="201">
        <v>44780</v>
      </c>
      <c r="N226" s="201">
        <v>42767</v>
      </c>
      <c r="O226">
        <v>0</v>
      </c>
      <c r="P226">
        <v>61</v>
      </c>
      <c r="Q226" t="s">
        <v>267</v>
      </c>
      <c r="R226">
        <v>60</v>
      </c>
      <c r="S226">
        <v>60</v>
      </c>
      <c r="T226">
        <v>14035</v>
      </c>
    </row>
    <row r="227" spans="1:20">
      <c r="A227">
        <v>10</v>
      </c>
      <c r="B227" t="s">
        <v>159</v>
      </c>
      <c r="C227">
        <v>12</v>
      </c>
      <c r="D227" t="s">
        <v>58</v>
      </c>
      <c r="E227" t="s">
        <v>214</v>
      </c>
      <c r="F227" t="s">
        <v>213</v>
      </c>
      <c r="G227">
        <v>7072</v>
      </c>
      <c r="H227" t="s">
        <v>61</v>
      </c>
      <c r="I227" t="s">
        <v>211</v>
      </c>
      <c r="K227" s="201">
        <v>42684</v>
      </c>
      <c r="L227" s="201">
        <v>41858</v>
      </c>
      <c r="M227" s="201">
        <v>44780</v>
      </c>
      <c r="N227" s="201">
        <v>42767</v>
      </c>
      <c r="O227">
        <v>0</v>
      </c>
      <c r="P227">
        <v>61</v>
      </c>
      <c r="Q227" t="s">
        <v>267</v>
      </c>
      <c r="R227">
        <v>60</v>
      </c>
      <c r="S227">
        <v>60</v>
      </c>
      <c r="T227">
        <v>14035</v>
      </c>
    </row>
    <row r="228" spans="1:20">
      <c r="A228">
        <v>10</v>
      </c>
      <c r="B228" t="s">
        <v>159</v>
      </c>
      <c r="C228">
        <v>12</v>
      </c>
      <c r="D228" t="s">
        <v>58</v>
      </c>
      <c r="E228" t="s">
        <v>214</v>
      </c>
      <c r="F228" t="s">
        <v>213</v>
      </c>
      <c r="G228">
        <v>7072</v>
      </c>
      <c r="H228" t="s">
        <v>61</v>
      </c>
      <c r="I228" t="s">
        <v>211</v>
      </c>
      <c r="K228" s="201">
        <v>42684</v>
      </c>
      <c r="L228" s="201">
        <v>41858</v>
      </c>
      <c r="M228" s="201">
        <v>44780</v>
      </c>
      <c r="N228" s="201">
        <v>42767</v>
      </c>
      <c r="O228">
        <v>0</v>
      </c>
      <c r="P228">
        <v>61</v>
      </c>
      <c r="Q228" t="s">
        <v>267</v>
      </c>
      <c r="R228">
        <v>60</v>
      </c>
      <c r="S228">
        <v>60</v>
      </c>
      <c r="T228">
        <v>14035</v>
      </c>
    </row>
    <row r="229" spans="1:20">
      <c r="A229">
        <v>10</v>
      </c>
      <c r="B229" t="s">
        <v>159</v>
      </c>
      <c r="C229">
        <v>12</v>
      </c>
      <c r="D229" t="s">
        <v>58</v>
      </c>
      <c r="E229" t="s">
        <v>214</v>
      </c>
      <c r="F229" t="s">
        <v>213</v>
      </c>
      <c r="G229">
        <v>7072</v>
      </c>
      <c r="H229" t="s">
        <v>61</v>
      </c>
      <c r="I229" t="s">
        <v>211</v>
      </c>
      <c r="K229" s="201">
        <v>42684</v>
      </c>
      <c r="L229" s="201">
        <v>41858</v>
      </c>
      <c r="M229" s="201">
        <v>44780</v>
      </c>
      <c r="N229" s="201">
        <v>42767</v>
      </c>
      <c r="O229">
        <v>0</v>
      </c>
      <c r="P229">
        <v>61</v>
      </c>
      <c r="Q229" t="s">
        <v>267</v>
      </c>
      <c r="R229">
        <v>60</v>
      </c>
      <c r="S229">
        <v>60</v>
      </c>
      <c r="T229">
        <v>14035</v>
      </c>
    </row>
    <row r="230" spans="1:20">
      <c r="A230">
        <v>10</v>
      </c>
      <c r="B230" t="s">
        <v>159</v>
      </c>
      <c r="C230">
        <v>12</v>
      </c>
      <c r="D230" t="s">
        <v>58</v>
      </c>
      <c r="E230" t="s">
        <v>214</v>
      </c>
      <c r="F230" t="s">
        <v>213</v>
      </c>
      <c r="G230">
        <v>7072</v>
      </c>
      <c r="H230" t="s">
        <v>61</v>
      </c>
      <c r="I230" t="s">
        <v>211</v>
      </c>
      <c r="K230" s="201">
        <v>42684</v>
      </c>
      <c r="L230" s="201">
        <v>41858</v>
      </c>
      <c r="M230" s="201">
        <v>44780</v>
      </c>
      <c r="N230" s="201">
        <v>42767</v>
      </c>
      <c r="O230">
        <v>0</v>
      </c>
      <c r="P230">
        <v>61</v>
      </c>
      <c r="Q230" t="s">
        <v>267</v>
      </c>
      <c r="R230">
        <v>60</v>
      </c>
      <c r="S230">
        <v>60</v>
      </c>
      <c r="T230">
        <v>14035</v>
      </c>
    </row>
    <row r="231" spans="1:20">
      <c r="A231">
        <v>10</v>
      </c>
      <c r="B231" t="s">
        <v>159</v>
      </c>
      <c r="C231">
        <v>12</v>
      </c>
      <c r="D231" t="s">
        <v>58</v>
      </c>
      <c r="E231" t="s">
        <v>214</v>
      </c>
      <c r="F231" t="s">
        <v>213</v>
      </c>
      <c r="G231">
        <v>7072</v>
      </c>
      <c r="H231" t="s">
        <v>61</v>
      </c>
      <c r="I231" t="s">
        <v>211</v>
      </c>
      <c r="K231" s="201">
        <v>42684</v>
      </c>
      <c r="L231" s="201">
        <v>41858</v>
      </c>
      <c r="M231" s="201">
        <v>44780</v>
      </c>
      <c r="N231" s="201">
        <v>42767</v>
      </c>
      <c r="O231">
        <v>0</v>
      </c>
      <c r="P231">
        <v>61</v>
      </c>
      <c r="Q231" t="s">
        <v>267</v>
      </c>
      <c r="R231">
        <v>60</v>
      </c>
      <c r="S231">
        <v>60</v>
      </c>
      <c r="T231">
        <v>14035</v>
      </c>
    </row>
    <row r="232" spans="1:20">
      <c r="A232">
        <v>10</v>
      </c>
      <c r="B232" t="s">
        <v>159</v>
      </c>
      <c r="C232">
        <v>12</v>
      </c>
      <c r="D232" t="s">
        <v>58</v>
      </c>
      <c r="E232" t="s">
        <v>214</v>
      </c>
      <c r="F232" t="s">
        <v>213</v>
      </c>
      <c r="G232">
        <v>7072</v>
      </c>
      <c r="H232" t="s">
        <v>61</v>
      </c>
      <c r="I232" t="s">
        <v>211</v>
      </c>
      <c r="K232" s="201">
        <v>42684</v>
      </c>
      <c r="L232" s="201">
        <v>41858</v>
      </c>
      <c r="M232" s="201">
        <v>44780</v>
      </c>
      <c r="N232" s="201">
        <v>42767</v>
      </c>
      <c r="O232">
        <v>0</v>
      </c>
      <c r="P232">
        <v>61</v>
      </c>
      <c r="Q232" t="s">
        <v>267</v>
      </c>
      <c r="R232">
        <v>60</v>
      </c>
      <c r="S232">
        <v>60</v>
      </c>
      <c r="T232">
        <v>14035</v>
      </c>
    </row>
    <row r="233" spans="1:20">
      <c r="A233">
        <v>10</v>
      </c>
      <c r="B233" t="s">
        <v>159</v>
      </c>
      <c r="C233">
        <v>12</v>
      </c>
      <c r="D233" t="s">
        <v>58</v>
      </c>
      <c r="E233" t="s">
        <v>214</v>
      </c>
      <c r="F233" t="s">
        <v>213</v>
      </c>
      <c r="G233">
        <v>7072</v>
      </c>
      <c r="H233" t="s">
        <v>61</v>
      </c>
      <c r="I233" t="s">
        <v>211</v>
      </c>
      <c r="K233" s="201">
        <v>42684</v>
      </c>
      <c r="L233" s="201">
        <v>41858</v>
      </c>
      <c r="M233" s="201">
        <v>44780</v>
      </c>
      <c r="N233" s="201">
        <v>42767</v>
      </c>
      <c r="O233">
        <v>0</v>
      </c>
      <c r="P233">
        <v>61</v>
      </c>
      <c r="Q233" t="s">
        <v>267</v>
      </c>
      <c r="R233">
        <v>60</v>
      </c>
      <c r="S233">
        <v>60</v>
      </c>
      <c r="T233">
        <v>14035</v>
      </c>
    </row>
    <row r="234" spans="1:20">
      <c r="A234">
        <v>10</v>
      </c>
      <c r="B234" t="s">
        <v>159</v>
      </c>
      <c r="C234">
        <v>12</v>
      </c>
      <c r="D234" t="s">
        <v>58</v>
      </c>
      <c r="E234" t="s">
        <v>214</v>
      </c>
      <c r="F234" t="s">
        <v>213</v>
      </c>
      <c r="G234">
        <v>7072</v>
      </c>
      <c r="H234" t="s">
        <v>61</v>
      </c>
      <c r="I234" t="s">
        <v>211</v>
      </c>
      <c r="K234" s="201">
        <v>42684</v>
      </c>
      <c r="L234" s="201">
        <v>41858</v>
      </c>
      <c r="M234" s="201">
        <v>44780</v>
      </c>
      <c r="N234" s="201">
        <v>42767</v>
      </c>
      <c r="O234">
        <v>0</v>
      </c>
      <c r="P234">
        <v>61</v>
      </c>
      <c r="Q234" t="s">
        <v>267</v>
      </c>
      <c r="R234">
        <v>60</v>
      </c>
      <c r="S234">
        <v>60</v>
      </c>
      <c r="T234">
        <v>14035</v>
      </c>
    </row>
    <row r="235" spans="1:20">
      <c r="A235">
        <v>10</v>
      </c>
      <c r="B235" t="s">
        <v>159</v>
      </c>
      <c r="C235">
        <v>12</v>
      </c>
      <c r="D235" t="s">
        <v>58</v>
      </c>
      <c r="E235" t="s">
        <v>215</v>
      </c>
      <c r="F235" t="s">
        <v>213</v>
      </c>
      <c r="G235">
        <v>7072</v>
      </c>
      <c r="H235" t="s">
        <v>61</v>
      </c>
      <c r="I235" t="s">
        <v>211</v>
      </c>
      <c r="K235" s="201">
        <v>42684</v>
      </c>
      <c r="L235" s="201">
        <v>41858</v>
      </c>
      <c r="M235" s="201">
        <v>44780</v>
      </c>
      <c r="N235" s="201">
        <v>42767</v>
      </c>
      <c r="O235">
        <v>0</v>
      </c>
      <c r="P235">
        <v>61</v>
      </c>
      <c r="Q235" t="s">
        <v>267</v>
      </c>
      <c r="R235">
        <v>60</v>
      </c>
      <c r="S235">
        <v>60</v>
      </c>
      <c r="T235">
        <v>65404</v>
      </c>
    </row>
    <row r="236" spans="1:20">
      <c r="A236">
        <v>10</v>
      </c>
      <c r="B236" t="s">
        <v>159</v>
      </c>
      <c r="C236">
        <v>12</v>
      </c>
      <c r="D236" t="s">
        <v>58</v>
      </c>
      <c r="E236" t="s">
        <v>215</v>
      </c>
      <c r="F236" t="s">
        <v>213</v>
      </c>
      <c r="G236">
        <v>7072</v>
      </c>
      <c r="H236" t="s">
        <v>61</v>
      </c>
      <c r="I236" t="s">
        <v>211</v>
      </c>
      <c r="K236" s="201">
        <v>42684</v>
      </c>
      <c r="L236" s="201">
        <v>41858</v>
      </c>
      <c r="M236" s="201">
        <v>44780</v>
      </c>
      <c r="N236" s="201">
        <v>42767</v>
      </c>
      <c r="O236">
        <v>0</v>
      </c>
      <c r="P236">
        <v>61</v>
      </c>
      <c r="Q236" t="s">
        <v>267</v>
      </c>
      <c r="R236">
        <v>60</v>
      </c>
      <c r="S236">
        <v>60</v>
      </c>
      <c r="T236">
        <v>65404</v>
      </c>
    </row>
    <row r="237" spans="1:20">
      <c r="A237">
        <v>10</v>
      </c>
      <c r="B237" t="s">
        <v>159</v>
      </c>
      <c r="C237">
        <v>12</v>
      </c>
      <c r="D237" t="s">
        <v>58</v>
      </c>
      <c r="E237" t="s">
        <v>216</v>
      </c>
      <c r="F237" t="s">
        <v>213</v>
      </c>
      <c r="G237">
        <v>7072</v>
      </c>
      <c r="H237" t="s">
        <v>61</v>
      </c>
      <c r="I237" t="s">
        <v>165</v>
      </c>
      <c r="K237" s="201">
        <v>42684</v>
      </c>
      <c r="L237" s="201">
        <v>41858</v>
      </c>
      <c r="M237" s="201">
        <v>44780</v>
      </c>
      <c r="N237" s="201">
        <v>42767</v>
      </c>
      <c r="O237">
        <v>0</v>
      </c>
      <c r="P237">
        <v>61</v>
      </c>
      <c r="Q237" t="s">
        <v>267</v>
      </c>
      <c r="R237">
        <v>60</v>
      </c>
      <c r="S237">
        <v>60</v>
      </c>
      <c r="T237">
        <v>88501</v>
      </c>
    </row>
    <row r="238" spans="1:20">
      <c r="A238">
        <v>10</v>
      </c>
      <c r="B238" t="s">
        <v>159</v>
      </c>
      <c r="C238">
        <v>12</v>
      </c>
      <c r="D238" t="s">
        <v>58</v>
      </c>
      <c r="E238" t="s">
        <v>216</v>
      </c>
      <c r="F238" t="s">
        <v>213</v>
      </c>
      <c r="G238">
        <v>7072</v>
      </c>
      <c r="H238" t="s">
        <v>61</v>
      </c>
      <c r="I238" t="s">
        <v>165</v>
      </c>
      <c r="K238" s="201">
        <v>42684</v>
      </c>
      <c r="L238" s="201">
        <v>41858</v>
      </c>
      <c r="M238" s="201">
        <v>44780</v>
      </c>
      <c r="N238" s="201">
        <v>42767</v>
      </c>
      <c r="O238">
        <v>0</v>
      </c>
      <c r="P238">
        <v>61</v>
      </c>
      <c r="Q238" t="s">
        <v>267</v>
      </c>
      <c r="R238">
        <v>60</v>
      </c>
      <c r="S238">
        <v>60</v>
      </c>
      <c r="T238">
        <v>88501</v>
      </c>
    </row>
    <row r="239" spans="1:20">
      <c r="A239">
        <v>10</v>
      </c>
      <c r="B239" t="s">
        <v>159</v>
      </c>
      <c r="C239">
        <v>12</v>
      </c>
      <c r="D239" t="s">
        <v>58</v>
      </c>
      <c r="E239" t="s">
        <v>216</v>
      </c>
      <c r="F239" t="s">
        <v>213</v>
      </c>
      <c r="G239">
        <v>7072</v>
      </c>
      <c r="H239" t="s">
        <v>61</v>
      </c>
      <c r="I239" t="s">
        <v>165</v>
      </c>
      <c r="K239" s="201">
        <v>42684</v>
      </c>
      <c r="L239" s="201">
        <v>41858</v>
      </c>
      <c r="M239" s="201">
        <v>44780</v>
      </c>
      <c r="N239" s="201">
        <v>42767</v>
      </c>
      <c r="O239">
        <v>0</v>
      </c>
      <c r="P239">
        <v>61</v>
      </c>
      <c r="Q239" t="s">
        <v>267</v>
      </c>
      <c r="R239">
        <v>60</v>
      </c>
      <c r="S239">
        <v>60</v>
      </c>
      <c r="T239">
        <v>88501</v>
      </c>
    </row>
    <row r="240" spans="1:20">
      <c r="A240">
        <v>10</v>
      </c>
      <c r="B240" t="s">
        <v>159</v>
      </c>
      <c r="C240">
        <v>12</v>
      </c>
      <c r="D240" t="s">
        <v>58</v>
      </c>
      <c r="E240" t="s">
        <v>217</v>
      </c>
      <c r="F240" t="s">
        <v>213</v>
      </c>
      <c r="G240">
        <v>7072</v>
      </c>
      <c r="H240" t="s">
        <v>61</v>
      </c>
      <c r="I240" t="s">
        <v>218</v>
      </c>
      <c r="K240" s="201">
        <v>42684</v>
      </c>
      <c r="L240" s="201">
        <v>41858</v>
      </c>
      <c r="M240" s="201">
        <v>44780</v>
      </c>
      <c r="N240" s="201">
        <v>42767</v>
      </c>
      <c r="O240">
        <v>0</v>
      </c>
      <c r="P240">
        <v>61</v>
      </c>
      <c r="Q240" t="s">
        <v>267</v>
      </c>
      <c r="R240">
        <v>60</v>
      </c>
      <c r="S240">
        <v>60</v>
      </c>
      <c r="T240">
        <v>104997</v>
      </c>
    </row>
    <row r="241" spans="1:20">
      <c r="A241">
        <v>10</v>
      </c>
      <c r="B241" t="s">
        <v>159</v>
      </c>
      <c r="C241">
        <v>12</v>
      </c>
      <c r="D241" t="s">
        <v>58</v>
      </c>
      <c r="E241" t="s">
        <v>219</v>
      </c>
      <c r="F241" t="s">
        <v>213</v>
      </c>
      <c r="G241">
        <v>7072</v>
      </c>
      <c r="H241" t="s">
        <v>61</v>
      </c>
      <c r="I241" t="s">
        <v>218</v>
      </c>
      <c r="K241" s="201">
        <v>42684</v>
      </c>
      <c r="L241" s="201">
        <v>41858</v>
      </c>
      <c r="M241" s="201">
        <v>44780</v>
      </c>
      <c r="N241" s="201">
        <v>42767</v>
      </c>
      <c r="O241">
        <v>0</v>
      </c>
      <c r="P241">
        <v>61</v>
      </c>
      <c r="Q241" t="s">
        <v>267</v>
      </c>
      <c r="R241">
        <v>60</v>
      </c>
      <c r="S241">
        <v>60</v>
      </c>
      <c r="T241">
        <v>199905</v>
      </c>
    </row>
    <row r="242" spans="1:20">
      <c r="A242">
        <v>10</v>
      </c>
      <c r="B242" t="s">
        <v>159</v>
      </c>
      <c r="C242">
        <v>13</v>
      </c>
      <c r="D242" t="s">
        <v>58</v>
      </c>
      <c r="E242" t="s">
        <v>220</v>
      </c>
      <c r="F242" t="s">
        <v>210</v>
      </c>
      <c r="G242">
        <v>1778</v>
      </c>
      <c r="H242" t="s">
        <v>61</v>
      </c>
      <c r="I242" t="s">
        <v>211</v>
      </c>
      <c r="K242" s="201">
        <v>42695</v>
      </c>
      <c r="L242" s="201">
        <v>41858</v>
      </c>
      <c r="M242" s="201">
        <v>44780</v>
      </c>
      <c r="N242" s="201">
        <v>42767</v>
      </c>
      <c r="O242">
        <v>0</v>
      </c>
      <c r="P242">
        <v>61</v>
      </c>
      <c r="Q242" t="s">
        <v>267</v>
      </c>
      <c r="R242">
        <v>60</v>
      </c>
      <c r="S242">
        <v>60</v>
      </c>
      <c r="T242">
        <v>345000</v>
      </c>
    </row>
    <row r="243" spans="1:20">
      <c r="A243">
        <v>10</v>
      </c>
      <c r="B243" t="s">
        <v>159</v>
      </c>
      <c r="C243">
        <v>47</v>
      </c>
      <c r="D243" t="s">
        <v>58</v>
      </c>
      <c r="E243" t="s">
        <v>221</v>
      </c>
      <c r="F243" t="s">
        <v>161</v>
      </c>
      <c r="G243">
        <v>1508703</v>
      </c>
      <c r="H243" t="s">
        <v>61</v>
      </c>
      <c r="I243" t="s">
        <v>180</v>
      </c>
      <c r="K243" s="201">
        <v>42768</v>
      </c>
      <c r="L243" s="201">
        <v>41858</v>
      </c>
      <c r="M243" s="201">
        <v>44780</v>
      </c>
      <c r="N243" s="201">
        <v>42767</v>
      </c>
      <c r="O243">
        <v>0</v>
      </c>
      <c r="P243">
        <v>61</v>
      </c>
      <c r="Q243" t="s">
        <v>267</v>
      </c>
      <c r="R243">
        <v>60</v>
      </c>
      <c r="S243">
        <v>60</v>
      </c>
      <c r="T243">
        <v>939092.65</v>
      </c>
    </row>
    <row r="244" spans="1:20">
      <c r="A244">
        <v>10</v>
      </c>
      <c r="B244" t="s">
        <v>159</v>
      </c>
      <c r="C244">
        <v>47</v>
      </c>
      <c r="D244" t="s">
        <v>58</v>
      </c>
      <c r="E244" t="s">
        <v>221</v>
      </c>
      <c r="F244" t="s">
        <v>161</v>
      </c>
      <c r="G244">
        <v>1508703</v>
      </c>
      <c r="H244" t="s">
        <v>61</v>
      </c>
      <c r="I244" t="s">
        <v>180</v>
      </c>
      <c r="K244" s="201">
        <v>42768</v>
      </c>
      <c r="L244" s="201">
        <v>41858</v>
      </c>
      <c r="M244" s="201">
        <v>44780</v>
      </c>
      <c r="N244" s="201">
        <v>42767</v>
      </c>
      <c r="O244">
        <v>0</v>
      </c>
      <c r="P244">
        <v>61</v>
      </c>
      <c r="Q244" t="s">
        <v>267</v>
      </c>
      <c r="R244">
        <v>60</v>
      </c>
      <c r="S244">
        <v>60</v>
      </c>
      <c r="T244">
        <v>939092.65</v>
      </c>
    </row>
    <row r="245" spans="1:20">
      <c r="A245">
        <v>10</v>
      </c>
      <c r="B245" t="s">
        <v>159</v>
      </c>
      <c r="C245">
        <v>47</v>
      </c>
      <c r="D245" t="s">
        <v>58</v>
      </c>
      <c r="E245" t="s">
        <v>221</v>
      </c>
      <c r="F245" t="s">
        <v>161</v>
      </c>
      <c r="G245">
        <v>1508703</v>
      </c>
      <c r="H245" t="s">
        <v>61</v>
      </c>
      <c r="I245" t="s">
        <v>180</v>
      </c>
      <c r="K245" s="201">
        <v>42768</v>
      </c>
      <c r="L245" s="201">
        <v>41858</v>
      </c>
      <c r="M245" s="201">
        <v>44780</v>
      </c>
      <c r="N245" s="201">
        <v>42767</v>
      </c>
      <c r="O245">
        <v>0</v>
      </c>
      <c r="P245">
        <v>61</v>
      </c>
      <c r="Q245" t="s">
        <v>267</v>
      </c>
      <c r="R245">
        <v>60</v>
      </c>
      <c r="S245">
        <v>60</v>
      </c>
      <c r="T245">
        <v>939092.65</v>
      </c>
    </row>
    <row r="246" spans="1:20">
      <c r="A246">
        <v>10</v>
      </c>
      <c r="B246" t="s">
        <v>159</v>
      </c>
      <c r="C246">
        <v>47</v>
      </c>
      <c r="D246" t="s">
        <v>58</v>
      </c>
      <c r="E246" t="s">
        <v>221</v>
      </c>
      <c r="F246" t="s">
        <v>161</v>
      </c>
      <c r="G246">
        <v>1508703</v>
      </c>
      <c r="H246" t="s">
        <v>61</v>
      </c>
      <c r="I246" t="s">
        <v>180</v>
      </c>
      <c r="K246" s="201">
        <v>42768</v>
      </c>
      <c r="L246" s="201">
        <v>41858</v>
      </c>
      <c r="M246" s="201">
        <v>44780</v>
      </c>
      <c r="N246" s="201">
        <v>42767</v>
      </c>
      <c r="O246">
        <v>0</v>
      </c>
      <c r="P246">
        <v>61</v>
      </c>
      <c r="Q246" t="s">
        <v>267</v>
      </c>
      <c r="R246">
        <v>60</v>
      </c>
      <c r="S246">
        <v>60</v>
      </c>
      <c r="T246">
        <v>939092.65</v>
      </c>
    </row>
    <row r="247" spans="1:20">
      <c r="A247">
        <v>10</v>
      </c>
      <c r="B247" t="s">
        <v>159</v>
      </c>
      <c r="C247">
        <v>47</v>
      </c>
      <c r="D247" t="s">
        <v>58</v>
      </c>
      <c r="E247" t="s">
        <v>221</v>
      </c>
      <c r="F247" t="s">
        <v>161</v>
      </c>
      <c r="G247">
        <v>1508703</v>
      </c>
      <c r="H247" t="s">
        <v>61</v>
      </c>
      <c r="I247" t="s">
        <v>180</v>
      </c>
      <c r="K247" s="201">
        <v>42768</v>
      </c>
      <c r="L247" s="201">
        <v>41858</v>
      </c>
      <c r="M247" s="201">
        <v>44780</v>
      </c>
      <c r="N247" s="201">
        <v>42767</v>
      </c>
      <c r="O247">
        <v>0</v>
      </c>
      <c r="P247">
        <v>61</v>
      </c>
      <c r="Q247" t="s">
        <v>267</v>
      </c>
      <c r="R247">
        <v>60</v>
      </c>
      <c r="S247">
        <v>60</v>
      </c>
      <c r="T247">
        <v>939092.65</v>
      </c>
    </row>
    <row r="248" spans="1:20">
      <c r="A248">
        <v>10</v>
      </c>
      <c r="B248" t="s">
        <v>159</v>
      </c>
      <c r="C248">
        <v>47</v>
      </c>
      <c r="D248" t="s">
        <v>58</v>
      </c>
      <c r="E248" t="s">
        <v>221</v>
      </c>
      <c r="F248" t="s">
        <v>161</v>
      </c>
      <c r="G248">
        <v>1508703</v>
      </c>
      <c r="H248" t="s">
        <v>61</v>
      </c>
      <c r="I248" t="s">
        <v>180</v>
      </c>
      <c r="K248" s="201">
        <v>42768</v>
      </c>
      <c r="L248" s="201">
        <v>41858</v>
      </c>
      <c r="M248" s="201">
        <v>44780</v>
      </c>
      <c r="N248" s="201">
        <v>42767</v>
      </c>
      <c r="O248">
        <v>0</v>
      </c>
      <c r="P248">
        <v>61</v>
      </c>
      <c r="Q248" t="s">
        <v>267</v>
      </c>
      <c r="R248">
        <v>60</v>
      </c>
      <c r="S248">
        <v>60</v>
      </c>
      <c r="T248">
        <v>939092.65</v>
      </c>
    </row>
    <row r="249" spans="1:20">
      <c r="A249">
        <v>10</v>
      </c>
      <c r="B249" t="s">
        <v>159</v>
      </c>
      <c r="C249">
        <v>47</v>
      </c>
      <c r="D249" t="s">
        <v>58</v>
      </c>
      <c r="E249" t="s">
        <v>221</v>
      </c>
      <c r="F249" t="s">
        <v>161</v>
      </c>
      <c r="G249">
        <v>1508703</v>
      </c>
      <c r="H249" t="s">
        <v>61</v>
      </c>
      <c r="I249" t="s">
        <v>180</v>
      </c>
      <c r="K249" s="201">
        <v>42768</v>
      </c>
      <c r="L249" s="201">
        <v>41858</v>
      </c>
      <c r="M249" s="201">
        <v>44780</v>
      </c>
      <c r="N249" s="201">
        <v>42767</v>
      </c>
      <c r="O249">
        <v>0</v>
      </c>
      <c r="P249">
        <v>61</v>
      </c>
      <c r="Q249" t="s">
        <v>267</v>
      </c>
      <c r="R249">
        <v>60</v>
      </c>
      <c r="S249">
        <v>60</v>
      </c>
      <c r="T249">
        <v>939092.65</v>
      </c>
    </row>
    <row r="250" spans="1:20">
      <c r="A250">
        <v>10</v>
      </c>
      <c r="B250" t="s">
        <v>159</v>
      </c>
      <c r="C250">
        <v>47</v>
      </c>
      <c r="D250" t="s">
        <v>58</v>
      </c>
      <c r="E250" t="s">
        <v>221</v>
      </c>
      <c r="F250" t="s">
        <v>161</v>
      </c>
      <c r="G250">
        <v>1508703</v>
      </c>
      <c r="H250" t="s">
        <v>61</v>
      </c>
      <c r="I250" t="s">
        <v>180</v>
      </c>
      <c r="K250" s="201">
        <v>42768</v>
      </c>
      <c r="L250" s="201">
        <v>41858</v>
      </c>
      <c r="M250" s="201">
        <v>44780</v>
      </c>
      <c r="N250" s="201">
        <v>42767</v>
      </c>
      <c r="O250">
        <v>0</v>
      </c>
      <c r="P250">
        <v>61</v>
      </c>
      <c r="Q250" t="s">
        <v>267</v>
      </c>
      <c r="R250">
        <v>60</v>
      </c>
      <c r="S250">
        <v>60</v>
      </c>
      <c r="T250">
        <v>939092.65</v>
      </c>
    </row>
    <row r="251" spans="1:20">
      <c r="A251">
        <v>10</v>
      </c>
      <c r="B251" t="s">
        <v>159</v>
      </c>
      <c r="C251">
        <v>47</v>
      </c>
      <c r="D251" t="s">
        <v>58</v>
      </c>
      <c r="E251" t="s">
        <v>221</v>
      </c>
      <c r="F251" t="s">
        <v>161</v>
      </c>
      <c r="G251">
        <v>1508703</v>
      </c>
      <c r="H251" t="s">
        <v>61</v>
      </c>
      <c r="I251" t="s">
        <v>180</v>
      </c>
      <c r="K251" s="201">
        <v>42768</v>
      </c>
      <c r="L251" s="201">
        <v>41858</v>
      </c>
      <c r="M251" s="201">
        <v>44780</v>
      </c>
      <c r="N251" s="201">
        <v>42767</v>
      </c>
      <c r="O251">
        <v>0</v>
      </c>
      <c r="P251">
        <v>61</v>
      </c>
      <c r="Q251" t="s">
        <v>267</v>
      </c>
      <c r="R251">
        <v>60</v>
      </c>
      <c r="S251">
        <v>60</v>
      </c>
      <c r="T251">
        <v>939092.65</v>
      </c>
    </row>
    <row r="252" spans="1:20">
      <c r="A252">
        <v>10</v>
      </c>
      <c r="B252" t="s">
        <v>159</v>
      </c>
      <c r="C252">
        <v>47</v>
      </c>
      <c r="D252" t="s">
        <v>58</v>
      </c>
      <c r="E252" t="s">
        <v>221</v>
      </c>
      <c r="F252" t="s">
        <v>161</v>
      </c>
      <c r="G252">
        <v>1508703</v>
      </c>
      <c r="H252" t="s">
        <v>61</v>
      </c>
      <c r="I252" t="s">
        <v>180</v>
      </c>
      <c r="K252" s="201">
        <v>42768</v>
      </c>
      <c r="L252" s="201">
        <v>41858</v>
      </c>
      <c r="M252" s="201">
        <v>44780</v>
      </c>
      <c r="N252" s="201">
        <v>42767</v>
      </c>
      <c r="O252">
        <v>0</v>
      </c>
      <c r="P252">
        <v>61</v>
      </c>
      <c r="Q252" t="s">
        <v>267</v>
      </c>
      <c r="R252">
        <v>60</v>
      </c>
      <c r="S252">
        <v>60</v>
      </c>
      <c r="T252">
        <v>939092.65</v>
      </c>
    </row>
    <row r="253" spans="1:20">
      <c r="A253">
        <v>10</v>
      </c>
      <c r="B253" t="s">
        <v>159</v>
      </c>
      <c r="C253">
        <v>47</v>
      </c>
      <c r="D253" t="s">
        <v>58</v>
      </c>
      <c r="E253" t="s">
        <v>221</v>
      </c>
      <c r="F253" t="s">
        <v>161</v>
      </c>
      <c r="G253">
        <v>1508703</v>
      </c>
      <c r="H253" t="s">
        <v>61</v>
      </c>
      <c r="I253" t="s">
        <v>180</v>
      </c>
      <c r="K253" s="201">
        <v>42768</v>
      </c>
      <c r="L253" s="201">
        <v>41858</v>
      </c>
      <c r="M253" s="201">
        <v>44780</v>
      </c>
      <c r="N253" s="201">
        <v>42767</v>
      </c>
      <c r="O253">
        <v>0</v>
      </c>
      <c r="P253">
        <v>61</v>
      </c>
      <c r="Q253" t="s">
        <v>267</v>
      </c>
      <c r="R253">
        <v>60</v>
      </c>
      <c r="S253">
        <v>60</v>
      </c>
      <c r="T253">
        <v>939092.65</v>
      </c>
    </row>
    <row r="254" spans="1:20">
      <c r="A254">
        <v>10</v>
      </c>
      <c r="B254" t="s">
        <v>159</v>
      </c>
      <c r="C254">
        <v>47</v>
      </c>
      <c r="D254" t="s">
        <v>58</v>
      </c>
      <c r="E254" t="s">
        <v>221</v>
      </c>
      <c r="F254" t="s">
        <v>161</v>
      </c>
      <c r="G254">
        <v>1508703</v>
      </c>
      <c r="H254" t="s">
        <v>61</v>
      </c>
      <c r="I254" t="s">
        <v>180</v>
      </c>
      <c r="K254" s="201">
        <v>42768</v>
      </c>
      <c r="L254" s="201">
        <v>41858</v>
      </c>
      <c r="M254" s="201">
        <v>44780</v>
      </c>
      <c r="N254" s="201">
        <v>42767</v>
      </c>
      <c r="O254">
        <v>0</v>
      </c>
      <c r="P254">
        <v>61</v>
      </c>
      <c r="Q254" t="s">
        <v>267</v>
      </c>
      <c r="R254">
        <v>60</v>
      </c>
      <c r="S254">
        <v>60</v>
      </c>
      <c r="T254">
        <v>939092.65</v>
      </c>
    </row>
    <row r="255" spans="1:20">
      <c r="A255">
        <v>10</v>
      </c>
      <c r="B255" t="s">
        <v>159</v>
      </c>
      <c r="C255">
        <v>47</v>
      </c>
      <c r="D255" t="s">
        <v>58</v>
      </c>
      <c r="E255" t="s">
        <v>221</v>
      </c>
      <c r="F255" t="s">
        <v>161</v>
      </c>
      <c r="G255">
        <v>1508703</v>
      </c>
      <c r="H255" t="s">
        <v>61</v>
      </c>
      <c r="I255" t="s">
        <v>180</v>
      </c>
      <c r="K255" s="201">
        <v>42768</v>
      </c>
      <c r="L255" s="201">
        <v>41858</v>
      </c>
      <c r="M255" s="201">
        <v>44780</v>
      </c>
      <c r="N255" s="201">
        <v>42767</v>
      </c>
      <c r="O255">
        <v>0</v>
      </c>
      <c r="P255">
        <v>61</v>
      </c>
      <c r="Q255" t="s">
        <v>267</v>
      </c>
      <c r="R255">
        <v>60</v>
      </c>
      <c r="S255">
        <v>60</v>
      </c>
      <c r="T255">
        <v>939092.65</v>
      </c>
    </row>
    <row r="256" spans="1:20">
      <c r="A256">
        <v>10</v>
      </c>
      <c r="B256" t="s">
        <v>159</v>
      </c>
      <c r="C256">
        <v>47</v>
      </c>
      <c r="D256" t="s">
        <v>58</v>
      </c>
      <c r="E256" t="s">
        <v>221</v>
      </c>
      <c r="F256" t="s">
        <v>161</v>
      </c>
      <c r="G256">
        <v>1508703</v>
      </c>
      <c r="H256" t="s">
        <v>61</v>
      </c>
      <c r="I256" t="s">
        <v>180</v>
      </c>
      <c r="K256" s="201">
        <v>42768</v>
      </c>
      <c r="L256" s="201">
        <v>41858</v>
      </c>
      <c r="M256" s="201">
        <v>44780</v>
      </c>
      <c r="N256" s="201">
        <v>42767</v>
      </c>
      <c r="O256">
        <v>0</v>
      </c>
      <c r="P256">
        <v>61</v>
      </c>
      <c r="Q256" t="s">
        <v>267</v>
      </c>
      <c r="R256">
        <v>60</v>
      </c>
      <c r="S256">
        <v>60</v>
      </c>
      <c r="T256">
        <v>939092.65</v>
      </c>
    </row>
    <row r="257" spans="1:20">
      <c r="A257">
        <v>10</v>
      </c>
      <c r="B257" t="s">
        <v>159</v>
      </c>
      <c r="C257">
        <v>47</v>
      </c>
      <c r="D257" t="s">
        <v>58</v>
      </c>
      <c r="E257" t="s">
        <v>221</v>
      </c>
      <c r="F257" t="s">
        <v>161</v>
      </c>
      <c r="G257">
        <v>1508703</v>
      </c>
      <c r="H257" t="s">
        <v>61</v>
      </c>
      <c r="I257" t="s">
        <v>180</v>
      </c>
      <c r="K257" s="201">
        <v>42768</v>
      </c>
      <c r="L257" s="201">
        <v>41858</v>
      </c>
      <c r="M257" s="201">
        <v>44780</v>
      </c>
      <c r="N257" s="201">
        <v>42767</v>
      </c>
      <c r="O257">
        <v>0</v>
      </c>
      <c r="P257">
        <v>61</v>
      </c>
      <c r="Q257" t="s">
        <v>267</v>
      </c>
      <c r="R257">
        <v>60</v>
      </c>
      <c r="S257">
        <v>60</v>
      </c>
      <c r="T257">
        <v>939092.65</v>
      </c>
    </row>
    <row r="258" spans="1:20">
      <c r="A258">
        <v>10</v>
      </c>
      <c r="B258" t="s">
        <v>159</v>
      </c>
      <c r="C258">
        <v>47</v>
      </c>
      <c r="D258" t="s">
        <v>58</v>
      </c>
      <c r="E258" t="s">
        <v>221</v>
      </c>
      <c r="F258" t="s">
        <v>161</v>
      </c>
      <c r="G258">
        <v>1508703</v>
      </c>
      <c r="H258" t="s">
        <v>61</v>
      </c>
      <c r="I258" t="s">
        <v>180</v>
      </c>
      <c r="K258" s="201">
        <v>42768</v>
      </c>
      <c r="L258" s="201">
        <v>41858</v>
      </c>
      <c r="M258" s="201">
        <v>44780</v>
      </c>
      <c r="N258" s="201">
        <v>42767</v>
      </c>
      <c r="O258">
        <v>0</v>
      </c>
      <c r="P258">
        <v>61</v>
      </c>
      <c r="Q258" t="s">
        <v>267</v>
      </c>
      <c r="R258">
        <v>60</v>
      </c>
      <c r="S258">
        <v>60</v>
      </c>
      <c r="T258">
        <v>939092.65</v>
      </c>
    </row>
    <row r="259" spans="1:20">
      <c r="A259">
        <v>10</v>
      </c>
      <c r="B259" t="s">
        <v>159</v>
      </c>
      <c r="C259">
        <v>47</v>
      </c>
      <c r="D259" t="s">
        <v>58</v>
      </c>
      <c r="E259" t="s">
        <v>221</v>
      </c>
      <c r="F259" t="s">
        <v>161</v>
      </c>
      <c r="G259">
        <v>1508703</v>
      </c>
      <c r="H259" t="s">
        <v>61</v>
      </c>
      <c r="I259" t="s">
        <v>180</v>
      </c>
      <c r="K259" s="201">
        <v>42768</v>
      </c>
      <c r="L259" s="201">
        <v>41858</v>
      </c>
      <c r="M259" s="201">
        <v>44780</v>
      </c>
      <c r="N259" s="201">
        <v>42767</v>
      </c>
      <c r="O259">
        <v>0</v>
      </c>
      <c r="P259">
        <v>61</v>
      </c>
      <c r="Q259" t="s">
        <v>267</v>
      </c>
      <c r="R259">
        <v>60</v>
      </c>
      <c r="S259">
        <v>60</v>
      </c>
      <c r="T259">
        <v>939092.65</v>
      </c>
    </row>
    <row r="260" spans="1:20">
      <c r="A260">
        <v>10</v>
      </c>
      <c r="B260" t="s">
        <v>159</v>
      </c>
      <c r="C260">
        <v>47</v>
      </c>
      <c r="D260" t="s">
        <v>58</v>
      </c>
      <c r="E260" t="s">
        <v>221</v>
      </c>
      <c r="F260" t="s">
        <v>161</v>
      </c>
      <c r="G260">
        <v>1508703</v>
      </c>
      <c r="H260" t="s">
        <v>61</v>
      </c>
      <c r="I260" t="s">
        <v>180</v>
      </c>
      <c r="K260" s="201">
        <v>42768</v>
      </c>
      <c r="L260" s="201">
        <v>41858</v>
      </c>
      <c r="M260" s="201">
        <v>44780</v>
      </c>
      <c r="N260" s="201">
        <v>42767</v>
      </c>
      <c r="O260">
        <v>0</v>
      </c>
      <c r="P260">
        <v>61</v>
      </c>
      <c r="Q260" t="s">
        <v>267</v>
      </c>
      <c r="R260">
        <v>60</v>
      </c>
      <c r="S260">
        <v>60</v>
      </c>
      <c r="T260">
        <v>939092.65</v>
      </c>
    </row>
    <row r="261" spans="1:20">
      <c r="A261">
        <v>10</v>
      </c>
      <c r="B261" t="s">
        <v>159</v>
      </c>
      <c r="C261">
        <v>51</v>
      </c>
      <c r="D261" t="s">
        <v>58</v>
      </c>
      <c r="E261" t="s">
        <v>205</v>
      </c>
      <c r="F261" t="s">
        <v>161</v>
      </c>
      <c r="G261" t="s">
        <v>190</v>
      </c>
      <c r="H261" t="s">
        <v>61</v>
      </c>
      <c r="K261" s="201">
        <v>42768</v>
      </c>
      <c r="L261" s="201">
        <v>41858</v>
      </c>
      <c r="M261" s="201">
        <v>44780</v>
      </c>
      <c r="N261" s="201">
        <v>42767</v>
      </c>
      <c r="O261">
        <v>0</v>
      </c>
      <c r="P261">
        <v>61</v>
      </c>
      <c r="Q261" t="s">
        <v>267</v>
      </c>
      <c r="R261">
        <v>60</v>
      </c>
      <c r="S261">
        <v>60</v>
      </c>
      <c r="T261">
        <v>2787506.88</v>
      </c>
    </row>
    <row r="262" spans="1:20">
      <c r="A262">
        <v>10</v>
      </c>
      <c r="B262" t="s">
        <v>159</v>
      </c>
      <c r="C262">
        <v>79</v>
      </c>
      <c r="D262" t="s">
        <v>58</v>
      </c>
      <c r="E262" t="s">
        <v>222</v>
      </c>
      <c r="F262" t="s">
        <v>223</v>
      </c>
      <c r="G262">
        <v>5</v>
      </c>
      <c r="H262" t="s">
        <v>61</v>
      </c>
      <c r="K262" s="201">
        <v>42816</v>
      </c>
      <c r="L262" s="201">
        <v>41858</v>
      </c>
      <c r="M262" s="201">
        <v>44780</v>
      </c>
      <c r="N262" s="201">
        <v>42767</v>
      </c>
      <c r="O262">
        <v>0</v>
      </c>
      <c r="P262">
        <v>61</v>
      </c>
      <c r="Q262" t="s">
        <v>267</v>
      </c>
      <c r="R262">
        <v>60</v>
      </c>
      <c r="S262">
        <v>60</v>
      </c>
      <c r="T262">
        <v>75000</v>
      </c>
    </row>
    <row r="263" spans="1:20">
      <c r="A263">
        <v>10</v>
      </c>
      <c r="B263" t="s">
        <v>159</v>
      </c>
      <c r="C263">
        <v>86</v>
      </c>
      <c r="D263" t="s">
        <v>58</v>
      </c>
      <c r="E263" t="s">
        <v>141</v>
      </c>
      <c r="F263" t="s">
        <v>104</v>
      </c>
      <c r="G263">
        <v>29</v>
      </c>
      <c r="H263" t="s">
        <v>61</v>
      </c>
      <c r="K263" s="201">
        <v>43066</v>
      </c>
      <c r="L263" s="201">
        <v>41858</v>
      </c>
      <c r="M263" s="201">
        <v>44780</v>
      </c>
      <c r="N263" s="201">
        <v>42767</v>
      </c>
      <c r="O263">
        <v>1</v>
      </c>
      <c r="P263">
        <v>56</v>
      </c>
      <c r="Q263" t="s">
        <v>266</v>
      </c>
      <c r="R263">
        <v>60</v>
      </c>
      <c r="S263">
        <v>60</v>
      </c>
      <c r="T263">
        <v>75000</v>
      </c>
    </row>
    <row r="264" spans="1:20">
      <c r="A264">
        <v>10</v>
      </c>
      <c r="B264" t="s">
        <v>159</v>
      </c>
      <c r="C264">
        <v>86</v>
      </c>
      <c r="D264" t="s">
        <v>58</v>
      </c>
      <c r="E264" t="s">
        <v>141</v>
      </c>
      <c r="F264" t="s">
        <v>104</v>
      </c>
      <c r="G264">
        <v>29</v>
      </c>
      <c r="H264" t="s">
        <v>61</v>
      </c>
      <c r="K264" s="201">
        <v>43066</v>
      </c>
      <c r="L264" s="201">
        <v>41858</v>
      </c>
      <c r="M264" s="201">
        <v>44780</v>
      </c>
      <c r="N264" s="201">
        <v>42767</v>
      </c>
      <c r="O264">
        <v>1</v>
      </c>
      <c r="P264">
        <v>56</v>
      </c>
      <c r="Q264" t="s">
        <v>266</v>
      </c>
      <c r="R264">
        <v>60</v>
      </c>
      <c r="S264">
        <v>60</v>
      </c>
      <c r="T264">
        <v>75000</v>
      </c>
    </row>
    <row r="265" spans="1:20">
      <c r="A265">
        <v>10</v>
      </c>
      <c r="B265" t="s">
        <v>159</v>
      </c>
      <c r="C265">
        <v>86</v>
      </c>
      <c r="D265" t="s">
        <v>58</v>
      </c>
      <c r="E265" t="s">
        <v>141</v>
      </c>
      <c r="F265" t="s">
        <v>104</v>
      </c>
      <c r="G265">
        <v>29</v>
      </c>
      <c r="H265" t="s">
        <v>61</v>
      </c>
      <c r="K265" s="201">
        <v>43066</v>
      </c>
      <c r="L265" s="201">
        <v>41858</v>
      </c>
      <c r="M265" s="201">
        <v>44780</v>
      </c>
      <c r="N265" s="201">
        <v>42767</v>
      </c>
      <c r="O265">
        <v>1</v>
      </c>
      <c r="P265">
        <v>56</v>
      </c>
      <c r="Q265" t="s">
        <v>266</v>
      </c>
      <c r="R265">
        <v>60</v>
      </c>
      <c r="S265">
        <v>60</v>
      </c>
      <c r="T265">
        <v>75000</v>
      </c>
    </row>
    <row r="266" spans="1:20">
      <c r="A266">
        <v>10</v>
      </c>
      <c r="B266" t="s">
        <v>159</v>
      </c>
      <c r="C266">
        <v>110</v>
      </c>
      <c r="D266" t="s">
        <v>58</v>
      </c>
      <c r="E266" t="s">
        <v>224</v>
      </c>
      <c r="F266" t="s">
        <v>225</v>
      </c>
      <c r="G266">
        <v>1257233</v>
      </c>
      <c r="H266" t="s">
        <v>61</v>
      </c>
      <c r="K266" s="201">
        <v>43747</v>
      </c>
      <c r="L266" s="201">
        <v>41858</v>
      </c>
      <c r="M266" s="201">
        <v>44780</v>
      </c>
      <c r="N266" s="201">
        <v>42767</v>
      </c>
      <c r="O266">
        <v>1</v>
      </c>
      <c r="P266">
        <v>33</v>
      </c>
      <c r="Q266" t="s">
        <v>266</v>
      </c>
      <c r="R266">
        <v>120</v>
      </c>
      <c r="S266">
        <v>120</v>
      </c>
      <c r="T266">
        <v>573630</v>
      </c>
    </row>
    <row r="267" spans="1:20">
      <c r="A267">
        <v>10</v>
      </c>
      <c r="B267" t="s">
        <v>159</v>
      </c>
      <c r="C267">
        <v>111</v>
      </c>
      <c r="D267" t="s">
        <v>58</v>
      </c>
      <c r="E267" t="s">
        <v>226</v>
      </c>
      <c r="F267" t="s">
        <v>225</v>
      </c>
      <c r="G267">
        <v>1262566</v>
      </c>
      <c r="H267" t="s">
        <v>61</v>
      </c>
      <c r="K267" s="201">
        <v>43768</v>
      </c>
      <c r="L267" s="201">
        <v>41858</v>
      </c>
      <c r="M267" s="201">
        <v>44780</v>
      </c>
      <c r="N267" s="201">
        <v>42767</v>
      </c>
      <c r="O267">
        <v>1</v>
      </c>
      <c r="P267">
        <v>33</v>
      </c>
      <c r="Q267" t="s">
        <v>266</v>
      </c>
      <c r="R267">
        <v>120</v>
      </c>
      <c r="S267">
        <v>120</v>
      </c>
      <c r="T267">
        <v>69382</v>
      </c>
    </row>
    <row r="268" spans="1:20">
      <c r="A268">
        <v>10</v>
      </c>
      <c r="B268" t="s">
        <v>159</v>
      </c>
      <c r="C268">
        <v>112</v>
      </c>
      <c r="D268" t="s">
        <v>58</v>
      </c>
      <c r="E268" t="s">
        <v>227</v>
      </c>
      <c r="F268" t="s">
        <v>228</v>
      </c>
      <c r="G268" t="s">
        <v>229</v>
      </c>
      <c r="H268" t="s">
        <v>61</v>
      </c>
      <c r="K268" s="201">
        <v>43760</v>
      </c>
      <c r="L268" s="201">
        <v>41858</v>
      </c>
      <c r="M268" s="201">
        <v>44780</v>
      </c>
      <c r="N268" s="201">
        <v>42767</v>
      </c>
      <c r="O268">
        <v>1</v>
      </c>
      <c r="P268">
        <v>33</v>
      </c>
      <c r="Q268" t="s">
        <v>266</v>
      </c>
      <c r="R268">
        <v>120</v>
      </c>
      <c r="S268">
        <v>120</v>
      </c>
      <c r="T268">
        <v>390985</v>
      </c>
    </row>
    <row r="269" spans="1:20">
      <c r="A269">
        <v>10</v>
      </c>
      <c r="B269" t="s">
        <v>159</v>
      </c>
      <c r="C269">
        <v>113</v>
      </c>
      <c r="D269" t="s">
        <v>58</v>
      </c>
      <c r="E269" t="s">
        <v>230</v>
      </c>
      <c r="F269" t="s">
        <v>231</v>
      </c>
      <c r="G269">
        <v>11006</v>
      </c>
      <c r="H269" t="s">
        <v>61</v>
      </c>
      <c r="K269" s="201">
        <v>43761</v>
      </c>
      <c r="L269" s="201">
        <v>41858</v>
      </c>
      <c r="M269" s="201">
        <v>44780</v>
      </c>
      <c r="N269" s="201">
        <v>42767</v>
      </c>
      <c r="O269">
        <v>1</v>
      </c>
      <c r="P269">
        <v>33</v>
      </c>
      <c r="Q269" t="s">
        <v>266</v>
      </c>
      <c r="R269">
        <v>120</v>
      </c>
      <c r="S269">
        <v>120</v>
      </c>
      <c r="T269">
        <v>3630</v>
      </c>
    </row>
    <row r="270" spans="1:20">
      <c r="A270">
        <v>10</v>
      </c>
      <c r="B270" t="s">
        <v>159</v>
      </c>
      <c r="C270">
        <v>113</v>
      </c>
      <c r="D270" t="s">
        <v>58</v>
      </c>
      <c r="E270" t="s">
        <v>232</v>
      </c>
      <c r="F270" t="s">
        <v>231</v>
      </c>
      <c r="G270">
        <v>11006</v>
      </c>
      <c r="H270" t="s">
        <v>61</v>
      </c>
      <c r="K270" s="201">
        <v>43761</v>
      </c>
      <c r="L270" s="201">
        <v>41858</v>
      </c>
      <c r="M270" s="201">
        <v>44780</v>
      </c>
      <c r="N270" s="201">
        <v>42767</v>
      </c>
      <c r="O270">
        <v>1</v>
      </c>
      <c r="P270">
        <v>33</v>
      </c>
      <c r="Q270" t="s">
        <v>266</v>
      </c>
      <c r="R270">
        <v>120</v>
      </c>
      <c r="S270">
        <v>120</v>
      </c>
      <c r="T270">
        <v>5083</v>
      </c>
    </row>
    <row r="271" spans="1:20">
      <c r="A271">
        <v>10</v>
      </c>
      <c r="B271" t="s">
        <v>159</v>
      </c>
      <c r="C271">
        <v>116</v>
      </c>
      <c r="D271" t="s">
        <v>58</v>
      </c>
      <c r="E271" t="s">
        <v>233</v>
      </c>
      <c r="F271" t="s">
        <v>234</v>
      </c>
      <c r="G271">
        <v>121</v>
      </c>
      <c r="H271" t="s">
        <v>61</v>
      </c>
      <c r="K271" s="201">
        <v>43592</v>
      </c>
      <c r="L271" s="201">
        <v>41858</v>
      </c>
      <c r="M271" s="201">
        <v>44780</v>
      </c>
      <c r="N271" s="201">
        <v>42767</v>
      </c>
      <c r="O271">
        <v>1</v>
      </c>
      <c r="P271">
        <v>39</v>
      </c>
      <c r="Q271" t="s">
        <v>266</v>
      </c>
      <c r="R271">
        <v>120</v>
      </c>
      <c r="S271">
        <v>120</v>
      </c>
      <c r="T271">
        <v>78250</v>
      </c>
    </row>
    <row r="272" spans="1:20">
      <c r="A272">
        <v>10</v>
      </c>
      <c r="B272" t="s">
        <v>235</v>
      </c>
      <c r="D272" t="s">
        <v>58</v>
      </c>
      <c r="E272" t="s">
        <v>236</v>
      </c>
      <c r="F272" t="s">
        <v>237</v>
      </c>
      <c r="G272">
        <v>17959</v>
      </c>
      <c r="H272" t="s">
        <v>61</v>
      </c>
      <c r="K272" s="201">
        <v>43948</v>
      </c>
      <c r="L272" s="201">
        <v>41858</v>
      </c>
      <c r="M272" s="201">
        <v>44780</v>
      </c>
      <c r="N272" s="201">
        <v>42767</v>
      </c>
      <c r="O272">
        <v>1</v>
      </c>
      <c r="P272">
        <v>27</v>
      </c>
      <c r="Q272" t="s">
        <v>266</v>
      </c>
      <c r="R272">
        <v>60</v>
      </c>
      <c r="S272">
        <v>60</v>
      </c>
      <c r="T272">
        <v>455774</v>
      </c>
    </row>
    <row r="273" spans="1:20">
      <c r="A273">
        <v>10</v>
      </c>
      <c r="B273" t="s">
        <v>235</v>
      </c>
      <c r="D273" t="s">
        <v>58</v>
      </c>
      <c r="E273" t="s">
        <v>238</v>
      </c>
      <c r="F273" t="s">
        <v>239</v>
      </c>
      <c r="G273">
        <v>212129</v>
      </c>
      <c r="H273" t="s">
        <v>61</v>
      </c>
      <c r="K273" s="201">
        <v>44162</v>
      </c>
      <c r="L273" s="201">
        <v>41858</v>
      </c>
      <c r="M273" s="201">
        <v>44780</v>
      </c>
      <c r="N273" s="201">
        <v>42767</v>
      </c>
      <c r="O273">
        <v>1</v>
      </c>
      <c r="P273">
        <v>20</v>
      </c>
      <c r="Q273" t="s">
        <v>266</v>
      </c>
      <c r="R273">
        <v>60</v>
      </c>
      <c r="S273">
        <v>60</v>
      </c>
      <c r="T273">
        <v>14600</v>
      </c>
    </row>
    <row r="274" spans="1:20">
      <c r="A274">
        <v>10</v>
      </c>
      <c r="B274" t="s">
        <v>235</v>
      </c>
      <c r="D274" t="s">
        <v>58</v>
      </c>
      <c r="E274" t="s">
        <v>240</v>
      </c>
      <c r="F274" t="s">
        <v>239</v>
      </c>
      <c r="G274">
        <v>212129</v>
      </c>
      <c r="H274" t="s">
        <v>61</v>
      </c>
      <c r="K274" s="201">
        <v>44162</v>
      </c>
      <c r="L274" s="201">
        <v>41858</v>
      </c>
      <c r="M274" s="201">
        <v>44780</v>
      </c>
      <c r="N274" s="201">
        <v>42767</v>
      </c>
      <c r="O274">
        <v>1</v>
      </c>
      <c r="P274">
        <v>20</v>
      </c>
      <c r="Q274" t="s">
        <v>266</v>
      </c>
      <c r="R274">
        <v>60</v>
      </c>
      <c r="S274">
        <v>60</v>
      </c>
      <c r="T274">
        <v>353200</v>
      </c>
    </row>
    <row r="275" spans="1:20">
      <c r="A275">
        <v>10</v>
      </c>
      <c r="B275" t="s">
        <v>235</v>
      </c>
      <c r="D275" t="s">
        <v>58</v>
      </c>
      <c r="E275" t="s">
        <v>241</v>
      </c>
      <c r="F275" t="s">
        <v>239</v>
      </c>
      <c r="G275">
        <v>212129</v>
      </c>
      <c r="H275" t="s">
        <v>61</v>
      </c>
      <c r="K275" s="201">
        <v>44162</v>
      </c>
      <c r="L275" s="201">
        <v>41858</v>
      </c>
      <c r="M275" s="201">
        <v>44780</v>
      </c>
      <c r="N275" s="201">
        <v>42767</v>
      </c>
      <c r="O275">
        <v>1</v>
      </c>
      <c r="P275">
        <v>20</v>
      </c>
      <c r="Q275" t="s">
        <v>266</v>
      </c>
      <c r="R275">
        <v>60</v>
      </c>
      <c r="S275">
        <v>60</v>
      </c>
      <c r="T275">
        <v>458325</v>
      </c>
    </row>
    <row r="276" spans="1:20">
      <c r="A276">
        <v>10</v>
      </c>
      <c r="B276" t="s">
        <v>242</v>
      </c>
      <c r="D276" t="s">
        <v>58</v>
      </c>
      <c r="E276" t="s">
        <v>243</v>
      </c>
      <c r="F276" t="s">
        <v>244</v>
      </c>
      <c r="G276">
        <v>58652</v>
      </c>
      <c r="H276" t="s">
        <v>61</v>
      </c>
      <c r="K276" s="201">
        <v>44047</v>
      </c>
      <c r="L276" s="201">
        <v>41858</v>
      </c>
      <c r="M276" s="201">
        <v>44780</v>
      </c>
      <c r="N276" s="201">
        <v>42767</v>
      </c>
      <c r="O276">
        <v>1</v>
      </c>
      <c r="P276">
        <v>24</v>
      </c>
      <c r="Q276" t="s">
        <v>266</v>
      </c>
      <c r="R276">
        <v>60</v>
      </c>
      <c r="S276">
        <v>60</v>
      </c>
      <c r="T276">
        <v>69000</v>
      </c>
    </row>
    <row r="277" spans="1:20">
      <c r="A277">
        <v>10</v>
      </c>
      <c r="B277" t="s">
        <v>245</v>
      </c>
      <c r="D277" t="s">
        <v>58</v>
      </c>
      <c r="E277" t="s">
        <v>246</v>
      </c>
      <c r="F277" t="s">
        <v>247</v>
      </c>
      <c r="G277">
        <v>109</v>
      </c>
      <c r="H277" t="s">
        <v>61</v>
      </c>
      <c r="K277" s="201">
        <v>43966</v>
      </c>
      <c r="L277" s="201">
        <v>41858</v>
      </c>
      <c r="M277" s="201">
        <v>44780</v>
      </c>
      <c r="N277" s="201">
        <v>42767</v>
      </c>
      <c r="O277">
        <v>1</v>
      </c>
      <c r="P277">
        <v>26</v>
      </c>
      <c r="Q277" t="s">
        <v>266</v>
      </c>
      <c r="R277">
        <v>60</v>
      </c>
      <c r="S277">
        <v>60</v>
      </c>
      <c r="T277">
        <v>440000</v>
      </c>
    </row>
    <row r="278" spans="1:20">
      <c r="A278">
        <v>10</v>
      </c>
      <c r="B278" t="s">
        <v>245</v>
      </c>
      <c r="D278" t="s">
        <v>58</v>
      </c>
      <c r="E278" t="s">
        <v>248</v>
      </c>
      <c r="F278" t="s">
        <v>249</v>
      </c>
      <c r="G278">
        <v>1988560</v>
      </c>
      <c r="H278" t="s">
        <v>61</v>
      </c>
      <c r="K278" s="201">
        <v>44019</v>
      </c>
      <c r="L278" s="201">
        <v>41858</v>
      </c>
      <c r="M278" s="201">
        <v>44780</v>
      </c>
      <c r="N278" s="201">
        <v>42767</v>
      </c>
      <c r="O278">
        <v>1</v>
      </c>
      <c r="P278">
        <v>25</v>
      </c>
      <c r="Q278" t="s">
        <v>266</v>
      </c>
      <c r="R278">
        <v>60</v>
      </c>
      <c r="S278">
        <v>60</v>
      </c>
      <c r="T278">
        <v>212086</v>
      </c>
    </row>
    <row r="279" spans="1:20">
      <c r="A279">
        <v>10</v>
      </c>
      <c r="B279" t="s">
        <v>250</v>
      </c>
      <c r="D279" t="s">
        <v>58</v>
      </c>
      <c r="E279" t="s">
        <v>251</v>
      </c>
      <c r="F279" t="s">
        <v>252</v>
      </c>
      <c r="G279" t="s">
        <v>253</v>
      </c>
      <c r="H279" t="s">
        <v>61</v>
      </c>
      <c r="K279" s="201">
        <v>44123</v>
      </c>
      <c r="L279" s="201">
        <v>41858</v>
      </c>
      <c r="M279" s="201">
        <v>44780</v>
      </c>
      <c r="N279" s="201">
        <v>42767</v>
      </c>
      <c r="O279">
        <v>1</v>
      </c>
      <c r="P279">
        <v>21</v>
      </c>
      <c r="Q279" t="s">
        <v>266</v>
      </c>
      <c r="R279">
        <v>60</v>
      </c>
      <c r="S279">
        <v>60</v>
      </c>
      <c r="T279">
        <v>111600</v>
      </c>
    </row>
    <row r="280" spans="1:20">
      <c r="A280">
        <v>10</v>
      </c>
      <c r="B280" t="s">
        <v>250</v>
      </c>
      <c r="D280" t="s">
        <v>58</v>
      </c>
      <c r="E280" t="s">
        <v>254</v>
      </c>
      <c r="F280" t="s">
        <v>255</v>
      </c>
      <c r="G280">
        <v>10645</v>
      </c>
      <c r="H280" t="s">
        <v>61</v>
      </c>
      <c r="K280" s="201">
        <v>44169</v>
      </c>
      <c r="L280" s="201">
        <v>41858</v>
      </c>
      <c r="M280" s="201">
        <v>44780</v>
      </c>
      <c r="N280" s="201">
        <v>42767</v>
      </c>
      <c r="O280">
        <v>1</v>
      </c>
      <c r="P280">
        <v>20</v>
      </c>
      <c r="Q280" t="s">
        <v>266</v>
      </c>
      <c r="R280">
        <v>60</v>
      </c>
      <c r="S280">
        <v>60</v>
      </c>
      <c r="T280">
        <v>-371937</v>
      </c>
    </row>
    <row r="281" spans="1:20">
      <c r="A281">
        <v>10</v>
      </c>
      <c r="B281" t="s">
        <v>256</v>
      </c>
      <c r="D281" t="s">
        <v>58</v>
      </c>
      <c r="E281" t="s">
        <v>257</v>
      </c>
      <c r="F281" t="s">
        <v>258</v>
      </c>
      <c r="G281">
        <v>9280599</v>
      </c>
      <c r="H281" t="s">
        <v>61</v>
      </c>
      <c r="K281" s="201">
        <v>43928</v>
      </c>
      <c r="L281" s="201">
        <v>41858</v>
      </c>
      <c r="M281" s="201">
        <v>44780</v>
      </c>
      <c r="N281" s="201">
        <v>42767</v>
      </c>
      <c r="O281">
        <v>1</v>
      </c>
      <c r="P281">
        <v>28</v>
      </c>
      <c r="Q281" t="s">
        <v>266</v>
      </c>
      <c r="R281">
        <v>60</v>
      </c>
      <c r="S281">
        <v>60</v>
      </c>
      <c r="T281">
        <v>6612</v>
      </c>
    </row>
    <row r="282" spans="1:20">
      <c r="A282">
        <v>10</v>
      </c>
      <c r="B282" t="s">
        <v>256</v>
      </c>
      <c r="D282" t="s">
        <v>58</v>
      </c>
      <c r="E282" t="s">
        <v>259</v>
      </c>
      <c r="F282" t="s">
        <v>260</v>
      </c>
      <c r="G282">
        <v>373</v>
      </c>
      <c r="H282" t="s">
        <v>61</v>
      </c>
      <c r="K282" s="201">
        <v>43970</v>
      </c>
      <c r="L282" s="201">
        <v>41858</v>
      </c>
      <c r="M282" s="201">
        <v>44780</v>
      </c>
      <c r="N282" s="201">
        <v>42767</v>
      </c>
      <c r="O282">
        <v>1</v>
      </c>
      <c r="P282">
        <v>26</v>
      </c>
      <c r="Q282" t="s">
        <v>266</v>
      </c>
      <c r="R282">
        <v>60</v>
      </c>
      <c r="S282">
        <v>60</v>
      </c>
      <c r="T282">
        <v>117647</v>
      </c>
    </row>
    <row r="283" spans="1:20">
      <c r="A283">
        <v>10</v>
      </c>
      <c r="B283" t="s">
        <v>261</v>
      </c>
      <c r="D283" t="s">
        <v>58</v>
      </c>
      <c r="E283" t="s">
        <v>262</v>
      </c>
      <c r="F283" t="s">
        <v>263</v>
      </c>
      <c r="G283">
        <v>227</v>
      </c>
      <c r="H283" t="s">
        <v>61</v>
      </c>
      <c r="K283" s="201">
        <v>44084</v>
      </c>
      <c r="L283" s="201">
        <v>41858</v>
      </c>
      <c r="M283" s="201">
        <v>44780</v>
      </c>
      <c r="N283" s="201">
        <v>42767</v>
      </c>
      <c r="O283">
        <v>1</v>
      </c>
      <c r="P283">
        <v>22</v>
      </c>
      <c r="Q283" t="s">
        <v>266</v>
      </c>
      <c r="R283">
        <v>60</v>
      </c>
      <c r="S283">
        <v>60</v>
      </c>
      <c r="T283">
        <v>415500</v>
      </c>
    </row>
    <row r="284" spans="1:20">
      <c r="A284">
        <v>10</v>
      </c>
      <c r="B284" t="s">
        <v>261</v>
      </c>
      <c r="D284" t="s">
        <v>58</v>
      </c>
      <c r="E284" t="s">
        <v>262</v>
      </c>
      <c r="F284" t="s">
        <v>263</v>
      </c>
      <c r="G284">
        <v>230</v>
      </c>
      <c r="H284" t="s">
        <v>61</v>
      </c>
      <c r="K284" s="201">
        <v>44090</v>
      </c>
      <c r="L284" s="201">
        <v>41858</v>
      </c>
      <c r="M284" s="201">
        <v>44780</v>
      </c>
      <c r="N284" s="201">
        <v>42767</v>
      </c>
      <c r="O284">
        <v>1</v>
      </c>
      <c r="P284">
        <v>22</v>
      </c>
      <c r="Q284" t="s">
        <v>266</v>
      </c>
      <c r="R284">
        <v>60</v>
      </c>
      <c r="S284">
        <v>60</v>
      </c>
      <c r="T284">
        <v>415500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Parral 08-2021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agalaz</dc:creator>
  <cp:lastModifiedBy>agalaz</cp:lastModifiedBy>
  <dcterms:created xsi:type="dcterms:W3CDTF">2021-10-11T01:44:25Z</dcterms:created>
  <dcterms:modified xsi:type="dcterms:W3CDTF">2021-10-11T02:39:17Z</dcterms:modified>
</cp:coreProperties>
</file>