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és\Documents\Machine Learning Practice\MODELO\"/>
    </mc:Choice>
  </mc:AlternateContent>
  <xr:revisionPtr revIDLastSave="0" documentId="13_ncr:1_{4DF21BBF-3E13-48F9-9B74-C2651AB040C6}" xr6:coauthVersionLast="45" xr6:coauthVersionMax="45" xr10:uidLastSave="{00000000-0000-0000-0000-000000000000}"/>
  <bookViews>
    <workbookView xWindow="-120" yWindow="-120" windowWidth="20730" windowHeight="11160" tabRatio="789" activeTab="1" xr2:uid="{7B622EA2-C291-4227-9ED8-F55E89F99A63}"/>
  </bookViews>
  <sheets>
    <sheet name="OPERACIONES TIPO A" sheetId="2" r:id="rId1"/>
    <sheet name="OPERACIONES TIPO C" sheetId="1" r:id="rId2"/>
    <sheet name="Hoja1" sheetId="4" r:id="rId3"/>
    <sheet name="Hoja3" sheetId="3" r:id="rId4"/>
  </sheets>
  <externalReferences>
    <externalReference r:id="rId5"/>
  </externalReferences>
  <definedNames>
    <definedName name="_xlnm._FilterDatabase" localSheetId="1" hidden="1">'OPERACIONES TIPO C'!$A$1:$O$78</definedName>
    <definedName name="_xlchart.v1.0" hidden="1">'OPERACIONES TIPO C'!$D$27</definedName>
    <definedName name="_xlchart.v1.1" hidden="1">'OPERACIONES TIPO C'!$E$14</definedName>
    <definedName name="_xlchart.v1.2" hidden="1">'OPERACIONES TIPO C'!$E$15</definedName>
    <definedName name="_xlchart.v1.3" hidden="1">'OPERACIONES TIPO C'!$E$21</definedName>
    <definedName name="_xlchart.v1.4" hidden="1">'OPERACIONES TIPO C'!$D$25</definedName>
    <definedName name="_xlchart.v1.5" hidden="1">'OPERACIONES TIPO C'!$E$12</definedName>
    <definedName name="_xlchart.v1.6" hidden="1">'OPERACIONES TIPO C'!$E$13</definedName>
    <definedName name="_xlchart.v1.7" hidden="1">'OPERACIONES TIPO C'!$E$19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68" i="1" l="1"/>
  <c r="J69" i="1"/>
  <c r="J70" i="1"/>
  <c r="J71" i="1"/>
  <c r="J72" i="1"/>
  <c r="J73" i="1"/>
  <c r="J74" i="1"/>
  <c r="J75" i="1"/>
  <c r="J76" i="1"/>
  <c r="J77" i="1"/>
  <c r="J78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K64" i="1" l="1"/>
  <c r="L64" i="1"/>
  <c r="K60" i="1"/>
  <c r="L60" i="1"/>
  <c r="K56" i="1"/>
  <c r="L56" i="1"/>
  <c r="K52" i="1"/>
  <c r="L52" i="1"/>
  <c r="K48" i="1"/>
  <c r="L48" i="1"/>
  <c r="K44" i="1"/>
  <c r="L44" i="1"/>
  <c r="K40" i="1"/>
  <c r="L40" i="1"/>
  <c r="K34" i="1"/>
  <c r="L34" i="1"/>
  <c r="K30" i="1"/>
  <c r="L30" i="1"/>
  <c r="K26" i="1"/>
  <c r="L26" i="1"/>
  <c r="K22" i="1"/>
  <c r="L22" i="1"/>
  <c r="K18" i="1"/>
  <c r="L18" i="1"/>
  <c r="K14" i="1"/>
  <c r="L14" i="1"/>
  <c r="K10" i="1"/>
  <c r="L10" i="1"/>
  <c r="K6" i="1"/>
  <c r="L6" i="1"/>
  <c r="L2" i="1"/>
  <c r="K2" i="1"/>
  <c r="K75" i="1"/>
  <c r="L75" i="1"/>
  <c r="K71" i="1"/>
  <c r="L71" i="1"/>
  <c r="K67" i="1"/>
  <c r="L67" i="1"/>
  <c r="K63" i="1"/>
  <c r="L63" i="1"/>
  <c r="K59" i="1"/>
  <c r="L59" i="1"/>
  <c r="K55" i="1"/>
  <c r="L55" i="1"/>
  <c r="K51" i="1"/>
  <c r="L51" i="1"/>
  <c r="K47" i="1"/>
  <c r="L47" i="1"/>
  <c r="K43" i="1"/>
  <c r="L43" i="1"/>
  <c r="K39" i="1"/>
  <c r="L39" i="1"/>
  <c r="K33" i="1"/>
  <c r="L33" i="1"/>
  <c r="K29" i="1"/>
  <c r="L29" i="1"/>
  <c r="K25" i="1"/>
  <c r="L25" i="1"/>
  <c r="K21" i="1"/>
  <c r="L21" i="1"/>
  <c r="K17" i="1"/>
  <c r="L17" i="1"/>
  <c r="K13" i="1"/>
  <c r="L13" i="1"/>
  <c r="K9" i="1"/>
  <c r="L9" i="1"/>
  <c r="K5" i="1"/>
  <c r="L5" i="1"/>
  <c r="K78" i="1"/>
  <c r="L78" i="1"/>
  <c r="K74" i="1"/>
  <c r="L74" i="1"/>
  <c r="K70" i="1"/>
  <c r="L70" i="1"/>
  <c r="K66" i="1"/>
  <c r="L66" i="1"/>
  <c r="K62" i="1"/>
  <c r="L62" i="1"/>
  <c r="K58" i="1"/>
  <c r="L58" i="1"/>
  <c r="K54" i="1"/>
  <c r="L54" i="1"/>
  <c r="K50" i="1"/>
  <c r="L50" i="1"/>
  <c r="K46" i="1"/>
  <c r="L46" i="1"/>
  <c r="K42" i="1"/>
  <c r="L42" i="1"/>
  <c r="K38" i="1"/>
  <c r="L38" i="1"/>
  <c r="K36" i="1"/>
  <c r="L36" i="1"/>
  <c r="K32" i="1"/>
  <c r="L32" i="1"/>
  <c r="K28" i="1"/>
  <c r="L28" i="1"/>
  <c r="K24" i="1"/>
  <c r="L24" i="1"/>
  <c r="K20" i="1"/>
  <c r="L20" i="1"/>
  <c r="K16" i="1"/>
  <c r="L16" i="1"/>
  <c r="K12" i="1"/>
  <c r="L12" i="1"/>
  <c r="K8" i="1"/>
  <c r="L8" i="1"/>
  <c r="K4" i="1"/>
  <c r="L4" i="1"/>
  <c r="K77" i="1"/>
  <c r="L77" i="1"/>
  <c r="K73" i="1"/>
  <c r="L73" i="1"/>
  <c r="K69" i="1"/>
  <c r="L69" i="1"/>
  <c r="K65" i="1"/>
  <c r="L65" i="1"/>
  <c r="K61" i="1"/>
  <c r="L61" i="1"/>
  <c r="K57" i="1"/>
  <c r="L57" i="1"/>
  <c r="K53" i="1"/>
  <c r="L53" i="1"/>
  <c r="K49" i="1"/>
  <c r="L49" i="1"/>
  <c r="K45" i="1"/>
  <c r="L45" i="1"/>
  <c r="K41" i="1"/>
  <c r="L41" i="1"/>
  <c r="K37" i="1"/>
  <c r="L37" i="1"/>
  <c r="K35" i="1"/>
  <c r="L35" i="1"/>
  <c r="K31" i="1"/>
  <c r="L31" i="1"/>
  <c r="K27" i="1"/>
  <c r="L27" i="1"/>
  <c r="K23" i="1"/>
  <c r="L23" i="1"/>
  <c r="K19" i="1"/>
  <c r="L19" i="1"/>
  <c r="K15" i="1"/>
  <c r="L15" i="1"/>
  <c r="K11" i="1"/>
  <c r="L11" i="1"/>
  <c r="K7" i="1"/>
  <c r="L7" i="1"/>
  <c r="K3" i="1"/>
  <c r="L3" i="1"/>
  <c r="K76" i="1"/>
  <c r="L76" i="1"/>
  <c r="K72" i="1"/>
  <c r="L72" i="1"/>
  <c r="K68" i="1"/>
  <c r="L68" i="1"/>
</calcChain>
</file>

<file path=xl/sharedStrings.xml><?xml version="1.0" encoding="utf-8"?>
<sst xmlns="http://schemas.openxmlformats.org/spreadsheetml/2006/main" count="432" uniqueCount="116">
  <si>
    <t>Ubicación</t>
  </si>
  <si>
    <t>PCI Medido</t>
  </si>
  <si>
    <t>PCI Proyectado</t>
  </si>
  <si>
    <t>PI-1</t>
  </si>
  <si>
    <t>PI-2</t>
  </si>
  <si>
    <t>MPI-1</t>
  </si>
  <si>
    <t>RA-1</t>
  </si>
  <si>
    <t>RA-2</t>
  </si>
  <si>
    <t>MRA-1</t>
  </si>
  <si>
    <t>DB-1</t>
  </si>
  <si>
    <t>MDB-1</t>
  </si>
  <si>
    <t>DC-1</t>
  </si>
  <si>
    <t>MDC-1</t>
  </si>
  <si>
    <t>DS-1</t>
  </si>
  <si>
    <t>MDS-1</t>
  </si>
  <si>
    <t>PL-1</t>
  </si>
  <si>
    <t>PL-2</t>
  </si>
  <si>
    <t>PL-3</t>
  </si>
  <si>
    <t>PL-4</t>
  </si>
  <si>
    <t>MPL-1</t>
  </si>
  <si>
    <t>Sección Característica</t>
  </si>
  <si>
    <t>Pista</t>
  </si>
  <si>
    <t>Margen y zona de protección al Chorro</t>
  </si>
  <si>
    <t>Rodaje Paralelo</t>
  </si>
  <si>
    <t>Otros Rodajes</t>
  </si>
  <si>
    <t>Plataforma</t>
  </si>
  <si>
    <t>Factor Sección Característica</t>
  </si>
  <si>
    <t>Sector central de pista</t>
  </si>
  <si>
    <t>Sectores de borde de pista</t>
  </si>
  <si>
    <t>Margen</t>
  </si>
  <si>
    <t>Umbrales</t>
  </si>
  <si>
    <t>Zona Protección a Chorro</t>
  </si>
  <si>
    <t>Centro</t>
  </si>
  <si>
    <t>Márgenes</t>
  </si>
  <si>
    <t>Sector de puente de embarque</t>
  </si>
  <si>
    <t>Sector sin puente de embarque</t>
  </si>
  <si>
    <t>General</t>
  </si>
  <si>
    <t>Delta Año proyección</t>
  </si>
  <si>
    <t>Aeropuerto / Aeródromo</t>
  </si>
  <si>
    <t>Comuna</t>
  </si>
  <si>
    <t>Chacalluta</t>
  </si>
  <si>
    <t>Arica</t>
  </si>
  <si>
    <t>RB-1</t>
  </si>
  <si>
    <t>RC-1</t>
  </si>
  <si>
    <t>PL-5</t>
  </si>
  <si>
    <t>PL-6</t>
  </si>
  <si>
    <t>Año Proyectado</t>
  </si>
  <si>
    <t>MRB-1</t>
  </si>
  <si>
    <t>MRC-1</t>
  </si>
  <si>
    <t>U-17</t>
  </si>
  <si>
    <t>U-35</t>
  </si>
  <si>
    <t>Balmaceda</t>
  </si>
  <si>
    <t>Aysén</t>
  </si>
  <si>
    <t>PI-3</t>
  </si>
  <si>
    <t>PI-4</t>
  </si>
  <si>
    <t>PI-5</t>
  </si>
  <si>
    <t>El Tepual</t>
  </si>
  <si>
    <t>Puerto Montt</t>
  </si>
  <si>
    <t>DD-1</t>
  </si>
  <si>
    <t>PL-7</t>
  </si>
  <si>
    <t>PL-8</t>
  </si>
  <si>
    <t>PL-9</t>
  </si>
  <si>
    <t>MA-AL</t>
  </si>
  <si>
    <t>ZPCHN</t>
  </si>
  <si>
    <t>ZPCHS</t>
  </si>
  <si>
    <t>Presidente Carlos Ibáñez del Campo</t>
  </si>
  <si>
    <t>Punta Arenas</t>
  </si>
  <si>
    <t>PI-6</t>
  </si>
  <si>
    <t>PI-7</t>
  </si>
  <si>
    <t>PI-8</t>
  </si>
  <si>
    <t>PI-9</t>
  </si>
  <si>
    <t>PI-10</t>
  </si>
  <si>
    <t>U30-1</t>
  </si>
  <si>
    <t>U30-2</t>
  </si>
  <si>
    <t>ZPCH-30</t>
  </si>
  <si>
    <t>ZPCH-12</t>
  </si>
  <si>
    <t>La Florida</t>
  </si>
  <si>
    <t xml:space="preserve">La Serena </t>
  </si>
  <si>
    <t>U12-1</t>
  </si>
  <si>
    <t>U12-2</t>
  </si>
  <si>
    <t>Pichoy</t>
  </si>
  <si>
    <t>San José de la Mariquina</t>
  </si>
  <si>
    <t>MU17</t>
  </si>
  <si>
    <t>MU35</t>
  </si>
  <si>
    <t>Dato</t>
  </si>
  <si>
    <t>Tránsito</t>
  </si>
  <si>
    <t>Ambiente</t>
  </si>
  <si>
    <t>Construcción</t>
  </si>
  <si>
    <t>Sub clasificación de datos</t>
  </si>
  <si>
    <t>Clasificación Funcional</t>
  </si>
  <si>
    <t>Longitud, ancho, localización y caracteristicas Seccionamiento</t>
  </si>
  <si>
    <t>Volumen (Cantidad de operaciones)</t>
  </si>
  <si>
    <t>Cargas (fuselaje de aeronave)</t>
  </si>
  <si>
    <t>Indices de Crecimiento</t>
  </si>
  <si>
    <t>Temperaturas (Máximas, Mínimas, medias)</t>
  </si>
  <si>
    <t>Precipitación, humedad relativa, etc.</t>
  </si>
  <si>
    <t>Edad pavimento, materiales y espesores de capas</t>
  </si>
  <si>
    <t>Historial de mantenimiento, rehabilitaciones</t>
  </si>
  <si>
    <t xml:space="preserve">Información As-built </t>
  </si>
  <si>
    <t>Inventario /geometría</t>
  </si>
  <si>
    <t xml:space="preserve">Ubicación </t>
  </si>
  <si>
    <t>Proyección 2 años</t>
  </si>
  <si>
    <t>Proyección 3 años</t>
  </si>
  <si>
    <t>Sector central de Pista</t>
  </si>
  <si>
    <t>Sector Borde de Pista</t>
  </si>
  <si>
    <t>Coeficiente R2</t>
  </si>
  <si>
    <t>-</t>
  </si>
  <si>
    <t>abs(Medido-proyectado)</t>
  </si>
  <si>
    <t>Proyectado-Medido</t>
  </si>
  <si>
    <t>Pci Proyectado1</t>
  </si>
  <si>
    <t>Centro Pista</t>
  </si>
  <si>
    <t>Borde Pista</t>
  </si>
  <si>
    <t>centro pista</t>
  </si>
  <si>
    <t>borde pista</t>
  </si>
  <si>
    <t>plataforma</t>
  </si>
  <si>
    <t>umbrales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</si>
</sst>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8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8"/>
      <color rgb="FF000000"/>
      <name val="Arial"/>
      <family val="2"/>
    </font>
    <font>
      <b/>
      <sz val="8"/>
      <color rgb="FFFF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70C0"/>
        <bgColor theme="0" tint="-0.14999847407452621"/>
      </patternFill>
    </fill>
    <fill>
      <patternFill patternType="solid">
        <fgColor theme="9" tint="-0.249977111117893"/>
        <bgColor theme="0" tint="-0.14999847407452621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0.39997558519241921"/>
        <bgColor theme="0" tint="-0.14999847407452621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7030A0"/>
        <bgColor theme="0" tint="-0.14999847407452621"/>
      </patternFill>
    </fill>
    <fill>
      <patternFill patternType="solid">
        <fgColor rgb="FF7030A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wrapText="1"/>
    </xf>
    <xf numFmtId="0" fontId="3" fillId="0" borderId="1" xfId="0" applyFont="1" applyFill="1" applyBorder="1" applyAlignment="1">
      <alignment horizontal="center" wrapText="1"/>
    </xf>
    <xf numFmtId="0" fontId="0" fillId="2" borderId="0" xfId="0" applyFill="1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wrapText="1"/>
    </xf>
    <xf numFmtId="0" fontId="5" fillId="4" borderId="1" xfId="0" applyFont="1" applyFill="1" applyBorder="1" applyAlignment="1">
      <alignment horizontal="center" wrapText="1"/>
    </xf>
    <xf numFmtId="0" fontId="0" fillId="3" borderId="1" xfId="0" applyFill="1" applyBorder="1"/>
    <xf numFmtId="0" fontId="0" fillId="3" borderId="1" xfId="0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wrapText="1"/>
    </xf>
    <xf numFmtId="0" fontId="5" fillId="3" borderId="1" xfId="0" applyFont="1" applyFill="1" applyBorder="1" applyAlignment="1">
      <alignment horizontal="center" wrapText="1"/>
    </xf>
    <xf numFmtId="0" fontId="0" fillId="7" borderId="1" xfId="0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 vertical="center"/>
    </xf>
    <xf numFmtId="0" fontId="0" fillId="7" borderId="0" xfId="0" applyFill="1"/>
    <xf numFmtId="0" fontId="2" fillId="9" borderId="1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0" fillId="7" borderId="1" xfId="0" applyFill="1" applyBorder="1"/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0" fillId="6" borderId="1" xfId="0" applyFill="1" applyBorder="1"/>
    <xf numFmtId="0" fontId="6" fillId="7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 wrapText="1"/>
    </xf>
    <xf numFmtId="0" fontId="0" fillId="9" borderId="1" xfId="0" applyFill="1" applyBorder="1"/>
    <xf numFmtId="0" fontId="0" fillId="9" borderId="1" xfId="0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7" fillId="10" borderId="1" xfId="0" applyFont="1" applyFill="1" applyBorder="1" applyAlignment="1">
      <alignment horizontal="center" vertical="center"/>
    </xf>
    <xf numFmtId="0" fontId="8" fillId="10" borderId="1" xfId="0" applyFont="1" applyFill="1" applyBorder="1" applyAlignment="1">
      <alignment horizontal="center" vertical="center" wrapText="1"/>
    </xf>
    <xf numFmtId="0" fontId="4" fillId="10" borderId="1" xfId="0" applyFont="1" applyFill="1" applyBorder="1" applyAlignment="1">
      <alignment horizontal="center" vertical="center" wrapText="1"/>
    </xf>
    <xf numFmtId="0" fontId="5" fillId="10" borderId="1" xfId="0" applyFont="1" applyFill="1" applyBorder="1" applyAlignment="1">
      <alignment horizontal="center" vertical="center" wrapText="1"/>
    </xf>
    <xf numFmtId="0" fontId="0" fillId="11" borderId="1" xfId="0" applyFill="1" applyBorder="1"/>
    <xf numFmtId="0" fontId="9" fillId="11" borderId="1" xfId="0" applyFont="1" applyFill="1" applyBorder="1" applyAlignment="1">
      <alignment horizontal="center" vertical="center"/>
    </xf>
    <xf numFmtId="0" fontId="10" fillId="11" borderId="1" xfId="0" applyFont="1" applyFill="1" applyBorder="1" applyAlignment="1">
      <alignment horizontal="center" vertical="center"/>
    </xf>
    <xf numFmtId="0" fontId="7" fillId="11" borderId="1" xfId="0" applyFont="1" applyFill="1" applyBorder="1" applyAlignment="1">
      <alignment horizontal="center" vertical="center"/>
    </xf>
    <xf numFmtId="0" fontId="8" fillId="11" borderId="1" xfId="0" applyFont="1" applyFill="1" applyBorder="1" applyAlignment="1">
      <alignment horizontal="center" vertical="center" wrapText="1"/>
    </xf>
    <xf numFmtId="0" fontId="4" fillId="11" borderId="1" xfId="0" applyFont="1" applyFill="1" applyBorder="1" applyAlignment="1">
      <alignment horizontal="center" vertical="center" wrapText="1"/>
    </xf>
    <xf numFmtId="0" fontId="5" fillId="11" borderId="1" xfId="0" applyFont="1" applyFill="1" applyBorder="1" applyAlignment="1">
      <alignment horizontal="center" vertical="center" wrapText="1"/>
    </xf>
    <xf numFmtId="0" fontId="9" fillId="11" borderId="1" xfId="0" applyFont="1" applyFill="1" applyBorder="1"/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Border="1"/>
    <xf numFmtId="2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 sz="1600" b="1"/>
              <a:t>Proyecciones Hasta 3 años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>
        <c:manualLayout>
          <c:layoutTarget val="inner"/>
          <c:xMode val="edge"/>
          <c:yMode val="edge"/>
          <c:x val="0.14875982181405498"/>
          <c:y val="0.18266155277427498"/>
          <c:w val="0.79976259521577198"/>
          <c:h val="0.63191961081551751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backward val="25"/>
            <c:intercept val="0"/>
            <c:dispRSqr val="1"/>
            <c:dispEq val="1"/>
            <c:trendlineLbl>
              <c:layout>
                <c:manualLayout>
                  <c:x val="-0.39438498126235749"/>
                  <c:y val="0.1097330035444938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L"/>
                </a:p>
              </c:txPr>
            </c:trendlineLbl>
          </c:trendline>
          <c:xVal>
            <c:numRef>
              <c:f>'OPERACIONES TIPO C'!$H$2:$H$78</c:f>
              <c:numCache>
                <c:formatCode>General</c:formatCode>
                <c:ptCount val="77"/>
                <c:pt idx="0">
                  <c:v>76</c:v>
                </c:pt>
                <c:pt idx="1">
                  <c:v>59</c:v>
                </c:pt>
                <c:pt idx="2">
                  <c:v>65</c:v>
                </c:pt>
                <c:pt idx="3">
                  <c:v>58</c:v>
                </c:pt>
                <c:pt idx="4">
                  <c:v>92</c:v>
                </c:pt>
                <c:pt idx="5">
                  <c:v>25</c:v>
                </c:pt>
                <c:pt idx="6">
                  <c:v>80</c:v>
                </c:pt>
                <c:pt idx="7">
                  <c:v>35</c:v>
                </c:pt>
                <c:pt idx="8">
                  <c:v>76</c:v>
                </c:pt>
                <c:pt idx="9">
                  <c:v>61</c:v>
                </c:pt>
                <c:pt idx="10">
                  <c:v>41</c:v>
                </c:pt>
                <c:pt idx="11">
                  <c:v>76</c:v>
                </c:pt>
                <c:pt idx="12">
                  <c:v>65</c:v>
                </c:pt>
                <c:pt idx="13">
                  <c:v>54</c:v>
                </c:pt>
                <c:pt idx="14">
                  <c:v>35</c:v>
                </c:pt>
                <c:pt idx="15">
                  <c:v>89</c:v>
                </c:pt>
                <c:pt idx="16">
                  <c:v>93</c:v>
                </c:pt>
                <c:pt idx="17">
                  <c:v>83</c:v>
                </c:pt>
                <c:pt idx="18">
                  <c:v>92</c:v>
                </c:pt>
                <c:pt idx="19">
                  <c:v>84</c:v>
                </c:pt>
                <c:pt idx="20">
                  <c:v>68</c:v>
                </c:pt>
                <c:pt idx="21">
                  <c:v>80</c:v>
                </c:pt>
                <c:pt idx="22">
                  <c:v>79</c:v>
                </c:pt>
                <c:pt idx="23">
                  <c:v>73</c:v>
                </c:pt>
                <c:pt idx="24">
                  <c:v>84</c:v>
                </c:pt>
                <c:pt idx="25">
                  <c:v>79</c:v>
                </c:pt>
                <c:pt idx="26">
                  <c:v>71</c:v>
                </c:pt>
                <c:pt idx="27">
                  <c:v>94</c:v>
                </c:pt>
                <c:pt idx="28">
                  <c:v>77</c:v>
                </c:pt>
                <c:pt idx="29">
                  <c:v>80</c:v>
                </c:pt>
                <c:pt idx="30">
                  <c:v>95</c:v>
                </c:pt>
                <c:pt idx="31">
                  <c:v>95</c:v>
                </c:pt>
                <c:pt idx="32">
                  <c:v>82</c:v>
                </c:pt>
                <c:pt idx="33">
                  <c:v>100</c:v>
                </c:pt>
                <c:pt idx="34">
                  <c:v>86</c:v>
                </c:pt>
                <c:pt idx="35">
                  <c:v>83</c:v>
                </c:pt>
                <c:pt idx="36">
                  <c:v>76</c:v>
                </c:pt>
                <c:pt idx="37">
                  <c:v>70</c:v>
                </c:pt>
                <c:pt idx="38">
                  <c:v>86</c:v>
                </c:pt>
                <c:pt idx="39">
                  <c:v>55</c:v>
                </c:pt>
                <c:pt idx="40">
                  <c:v>78</c:v>
                </c:pt>
                <c:pt idx="41">
                  <c:v>60</c:v>
                </c:pt>
                <c:pt idx="42">
                  <c:v>75</c:v>
                </c:pt>
                <c:pt idx="43">
                  <c:v>54</c:v>
                </c:pt>
                <c:pt idx="44">
                  <c:v>62</c:v>
                </c:pt>
                <c:pt idx="45">
                  <c:v>62</c:v>
                </c:pt>
                <c:pt idx="46">
                  <c:v>88</c:v>
                </c:pt>
                <c:pt idx="47">
                  <c:v>97</c:v>
                </c:pt>
                <c:pt idx="48">
                  <c:v>76</c:v>
                </c:pt>
                <c:pt idx="49">
                  <c:v>74</c:v>
                </c:pt>
                <c:pt idx="50">
                  <c:v>90</c:v>
                </c:pt>
                <c:pt idx="51">
                  <c:v>85</c:v>
                </c:pt>
                <c:pt idx="52">
                  <c:v>96</c:v>
                </c:pt>
                <c:pt idx="53">
                  <c:v>87</c:v>
                </c:pt>
                <c:pt idx="54">
                  <c:v>83</c:v>
                </c:pt>
                <c:pt idx="55">
                  <c:v>59</c:v>
                </c:pt>
                <c:pt idx="56">
                  <c:v>88</c:v>
                </c:pt>
                <c:pt idx="57">
                  <c:v>83</c:v>
                </c:pt>
                <c:pt idx="58">
                  <c:v>98</c:v>
                </c:pt>
                <c:pt idx="59">
                  <c:v>89</c:v>
                </c:pt>
                <c:pt idx="60">
                  <c:v>72</c:v>
                </c:pt>
                <c:pt idx="61">
                  <c:v>74</c:v>
                </c:pt>
                <c:pt idx="62">
                  <c:v>62</c:v>
                </c:pt>
                <c:pt idx="63">
                  <c:v>81</c:v>
                </c:pt>
                <c:pt idx="64">
                  <c:v>85</c:v>
                </c:pt>
                <c:pt idx="65">
                  <c:v>94</c:v>
                </c:pt>
                <c:pt idx="66">
                  <c:v>77</c:v>
                </c:pt>
                <c:pt idx="67">
                  <c:v>96</c:v>
                </c:pt>
                <c:pt idx="68">
                  <c:v>94</c:v>
                </c:pt>
                <c:pt idx="69">
                  <c:v>96</c:v>
                </c:pt>
                <c:pt idx="70">
                  <c:v>96</c:v>
                </c:pt>
                <c:pt idx="71">
                  <c:v>80</c:v>
                </c:pt>
                <c:pt idx="72">
                  <c:v>88</c:v>
                </c:pt>
                <c:pt idx="73">
                  <c:v>94</c:v>
                </c:pt>
                <c:pt idx="74">
                  <c:v>93</c:v>
                </c:pt>
                <c:pt idx="75">
                  <c:v>91</c:v>
                </c:pt>
                <c:pt idx="76">
                  <c:v>93</c:v>
                </c:pt>
              </c:numCache>
            </c:numRef>
          </c:xVal>
          <c:yVal>
            <c:numRef>
              <c:f>'OPERACIONES TIPO C'!$J$2:$J$78</c:f>
              <c:numCache>
                <c:formatCode>General</c:formatCode>
                <c:ptCount val="77"/>
                <c:pt idx="0">
                  <c:v>41</c:v>
                </c:pt>
                <c:pt idx="1">
                  <c:v>77</c:v>
                </c:pt>
                <c:pt idx="2">
                  <c:v>77</c:v>
                </c:pt>
                <c:pt idx="3">
                  <c:v>68</c:v>
                </c:pt>
                <c:pt idx="4">
                  <c:v>94</c:v>
                </c:pt>
                <c:pt idx="5">
                  <c:v>45</c:v>
                </c:pt>
                <c:pt idx="6">
                  <c:v>77</c:v>
                </c:pt>
                <c:pt idx="7">
                  <c:v>46</c:v>
                </c:pt>
                <c:pt idx="8">
                  <c:v>85</c:v>
                </c:pt>
                <c:pt idx="9">
                  <c:v>65</c:v>
                </c:pt>
                <c:pt idx="10">
                  <c:v>39</c:v>
                </c:pt>
                <c:pt idx="11">
                  <c:v>64</c:v>
                </c:pt>
                <c:pt idx="12">
                  <c:v>74</c:v>
                </c:pt>
                <c:pt idx="13">
                  <c:v>71</c:v>
                </c:pt>
                <c:pt idx="14">
                  <c:v>43</c:v>
                </c:pt>
                <c:pt idx="15">
                  <c:v>91</c:v>
                </c:pt>
                <c:pt idx="16">
                  <c:v>93</c:v>
                </c:pt>
                <c:pt idx="17">
                  <c:v>82</c:v>
                </c:pt>
                <c:pt idx="18">
                  <c:v>92</c:v>
                </c:pt>
                <c:pt idx="19">
                  <c:v>88</c:v>
                </c:pt>
                <c:pt idx="20">
                  <c:v>77</c:v>
                </c:pt>
                <c:pt idx="21">
                  <c:v>87</c:v>
                </c:pt>
                <c:pt idx="22">
                  <c:v>82</c:v>
                </c:pt>
                <c:pt idx="23">
                  <c:v>72</c:v>
                </c:pt>
                <c:pt idx="24">
                  <c:v>88</c:v>
                </c:pt>
                <c:pt idx="25">
                  <c:v>79</c:v>
                </c:pt>
                <c:pt idx="26">
                  <c:v>74</c:v>
                </c:pt>
                <c:pt idx="27">
                  <c:v>94</c:v>
                </c:pt>
                <c:pt idx="28">
                  <c:v>84</c:v>
                </c:pt>
                <c:pt idx="29">
                  <c:v>86</c:v>
                </c:pt>
                <c:pt idx="30">
                  <c:v>94</c:v>
                </c:pt>
                <c:pt idx="31">
                  <c:v>94</c:v>
                </c:pt>
                <c:pt idx="32">
                  <c:v>81</c:v>
                </c:pt>
                <c:pt idx="33">
                  <c:v>97</c:v>
                </c:pt>
                <c:pt idx="34">
                  <c:v>83</c:v>
                </c:pt>
                <c:pt idx="35">
                  <c:v>90</c:v>
                </c:pt>
                <c:pt idx="36">
                  <c:v>81</c:v>
                </c:pt>
                <c:pt idx="37">
                  <c:v>92</c:v>
                </c:pt>
                <c:pt idx="38">
                  <c:v>93</c:v>
                </c:pt>
                <c:pt idx="39">
                  <c:v>75</c:v>
                </c:pt>
                <c:pt idx="40">
                  <c:v>78</c:v>
                </c:pt>
                <c:pt idx="41">
                  <c:v>91</c:v>
                </c:pt>
                <c:pt idx="42">
                  <c:v>88</c:v>
                </c:pt>
                <c:pt idx="43">
                  <c:v>77</c:v>
                </c:pt>
                <c:pt idx="44">
                  <c:v>89</c:v>
                </c:pt>
                <c:pt idx="45">
                  <c:v>84</c:v>
                </c:pt>
                <c:pt idx="46">
                  <c:v>83</c:v>
                </c:pt>
                <c:pt idx="47">
                  <c:v>92</c:v>
                </c:pt>
                <c:pt idx="48">
                  <c:v>77</c:v>
                </c:pt>
                <c:pt idx="49">
                  <c:v>80</c:v>
                </c:pt>
                <c:pt idx="50">
                  <c:v>90</c:v>
                </c:pt>
                <c:pt idx="51">
                  <c:v>85</c:v>
                </c:pt>
                <c:pt idx="52">
                  <c:v>88</c:v>
                </c:pt>
                <c:pt idx="53">
                  <c:v>89</c:v>
                </c:pt>
                <c:pt idx="54">
                  <c:v>83</c:v>
                </c:pt>
                <c:pt idx="55">
                  <c:v>58</c:v>
                </c:pt>
                <c:pt idx="56">
                  <c:v>51</c:v>
                </c:pt>
                <c:pt idx="57">
                  <c:v>81</c:v>
                </c:pt>
                <c:pt idx="58">
                  <c:v>45</c:v>
                </c:pt>
                <c:pt idx="59">
                  <c:v>88</c:v>
                </c:pt>
                <c:pt idx="60">
                  <c:v>43</c:v>
                </c:pt>
                <c:pt idx="61">
                  <c:v>67</c:v>
                </c:pt>
                <c:pt idx="62">
                  <c:v>45</c:v>
                </c:pt>
                <c:pt idx="63">
                  <c:v>83</c:v>
                </c:pt>
                <c:pt idx="64">
                  <c:v>87</c:v>
                </c:pt>
                <c:pt idx="65">
                  <c:v>77</c:v>
                </c:pt>
                <c:pt idx="66">
                  <c:v>88</c:v>
                </c:pt>
                <c:pt idx="67">
                  <c:v>85</c:v>
                </c:pt>
                <c:pt idx="68">
                  <c:v>98</c:v>
                </c:pt>
                <c:pt idx="69">
                  <c:v>95</c:v>
                </c:pt>
                <c:pt idx="70">
                  <c:v>98</c:v>
                </c:pt>
                <c:pt idx="71">
                  <c:v>90</c:v>
                </c:pt>
                <c:pt idx="72">
                  <c:v>90</c:v>
                </c:pt>
                <c:pt idx="73">
                  <c:v>91</c:v>
                </c:pt>
                <c:pt idx="74">
                  <c:v>94</c:v>
                </c:pt>
                <c:pt idx="75">
                  <c:v>92</c:v>
                </c:pt>
                <c:pt idx="76">
                  <c:v>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A9-49B7-8E5A-FB8190995D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0320271"/>
        <c:axId val="1374526735"/>
      </c:scatterChart>
      <c:valAx>
        <c:axId val="870320271"/>
        <c:scaling>
          <c:orientation val="minMax"/>
          <c:max val="1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b="1"/>
                  <a:t>PCI Medido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374526735"/>
        <c:crosses val="autoZero"/>
        <c:crossBetween val="midCat"/>
        <c:majorUnit val="20"/>
      </c:valAx>
      <c:valAx>
        <c:axId val="1374526735"/>
        <c:scaling>
          <c:orientation val="minMax"/>
          <c:max val="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b="1"/>
                  <a:t>PCI Proyectado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870320271"/>
        <c:crosses val="autoZero"/>
        <c:crossBetween val="midCat"/>
        <c:majorUnit val="2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Pista-Centro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32070122484689412"/>
                  <c:y val="-5.0462962962962961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L"/>
                </a:p>
              </c:txPr>
            </c:trendlineLbl>
          </c:trendline>
          <c:xVal>
            <c:numRef>
              <c:f>('OPERACIONES TIPO C'!$H$12,'OPERACIONES TIPO C'!$H$17,'OPERACIONES TIPO C'!#REF!,'OPERACIONES TIPO C'!$H$37,'OPERACIONES TIPO C'!$H$39,'OPERACIONES TIPO C'!$H$41,'OPERACIONES TIPO C'!$H$43,'OPERACIONES TIPO C'!$H$45,'OPERACIONES TIPO C'!$H$47,'OPERACIONES TIPO C'!$H$49,'OPERACIONES TIPO C'!$H$68,'OPERACIONES TIPO C'!$H$70)</c:f>
            </c:numRef>
          </c:xVal>
          <c:yVal>
            <c:numRef>
              <c:f>('OPERACIONES TIPO C'!$J$12,'OPERACIONES TIPO C'!$J$17,'OPERACIONES TIPO C'!#REF!,'OPERACIONES TIPO C'!$J$37,'OPERACIONES TIPO C'!$J$39,'OPERACIONES TIPO C'!$J$41,'OPERACIONES TIPO C'!$J$43,'OPERACIONES TIPO C'!$J$45,'OPERACIONES TIPO C'!$J$47,'OPERACIONES TIPO C'!$J$49,'OPERACIONES TIPO C'!$J$68,'OPERACIONES TIPO C'!$J$70)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066-49A4-933B-5458FEE23B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6338047"/>
        <c:axId val="1290067295"/>
      </c:scatterChart>
      <c:valAx>
        <c:axId val="1386338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290067295"/>
        <c:crosses val="autoZero"/>
        <c:crossBetween val="midCat"/>
      </c:valAx>
      <c:valAx>
        <c:axId val="1290067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3863380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Pista-</a:t>
            </a:r>
            <a:r>
              <a:rPr lang="es-CL" baseline="0"/>
              <a:t> Borde Pista</a:t>
            </a:r>
            <a:endParaRPr lang="es-C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27876198885208242"/>
                  <c:y val="-6.392424483974540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L"/>
                </a:p>
              </c:txPr>
            </c:trendlineLbl>
          </c:trendline>
          <c:xVal>
            <c:numRef>
              <c:f>('OPERACIONES TIPO C'!$H$13,'OPERACIONES TIPO C'!$H$14,'OPERACIONES TIPO C'!$H$18,'OPERACIONES TIPO C'!$H$20,'OPERACIONES TIPO C'!$H$40,'OPERACIONES TIPO C'!$H$42,'OPERACIONES TIPO C'!$H$44,'OPERACIONES TIPO C'!$H$46,'OPERACIONES TIPO C'!$H$48,'OPERACIONES TIPO C'!$H$50,'OPERACIONES TIPO C'!$H$69)</c:f>
              <c:numCache>
                <c:formatCode>General</c:formatCode>
                <c:ptCount val="11"/>
                <c:pt idx="0">
                  <c:v>76</c:v>
                </c:pt>
                <c:pt idx="1">
                  <c:v>65</c:v>
                </c:pt>
                <c:pt idx="2">
                  <c:v>93</c:v>
                </c:pt>
                <c:pt idx="3">
                  <c:v>92</c:v>
                </c:pt>
                <c:pt idx="4">
                  <c:v>86</c:v>
                </c:pt>
                <c:pt idx="5">
                  <c:v>78</c:v>
                </c:pt>
                <c:pt idx="6">
                  <c:v>75</c:v>
                </c:pt>
                <c:pt idx="7">
                  <c:v>62</c:v>
                </c:pt>
                <c:pt idx="8">
                  <c:v>88</c:v>
                </c:pt>
                <c:pt idx="9">
                  <c:v>76</c:v>
                </c:pt>
                <c:pt idx="10">
                  <c:v>96</c:v>
                </c:pt>
              </c:numCache>
            </c:numRef>
          </c:xVal>
          <c:yVal>
            <c:numRef>
              <c:f>('OPERACIONES TIPO C'!$J$13,'OPERACIONES TIPO C'!$J$14,'OPERACIONES TIPO C'!$J$18,'OPERACIONES TIPO C'!$J$20,'OPERACIONES TIPO C'!$J$40,'OPERACIONES TIPO C'!$J$42,'OPERACIONES TIPO C'!$J$44,'OPERACIONES TIPO C'!$J$46,'OPERACIONES TIPO C'!$J$48,'OPERACIONES TIPO C'!$J$50,'OPERACIONES TIPO C'!$J$69)</c:f>
              <c:numCache>
                <c:formatCode>General</c:formatCode>
                <c:ptCount val="11"/>
                <c:pt idx="0">
                  <c:v>64</c:v>
                </c:pt>
                <c:pt idx="1">
                  <c:v>74</c:v>
                </c:pt>
                <c:pt idx="2">
                  <c:v>93</c:v>
                </c:pt>
                <c:pt idx="3">
                  <c:v>92</c:v>
                </c:pt>
                <c:pt idx="4">
                  <c:v>93</c:v>
                </c:pt>
                <c:pt idx="5">
                  <c:v>78</c:v>
                </c:pt>
                <c:pt idx="6">
                  <c:v>88</c:v>
                </c:pt>
                <c:pt idx="7">
                  <c:v>89</c:v>
                </c:pt>
                <c:pt idx="8">
                  <c:v>83</c:v>
                </c:pt>
                <c:pt idx="9">
                  <c:v>77</c:v>
                </c:pt>
                <c:pt idx="10">
                  <c:v>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FE-4859-BD72-C5B68DBF95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6821407"/>
        <c:axId val="1014246975"/>
      </c:scatterChart>
      <c:valAx>
        <c:axId val="1296821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014246975"/>
        <c:crosses val="autoZero"/>
        <c:crossBetween val="midCat"/>
      </c:valAx>
      <c:valAx>
        <c:axId val="1014246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2968214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/>
    <cx:data id="1"/>
    <cx:data id="2"/>
    <cx:data id="3"/>
    <cx:data id="4"/>
  </cx:chartData>
  <cx:chart>
    <cx:title pos="t" align="ctr" overlay="0">
      <cx:tx>
        <cx:txData>
          <cx:v>Error Absoluto Proyecciones de PCI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8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Calibri" panose="020F0502020204030204"/>
            </a:rPr>
            <a:t>Error Absoluto Proyecciones de PCI</a:t>
          </a:r>
        </a:p>
      </cx:txPr>
    </cx:title>
    <cx:plotArea>
      <cx:plotAreaRegion>
        <cx:series layoutId="boxWhisker" uniqueId="{00000002-FADC-4FC6-BC85-8468774E6904}" formatIdx="0">
          <cx:tx>
            <cx:txData>
              <cx:f>_xlchart.v1.5</cx:f>
              <cx:v>Sector central de pista</cx:v>
            </cx:txData>
          </cx:tx>
          <cx:dataId val="0"/>
          <cx:layoutPr>
            <cx:statistics quartileMethod="exclusive"/>
          </cx:layoutPr>
        </cx:series>
        <cx:series layoutId="boxWhisker" uniqueId="{00000004-FADC-4FC6-BC85-8468774E6904}" formatIdx="1">
          <cx:tx>
            <cx:txData>
              <cx:f>_xlchart.v1.6</cx:f>
              <cx:v>Sectores de borde de pista</cx:v>
            </cx:txData>
          </cx:tx>
          <cx:dataId val="1"/>
          <cx:layoutPr>
            <cx:statistics quartileMethod="exclusive"/>
          </cx:layoutPr>
        </cx:series>
        <cx:series layoutId="boxWhisker" uniqueId="{00000005-FADC-4FC6-BC85-8468774E6904}" formatIdx="2">
          <cx:tx>
            <cx:txData>
              <cx:f>_xlchart.v1.7</cx:f>
              <cx:v>Umbrales</cx:v>
            </cx:txData>
          </cx:tx>
          <cx:dataId val="2"/>
          <cx:layoutPr>
            <cx:statistics quartileMethod="exclusive"/>
          </cx:layoutPr>
        </cx:series>
        <cx:series layoutId="boxWhisker" uniqueId="{0000000A-FADC-4FC6-BC85-8468774E6904}" formatIdx="3">
          <cx:tx>
            <cx:txData>
              <cx:f>_xlchart.v1.4</cx:f>
              <cx:v>Plataforma</cx:v>
            </cx:txData>
          </cx:tx>
          <cx:dataId val="3"/>
          <cx:layoutPr>
            <cx:statistics quartileMethod="exclusive"/>
          </cx:layoutPr>
        </cx:series>
        <cx:series layoutId="boxWhisker" uniqueId="{0000000B-FADC-4FC6-BC85-8468774E6904}" formatIdx="4">
          <cx:tx>
            <cx:txData>
              <cx:f/>
              <cx:v>Rodajes</cx:v>
            </cx:txData>
          </cx:tx>
          <cx:dataId val="4"/>
          <cx:layoutPr>
            <cx:statistics quartileMethod="exclusive"/>
          </cx:layoutPr>
        </cx:series>
      </cx:plotAreaRegion>
      <cx:axis id="0" hidden="1">
        <cx:catScaling gapWidth="1.5"/>
        <cx:tickLabels/>
      </cx:axis>
      <cx:axis id="1">
        <cx:valScaling max="50"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100"/>
                </a:pPr>
                <a:r>
                  <a:rPr lang="es-CL" sz="1100" b="0" i="0" u="none" strike="noStrike" baseline="0">
                    <a:solidFill>
                      <a:sysClr val="windowText" lastClr="000000">
                        <a:lumMod val="75000"/>
                        <a:lumOff val="25000"/>
                      </a:sysClr>
                    </a:solidFill>
                    <a:latin typeface="Calibri" panose="020F0502020204030204" pitchFamily="34" charset="0"/>
                    <a:cs typeface="Calibri" panose="020F0502020204030204" pitchFamily="34" charset="0"/>
                  </a:rPr>
                  <a:t>|PCI medido-PCI proyectado|</a:t>
                </a:r>
                <a:endParaRPr lang="es-ES" sz="1100" b="0" i="0" u="none" strike="noStrike" baseline="0">
                  <a:solidFill>
                    <a:sysClr val="windowText" lastClr="000000">
                      <a:lumMod val="75000"/>
                      <a:lumOff val="25000"/>
                    </a:sysClr>
                  </a:solidFill>
                  <a:latin typeface="Calibri" panose="020F0502020204030204"/>
                </a:endParaRPr>
              </a:p>
            </cx:rich>
          </cx:tx>
        </cx:title>
        <cx:majorGridlines/>
        <cx:tickLabels/>
      </cx:axis>
    </cx:plotArea>
    <cx:legend pos="b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s-E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730253</xdr:colOff>
      <xdr:row>0</xdr:row>
      <xdr:rowOff>0</xdr:rowOff>
    </xdr:from>
    <xdr:to>
      <xdr:col>22</xdr:col>
      <xdr:colOff>666751</xdr:colOff>
      <xdr:row>3</xdr:row>
      <xdr:rowOff>137583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CB3403A-9A80-405B-B277-23B2339DFA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275166</xdr:colOff>
      <xdr:row>30</xdr:row>
      <xdr:rowOff>67732</xdr:rowOff>
    </xdr:from>
    <xdr:to>
      <xdr:col>23</xdr:col>
      <xdr:colOff>359833</xdr:colOff>
      <xdr:row>84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57E4C61-F107-4ED3-B50A-05C2762539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518584</xdr:colOff>
      <xdr:row>0</xdr:row>
      <xdr:rowOff>0</xdr:rowOff>
    </xdr:from>
    <xdr:to>
      <xdr:col>25</xdr:col>
      <xdr:colOff>677333</xdr:colOff>
      <xdr:row>4</xdr:row>
      <xdr:rowOff>249765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B6050CAC-62DC-41BD-B3B4-F1B5B1FAD6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402166</xdr:colOff>
      <xdr:row>3</xdr:row>
      <xdr:rowOff>349249</xdr:rowOff>
    </xdr:from>
    <xdr:to>
      <xdr:col>23</xdr:col>
      <xdr:colOff>476249</xdr:colOff>
      <xdr:row>8</xdr:row>
      <xdr:rowOff>740831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Gráfico 6">
              <a:extLst>
                <a:ext uri="{FF2B5EF4-FFF2-40B4-BE49-F238E27FC236}">
                  <a16:creationId xmlns:a16="http://schemas.microsoft.com/office/drawing/2014/main" id="{992E3CE0-40C7-433A-8877-DA5B6FC47C7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832416" y="2254249"/>
              <a:ext cx="5408083" cy="305858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dr&#233;s/OneDrive%20-%20Universidad%20T&#233;cnica%20Federico%20Santa%20Mar&#237;a/PROYECTO%20DE%20INVESTIGACION/MATERIAL%20DE%20INVESTIGACI&#211;N%20PMS-DAP/Documentos%20DAP/SGP/MATRIZ%20DE%20PRIORIZACION%20-%20NOVIEMBRE%202018%20-%20CAMI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do Priorizado"/>
      <sheetName val="Chacalluta"/>
      <sheetName val="AMB"/>
      <sheetName val="Andres Sabella"/>
      <sheetName val="Atacama"/>
      <sheetName val="Balmaceda"/>
      <sheetName val="Cañal Bajo"/>
      <sheetName val="Carlos Ibañez"/>
      <sheetName val="Carrier Sur"/>
      <sheetName val="Diego Aracena"/>
      <sheetName val="El Loa"/>
      <sheetName val="El Tepual"/>
      <sheetName val="La Florida"/>
      <sheetName val="Mataveri"/>
      <sheetName val="Pichoy"/>
      <sheetName val="EXPL"/>
      <sheetName val="PCI"/>
      <sheetName val="Fops"/>
      <sheetName val="Fram"/>
      <sheetName val="Fse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2DAD9-0B66-468B-8C48-600D6C09AAE5}">
  <dimension ref="A1"/>
  <sheetViews>
    <sheetView workbookViewId="0">
      <selection activeCell="E18" sqref="E18"/>
    </sheetView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4D60A-2E6E-4424-AAEF-2881760A92DA}">
  <dimension ref="A1:P78"/>
  <sheetViews>
    <sheetView showGridLines="0" tabSelected="1" zoomScale="90" zoomScaleNormal="90" workbookViewId="0">
      <selection activeCell="L3" sqref="L3"/>
    </sheetView>
  </sheetViews>
  <sheetFormatPr baseColWidth="10" defaultRowHeight="15" x14ac:dyDescent="0.25"/>
  <cols>
    <col min="8" max="8" width="11.42578125" style="17"/>
    <col min="9" max="9" width="16.7109375" style="17" customWidth="1"/>
    <col min="10" max="10" width="16.140625" style="4" customWidth="1"/>
    <col min="11" max="11" width="20" customWidth="1"/>
  </cols>
  <sheetData>
    <row r="1" spans="1:16" ht="60" x14ac:dyDescent="0.25">
      <c r="A1" s="1" t="s">
        <v>38</v>
      </c>
      <c r="B1" s="1" t="s">
        <v>39</v>
      </c>
      <c r="C1" s="2" t="s">
        <v>20</v>
      </c>
      <c r="D1" s="2" t="s">
        <v>0</v>
      </c>
      <c r="E1" s="2" t="s">
        <v>26</v>
      </c>
      <c r="F1" s="3" t="s">
        <v>46</v>
      </c>
      <c r="G1" s="3" t="s">
        <v>37</v>
      </c>
      <c r="H1" s="14" t="s">
        <v>1</v>
      </c>
      <c r="I1" s="14" t="s">
        <v>2</v>
      </c>
      <c r="J1" s="5" t="s">
        <v>109</v>
      </c>
      <c r="K1" t="s">
        <v>107</v>
      </c>
      <c r="L1" t="s">
        <v>108</v>
      </c>
      <c r="M1" t="s">
        <v>112</v>
      </c>
      <c r="N1" t="s">
        <v>113</v>
      </c>
      <c r="O1" t="s">
        <v>114</v>
      </c>
      <c r="P1" t="s">
        <v>115</v>
      </c>
    </row>
    <row r="2" spans="1:16" ht="60" x14ac:dyDescent="0.25">
      <c r="A2" s="7" t="s">
        <v>40</v>
      </c>
      <c r="B2" s="7" t="s">
        <v>41</v>
      </c>
      <c r="C2" s="8" t="s">
        <v>5</v>
      </c>
      <c r="D2" s="8" t="s">
        <v>22</v>
      </c>
      <c r="E2" s="9" t="s">
        <v>29</v>
      </c>
      <c r="F2" s="10">
        <v>2016</v>
      </c>
      <c r="G2" s="10">
        <v>2</v>
      </c>
      <c r="H2" s="15">
        <v>76</v>
      </c>
      <c r="I2" s="15">
        <v>41</v>
      </c>
      <c r="J2" s="6">
        <f t="shared" ref="J2:J36" si="0">IF(H2="","",I2)</f>
        <v>41</v>
      </c>
      <c r="K2">
        <f>ABS(H2-J2)</f>
        <v>35</v>
      </c>
      <c r="L2">
        <f>J2-H2</f>
        <v>-35</v>
      </c>
      <c r="M2">
        <v>2</v>
      </c>
      <c r="N2">
        <v>12</v>
      </c>
      <c r="O2">
        <v>1</v>
      </c>
      <c r="P2">
        <v>1</v>
      </c>
    </row>
    <row r="3" spans="1:16" ht="30" x14ac:dyDescent="0.25">
      <c r="A3" s="11" t="s">
        <v>40</v>
      </c>
      <c r="B3" s="11" t="s">
        <v>41</v>
      </c>
      <c r="C3" s="12" t="s">
        <v>6</v>
      </c>
      <c r="D3" s="12" t="s">
        <v>23</v>
      </c>
      <c r="E3" s="13" t="s">
        <v>32</v>
      </c>
      <c r="F3" s="10">
        <v>2016</v>
      </c>
      <c r="G3" s="10">
        <v>2</v>
      </c>
      <c r="H3" s="15">
        <v>59</v>
      </c>
      <c r="I3" s="15">
        <v>77</v>
      </c>
      <c r="J3" s="6">
        <f t="shared" si="0"/>
        <v>77</v>
      </c>
      <c r="K3">
        <f t="shared" ref="K3:K64" si="1">ABS(H3-J3)</f>
        <v>18</v>
      </c>
      <c r="L3">
        <f t="shared" ref="L3:L64" si="2">J3-H3</f>
        <v>18</v>
      </c>
      <c r="M3">
        <v>2</v>
      </c>
      <c r="N3">
        <v>9</v>
      </c>
      <c r="O3">
        <v>4</v>
      </c>
      <c r="P3">
        <v>3</v>
      </c>
    </row>
    <row r="4" spans="1:16" ht="30" x14ac:dyDescent="0.25">
      <c r="A4" s="7" t="s">
        <v>40</v>
      </c>
      <c r="B4" s="7" t="s">
        <v>41</v>
      </c>
      <c r="C4" s="8" t="s">
        <v>7</v>
      </c>
      <c r="D4" s="8" t="s">
        <v>23</v>
      </c>
      <c r="E4" s="9" t="s">
        <v>32</v>
      </c>
      <c r="F4" s="10">
        <v>2016</v>
      </c>
      <c r="G4" s="10">
        <v>2</v>
      </c>
      <c r="H4" s="15">
        <v>65</v>
      </c>
      <c r="I4" s="15">
        <v>77</v>
      </c>
      <c r="J4" s="6">
        <f t="shared" si="0"/>
        <v>77</v>
      </c>
      <c r="K4">
        <f t="shared" si="1"/>
        <v>12</v>
      </c>
      <c r="L4">
        <f t="shared" si="2"/>
        <v>12</v>
      </c>
      <c r="M4">
        <v>7</v>
      </c>
      <c r="N4">
        <v>0</v>
      </c>
      <c r="O4">
        <v>0</v>
      </c>
      <c r="P4">
        <v>3</v>
      </c>
    </row>
    <row r="5" spans="1:16" ht="60" x14ac:dyDescent="0.25">
      <c r="A5" s="11" t="s">
        <v>40</v>
      </c>
      <c r="B5" s="11" t="s">
        <v>41</v>
      </c>
      <c r="C5" s="12" t="s">
        <v>8</v>
      </c>
      <c r="D5" s="12" t="s">
        <v>22</v>
      </c>
      <c r="E5" s="13" t="s">
        <v>33</v>
      </c>
      <c r="F5" s="10">
        <v>2016</v>
      </c>
      <c r="G5" s="10">
        <v>2</v>
      </c>
      <c r="H5" s="15">
        <v>58</v>
      </c>
      <c r="I5" s="15">
        <v>68</v>
      </c>
      <c r="J5" s="6">
        <f t="shared" si="0"/>
        <v>68</v>
      </c>
      <c r="K5">
        <f t="shared" si="1"/>
        <v>10</v>
      </c>
      <c r="L5">
        <f t="shared" si="2"/>
        <v>10</v>
      </c>
      <c r="M5">
        <v>22</v>
      </c>
      <c r="N5">
        <v>0</v>
      </c>
      <c r="O5">
        <v>3</v>
      </c>
      <c r="P5">
        <v>5</v>
      </c>
    </row>
    <row r="6" spans="1:16" ht="30" x14ac:dyDescent="0.25">
      <c r="A6" s="7" t="s">
        <v>40</v>
      </c>
      <c r="B6" s="7" t="s">
        <v>41</v>
      </c>
      <c r="C6" s="8" t="s">
        <v>9</v>
      </c>
      <c r="D6" s="8" t="s">
        <v>24</v>
      </c>
      <c r="E6" s="9" t="s">
        <v>32</v>
      </c>
      <c r="F6" s="10">
        <v>2016</v>
      </c>
      <c r="G6" s="10">
        <v>2</v>
      </c>
      <c r="H6" s="15">
        <v>92</v>
      </c>
      <c r="I6" s="15">
        <v>94</v>
      </c>
      <c r="J6" s="6">
        <f t="shared" si="0"/>
        <v>94</v>
      </c>
      <c r="K6">
        <f t="shared" si="1"/>
        <v>2</v>
      </c>
      <c r="L6">
        <f t="shared" si="2"/>
        <v>2</v>
      </c>
      <c r="M6">
        <v>20</v>
      </c>
      <c r="N6">
        <v>7</v>
      </c>
      <c r="O6">
        <v>0</v>
      </c>
      <c r="P6">
        <v>6</v>
      </c>
    </row>
    <row r="7" spans="1:16" ht="60" x14ac:dyDescent="0.25">
      <c r="A7" s="11" t="s">
        <v>40</v>
      </c>
      <c r="B7" s="11" t="s">
        <v>41</v>
      </c>
      <c r="C7" s="12" t="s">
        <v>10</v>
      </c>
      <c r="D7" s="12" t="s">
        <v>22</v>
      </c>
      <c r="E7" s="13" t="s">
        <v>33</v>
      </c>
      <c r="F7" s="10">
        <v>2016</v>
      </c>
      <c r="G7" s="10">
        <v>2</v>
      </c>
      <c r="H7" s="15">
        <v>25</v>
      </c>
      <c r="I7" s="15">
        <v>45</v>
      </c>
      <c r="J7" s="6">
        <f t="shared" si="0"/>
        <v>45</v>
      </c>
      <c r="K7">
        <f t="shared" si="1"/>
        <v>20</v>
      </c>
      <c r="L7">
        <f t="shared" si="2"/>
        <v>20</v>
      </c>
      <c r="M7">
        <v>31</v>
      </c>
      <c r="N7">
        <v>0</v>
      </c>
      <c r="O7">
        <v>7</v>
      </c>
      <c r="P7">
        <v>0</v>
      </c>
    </row>
    <row r="8" spans="1:16" ht="30" x14ac:dyDescent="0.25">
      <c r="A8" s="7" t="s">
        <v>40</v>
      </c>
      <c r="B8" s="7" t="s">
        <v>41</v>
      </c>
      <c r="C8" s="8" t="s">
        <v>11</v>
      </c>
      <c r="D8" s="8" t="s">
        <v>24</v>
      </c>
      <c r="E8" s="9" t="s">
        <v>32</v>
      </c>
      <c r="F8" s="10">
        <v>2016</v>
      </c>
      <c r="G8" s="10">
        <v>2</v>
      </c>
      <c r="H8" s="15">
        <v>80</v>
      </c>
      <c r="I8" s="15">
        <v>77</v>
      </c>
      <c r="J8" s="6">
        <f t="shared" si="0"/>
        <v>77</v>
      </c>
      <c r="K8">
        <f t="shared" si="1"/>
        <v>3</v>
      </c>
      <c r="L8">
        <f t="shared" si="2"/>
        <v>-3</v>
      </c>
      <c r="M8">
        <v>23</v>
      </c>
      <c r="N8">
        <v>13</v>
      </c>
      <c r="O8">
        <v>6</v>
      </c>
      <c r="P8">
        <v>0</v>
      </c>
    </row>
    <row r="9" spans="1:16" ht="60" x14ac:dyDescent="0.25">
      <c r="A9" s="11" t="s">
        <v>40</v>
      </c>
      <c r="B9" s="11" t="s">
        <v>41</v>
      </c>
      <c r="C9" s="12" t="s">
        <v>12</v>
      </c>
      <c r="D9" s="12" t="s">
        <v>22</v>
      </c>
      <c r="E9" s="13" t="s">
        <v>33</v>
      </c>
      <c r="F9" s="10">
        <v>2016</v>
      </c>
      <c r="G9" s="10">
        <v>2</v>
      </c>
      <c r="H9" s="15">
        <v>35</v>
      </c>
      <c r="I9" s="15">
        <v>46</v>
      </c>
      <c r="J9" s="6">
        <f t="shared" si="0"/>
        <v>46</v>
      </c>
      <c r="K9">
        <f t="shared" si="1"/>
        <v>11</v>
      </c>
      <c r="L9">
        <f t="shared" si="2"/>
        <v>11</v>
      </c>
      <c r="M9">
        <v>22</v>
      </c>
      <c r="N9">
        <v>27</v>
      </c>
      <c r="O9">
        <v>1</v>
      </c>
      <c r="P9">
        <v>8</v>
      </c>
    </row>
    <row r="10" spans="1:16" ht="30" x14ac:dyDescent="0.25">
      <c r="A10" s="7" t="s">
        <v>40</v>
      </c>
      <c r="B10" s="7" t="s">
        <v>41</v>
      </c>
      <c r="C10" s="8" t="s">
        <v>13</v>
      </c>
      <c r="D10" s="8" t="s">
        <v>24</v>
      </c>
      <c r="E10" s="9" t="s">
        <v>32</v>
      </c>
      <c r="F10" s="10">
        <v>2016</v>
      </c>
      <c r="G10" s="10">
        <v>2</v>
      </c>
      <c r="H10" s="15">
        <v>76</v>
      </c>
      <c r="I10" s="15">
        <v>85</v>
      </c>
      <c r="J10" s="6">
        <f t="shared" si="0"/>
        <v>85</v>
      </c>
      <c r="K10">
        <f t="shared" si="1"/>
        <v>9</v>
      </c>
      <c r="L10">
        <f t="shared" si="2"/>
        <v>9</v>
      </c>
      <c r="M10">
        <v>5</v>
      </c>
      <c r="N10">
        <v>5</v>
      </c>
      <c r="O10">
        <v>1</v>
      </c>
      <c r="P10">
        <v>2</v>
      </c>
    </row>
    <row r="11" spans="1:16" ht="60" x14ac:dyDescent="0.25">
      <c r="A11" s="11" t="s">
        <v>40</v>
      </c>
      <c r="B11" s="11" t="s">
        <v>41</v>
      </c>
      <c r="C11" s="12" t="s">
        <v>14</v>
      </c>
      <c r="D11" s="12" t="s">
        <v>22</v>
      </c>
      <c r="E11" s="13" t="s">
        <v>33</v>
      </c>
      <c r="F11" s="10">
        <v>2016</v>
      </c>
      <c r="G11" s="10">
        <v>2</v>
      </c>
      <c r="H11" s="15">
        <v>61</v>
      </c>
      <c r="I11" s="15">
        <v>65</v>
      </c>
      <c r="J11" s="6">
        <f t="shared" si="0"/>
        <v>65</v>
      </c>
      <c r="K11">
        <f t="shared" si="1"/>
        <v>4</v>
      </c>
      <c r="L11">
        <f t="shared" si="2"/>
        <v>4</v>
      </c>
      <c r="M11">
        <v>11</v>
      </c>
      <c r="N11">
        <v>1</v>
      </c>
      <c r="O11">
        <v>1</v>
      </c>
      <c r="P11">
        <v>0</v>
      </c>
    </row>
    <row r="12" spans="1:16" ht="45" x14ac:dyDescent="0.25">
      <c r="A12" s="7" t="s">
        <v>51</v>
      </c>
      <c r="B12" s="7" t="s">
        <v>52</v>
      </c>
      <c r="C12" s="20" t="s">
        <v>3</v>
      </c>
      <c r="D12" s="21" t="s">
        <v>21</v>
      </c>
      <c r="E12" s="22" t="s">
        <v>27</v>
      </c>
      <c r="F12" s="10">
        <v>2016</v>
      </c>
      <c r="G12" s="10">
        <v>2</v>
      </c>
      <c r="H12" s="16">
        <v>41</v>
      </c>
      <c r="I12" s="16">
        <v>39</v>
      </c>
      <c r="J12" s="6">
        <f t="shared" si="0"/>
        <v>39</v>
      </c>
      <c r="K12">
        <f t="shared" si="1"/>
        <v>2</v>
      </c>
      <c r="L12">
        <f t="shared" si="2"/>
        <v>-2</v>
      </c>
      <c r="M12">
        <v>4</v>
      </c>
      <c r="N12">
        <v>11</v>
      </c>
      <c r="O12">
        <v>29</v>
      </c>
      <c r="P12">
        <v>1</v>
      </c>
    </row>
    <row r="13" spans="1:16" ht="45" x14ac:dyDescent="0.25">
      <c r="A13" s="11" t="s">
        <v>51</v>
      </c>
      <c r="B13" s="11" t="s">
        <v>52</v>
      </c>
      <c r="C13" s="23" t="s">
        <v>4</v>
      </c>
      <c r="D13" s="24" t="s">
        <v>21</v>
      </c>
      <c r="E13" s="25" t="s">
        <v>28</v>
      </c>
      <c r="F13" s="10">
        <v>2016</v>
      </c>
      <c r="G13" s="10">
        <v>2</v>
      </c>
      <c r="H13" s="16">
        <v>76</v>
      </c>
      <c r="I13" s="16">
        <v>64</v>
      </c>
      <c r="J13" s="6">
        <f t="shared" si="0"/>
        <v>64</v>
      </c>
      <c r="K13">
        <f t="shared" si="1"/>
        <v>12</v>
      </c>
      <c r="L13">
        <f t="shared" si="2"/>
        <v>-12</v>
      </c>
      <c r="O13">
        <v>7</v>
      </c>
      <c r="P13">
        <v>2</v>
      </c>
    </row>
    <row r="14" spans="1:16" ht="45" x14ac:dyDescent="0.25">
      <c r="A14" s="11" t="s">
        <v>51</v>
      </c>
      <c r="B14" s="11" t="s">
        <v>52</v>
      </c>
      <c r="C14" s="23" t="s">
        <v>54</v>
      </c>
      <c r="D14" s="24" t="s">
        <v>21</v>
      </c>
      <c r="E14" s="25" t="s">
        <v>28</v>
      </c>
      <c r="F14" s="10">
        <v>2016</v>
      </c>
      <c r="G14" s="10">
        <v>2</v>
      </c>
      <c r="H14" s="16">
        <v>65</v>
      </c>
      <c r="I14" s="16">
        <v>74</v>
      </c>
      <c r="J14" s="6">
        <f t="shared" si="0"/>
        <v>74</v>
      </c>
      <c r="K14">
        <f t="shared" si="1"/>
        <v>9</v>
      </c>
      <c r="L14">
        <f t="shared" si="2"/>
        <v>9</v>
      </c>
      <c r="O14">
        <v>17</v>
      </c>
    </row>
    <row r="15" spans="1:16" ht="30" x14ac:dyDescent="0.25">
      <c r="A15" s="7" t="s">
        <v>51</v>
      </c>
      <c r="B15" s="7" t="s">
        <v>52</v>
      </c>
      <c r="C15" s="20" t="s">
        <v>6</v>
      </c>
      <c r="D15" s="21" t="s">
        <v>24</v>
      </c>
      <c r="E15" s="22" t="s">
        <v>32</v>
      </c>
      <c r="F15" s="10">
        <v>2016</v>
      </c>
      <c r="G15" s="10">
        <v>2</v>
      </c>
      <c r="H15" s="16">
        <v>54</v>
      </c>
      <c r="I15" s="16">
        <v>71</v>
      </c>
      <c r="J15" s="6">
        <f t="shared" si="0"/>
        <v>71</v>
      </c>
      <c r="K15">
        <f t="shared" si="1"/>
        <v>17</v>
      </c>
      <c r="L15">
        <f t="shared" si="2"/>
        <v>17</v>
      </c>
      <c r="O15">
        <v>2</v>
      </c>
    </row>
    <row r="16" spans="1:16" ht="30" x14ac:dyDescent="0.25">
      <c r="A16" s="7" t="s">
        <v>51</v>
      </c>
      <c r="B16" s="7" t="s">
        <v>52</v>
      </c>
      <c r="C16" s="20" t="s">
        <v>42</v>
      </c>
      <c r="D16" s="21" t="s">
        <v>24</v>
      </c>
      <c r="E16" s="22" t="s">
        <v>32</v>
      </c>
      <c r="F16" s="10">
        <v>2016</v>
      </c>
      <c r="G16" s="10">
        <v>2</v>
      </c>
      <c r="H16" s="16">
        <v>35</v>
      </c>
      <c r="I16" s="16">
        <v>43</v>
      </c>
      <c r="J16" s="6">
        <f t="shared" si="0"/>
        <v>43</v>
      </c>
      <c r="K16">
        <f t="shared" si="1"/>
        <v>8</v>
      </c>
      <c r="L16">
        <f t="shared" si="2"/>
        <v>8</v>
      </c>
      <c r="O16">
        <v>2</v>
      </c>
    </row>
    <row r="17" spans="1:15" ht="45" x14ac:dyDescent="0.25">
      <c r="A17" s="27" t="s">
        <v>56</v>
      </c>
      <c r="B17" s="27" t="s">
        <v>57</v>
      </c>
      <c r="C17" s="28" t="s">
        <v>3</v>
      </c>
      <c r="D17" s="29" t="s">
        <v>21</v>
      </c>
      <c r="E17" s="30" t="s">
        <v>27</v>
      </c>
      <c r="F17" s="31">
        <v>2015</v>
      </c>
      <c r="G17" s="31">
        <v>2</v>
      </c>
      <c r="H17" s="32">
        <v>89</v>
      </c>
      <c r="I17" s="16">
        <v>91</v>
      </c>
      <c r="J17" s="6">
        <f t="shared" si="0"/>
        <v>91</v>
      </c>
      <c r="K17">
        <f t="shared" si="1"/>
        <v>2</v>
      </c>
      <c r="L17">
        <f t="shared" si="2"/>
        <v>2</v>
      </c>
      <c r="O17">
        <v>17</v>
      </c>
    </row>
    <row r="18" spans="1:15" ht="45" x14ac:dyDescent="0.25">
      <c r="A18" s="33" t="s">
        <v>56</v>
      </c>
      <c r="B18" s="33" t="s">
        <v>57</v>
      </c>
      <c r="C18" s="34" t="s">
        <v>4</v>
      </c>
      <c r="D18" s="35" t="s">
        <v>21</v>
      </c>
      <c r="E18" s="36" t="s">
        <v>28</v>
      </c>
      <c r="F18" s="31">
        <v>2015</v>
      </c>
      <c r="G18" s="31">
        <v>2</v>
      </c>
      <c r="H18" s="32">
        <v>93</v>
      </c>
      <c r="I18" s="16">
        <v>93</v>
      </c>
      <c r="J18" s="6">
        <f t="shared" si="0"/>
        <v>93</v>
      </c>
      <c r="K18">
        <f t="shared" si="1"/>
        <v>0</v>
      </c>
      <c r="L18">
        <f t="shared" si="2"/>
        <v>0</v>
      </c>
      <c r="O18">
        <v>3</v>
      </c>
    </row>
    <row r="19" spans="1:15" x14ac:dyDescent="0.25">
      <c r="A19" s="27" t="s">
        <v>56</v>
      </c>
      <c r="B19" s="27" t="s">
        <v>57</v>
      </c>
      <c r="C19" s="28" t="s">
        <v>53</v>
      </c>
      <c r="D19" s="29" t="s">
        <v>21</v>
      </c>
      <c r="E19" s="30" t="s">
        <v>30</v>
      </c>
      <c r="F19" s="31">
        <v>2015</v>
      </c>
      <c r="G19" s="31">
        <v>2</v>
      </c>
      <c r="H19" s="32">
        <v>83</v>
      </c>
      <c r="I19" s="16">
        <v>82</v>
      </c>
      <c r="J19" s="6">
        <f t="shared" si="0"/>
        <v>82</v>
      </c>
      <c r="K19">
        <f t="shared" si="1"/>
        <v>1</v>
      </c>
      <c r="L19">
        <f t="shared" si="2"/>
        <v>-1</v>
      </c>
    </row>
    <row r="20" spans="1:15" ht="45" x14ac:dyDescent="0.25">
      <c r="A20" s="33" t="s">
        <v>56</v>
      </c>
      <c r="B20" s="33" t="s">
        <v>57</v>
      </c>
      <c r="C20" s="34" t="s">
        <v>54</v>
      </c>
      <c r="D20" s="35" t="s">
        <v>21</v>
      </c>
      <c r="E20" s="36" t="s">
        <v>28</v>
      </c>
      <c r="F20" s="31">
        <v>2015</v>
      </c>
      <c r="G20" s="31">
        <v>2</v>
      </c>
      <c r="H20" s="32">
        <v>92</v>
      </c>
      <c r="I20" s="16">
        <v>92</v>
      </c>
      <c r="J20" s="6">
        <f t="shared" si="0"/>
        <v>92</v>
      </c>
      <c r="K20">
        <f t="shared" si="1"/>
        <v>0</v>
      </c>
      <c r="L20">
        <f t="shared" si="2"/>
        <v>0</v>
      </c>
    </row>
    <row r="21" spans="1:15" ht="30" x14ac:dyDescent="0.25">
      <c r="A21" s="27" t="s">
        <v>56</v>
      </c>
      <c r="B21" s="27" t="s">
        <v>57</v>
      </c>
      <c r="C21" s="28" t="s">
        <v>6</v>
      </c>
      <c r="D21" s="29" t="s">
        <v>23</v>
      </c>
      <c r="E21" s="30" t="s">
        <v>32</v>
      </c>
      <c r="F21" s="31">
        <v>2015</v>
      </c>
      <c r="G21" s="31">
        <v>2</v>
      </c>
      <c r="H21" s="32">
        <v>84</v>
      </c>
      <c r="I21" s="16">
        <v>88</v>
      </c>
      <c r="J21" s="6">
        <f t="shared" si="0"/>
        <v>88</v>
      </c>
      <c r="K21">
        <f t="shared" si="1"/>
        <v>4</v>
      </c>
      <c r="L21">
        <f t="shared" si="2"/>
        <v>4</v>
      </c>
    </row>
    <row r="22" spans="1:15" ht="30" x14ac:dyDescent="0.25">
      <c r="A22" s="33" t="s">
        <v>56</v>
      </c>
      <c r="B22" s="33" t="s">
        <v>57</v>
      </c>
      <c r="C22" s="34" t="s">
        <v>7</v>
      </c>
      <c r="D22" s="35" t="s">
        <v>23</v>
      </c>
      <c r="E22" s="36" t="s">
        <v>32</v>
      </c>
      <c r="F22" s="31">
        <v>2015</v>
      </c>
      <c r="G22" s="31">
        <v>2</v>
      </c>
      <c r="H22" s="32">
        <v>68</v>
      </c>
      <c r="I22" s="16">
        <v>77</v>
      </c>
      <c r="J22" s="6">
        <f t="shared" si="0"/>
        <v>77</v>
      </c>
      <c r="K22">
        <f t="shared" si="1"/>
        <v>9</v>
      </c>
      <c r="L22">
        <f t="shared" si="2"/>
        <v>9</v>
      </c>
    </row>
    <row r="23" spans="1:15" ht="30" x14ac:dyDescent="0.25">
      <c r="A23" s="33" t="s">
        <v>56</v>
      </c>
      <c r="B23" s="33" t="s">
        <v>57</v>
      </c>
      <c r="C23" s="34" t="s">
        <v>11</v>
      </c>
      <c r="D23" s="35" t="s">
        <v>24</v>
      </c>
      <c r="E23" s="36" t="s">
        <v>32</v>
      </c>
      <c r="F23" s="31">
        <v>2015</v>
      </c>
      <c r="G23" s="31">
        <v>2</v>
      </c>
      <c r="H23" s="32">
        <v>80</v>
      </c>
      <c r="I23" s="16">
        <v>87</v>
      </c>
      <c r="J23" s="6">
        <f t="shared" si="0"/>
        <v>87</v>
      </c>
      <c r="K23">
        <f t="shared" si="1"/>
        <v>7</v>
      </c>
      <c r="L23">
        <f t="shared" si="2"/>
        <v>7</v>
      </c>
    </row>
    <row r="24" spans="1:15" ht="30" x14ac:dyDescent="0.25">
      <c r="A24" s="27" t="s">
        <v>56</v>
      </c>
      <c r="B24" s="27" t="s">
        <v>57</v>
      </c>
      <c r="C24" s="28" t="s">
        <v>58</v>
      </c>
      <c r="D24" s="29" t="s">
        <v>24</v>
      </c>
      <c r="E24" s="30" t="s">
        <v>32</v>
      </c>
      <c r="F24" s="31">
        <v>2015</v>
      </c>
      <c r="G24" s="31">
        <v>2</v>
      </c>
      <c r="H24" s="32">
        <v>79</v>
      </c>
      <c r="I24" s="16">
        <v>82</v>
      </c>
      <c r="J24" s="6">
        <f t="shared" si="0"/>
        <v>82</v>
      </c>
      <c r="K24">
        <f t="shared" si="1"/>
        <v>3</v>
      </c>
      <c r="L24">
        <f t="shared" si="2"/>
        <v>3</v>
      </c>
    </row>
    <row r="25" spans="1:15" x14ac:dyDescent="0.25">
      <c r="A25" s="33" t="s">
        <v>56</v>
      </c>
      <c r="B25" s="33" t="s">
        <v>57</v>
      </c>
      <c r="C25" s="34" t="s">
        <v>15</v>
      </c>
      <c r="D25" s="35" t="s">
        <v>25</v>
      </c>
      <c r="E25" s="36" t="s">
        <v>36</v>
      </c>
      <c r="F25" s="31">
        <v>2015</v>
      </c>
      <c r="G25" s="31">
        <v>2</v>
      </c>
      <c r="H25" s="32">
        <v>73</v>
      </c>
      <c r="I25" s="16">
        <v>72</v>
      </c>
      <c r="J25" s="6">
        <f t="shared" si="0"/>
        <v>72</v>
      </c>
      <c r="K25">
        <f t="shared" si="1"/>
        <v>1</v>
      </c>
      <c r="L25">
        <f t="shared" si="2"/>
        <v>-1</v>
      </c>
    </row>
    <row r="26" spans="1:15" x14ac:dyDescent="0.25">
      <c r="A26" s="27" t="s">
        <v>56</v>
      </c>
      <c r="B26" s="27" t="s">
        <v>57</v>
      </c>
      <c r="C26" s="28" t="s">
        <v>16</v>
      </c>
      <c r="D26" s="29" t="s">
        <v>25</v>
      </c>
      <c r="E26" s="30" t="s">
        <v>36</v>
      </c>
      <c r="F26" s="31">
        <v>2015</v>
      </c>
      <c r="G26" s="31">
        <v>2</v>
      </c>
      <c r="H26" s="32">
        <v>84</v>
      </c>
      <c r="I26" s="16">
        <v>88</v>
      </c>
      <c r="J26" s="6">
        <f t="shared" si="0"/>
        <v>88</v>
      </c>
      <c r="K26">
        <f t="shared" si="1"/>
        <v>4</v>
      </c>
      <c r="L26">
        <f t="shared" si="2"/>
        <v>4</v>
      </c>
    </row>
    <row r="27" spans="1:15" x14ac:dyDescent="0.25">
      <c r="A27" s="33" t="s">
        <v>56</v>
      </c>
      <c r="B27" s="33" t="s">
        <v>57</v>
      </c>
      <c r="C27" s="34" t="s">
        <v>17</v>
      </c>
      <c r="D27" s="35" t="s">
        <v>25</v>
      </c>
      <c r="E27" s="36" t="s">
        <v>36</v>
      </c>
      <c r="F27" s="31">
        <v>2015</v>
      </c>
      <c r="G27" s="31">
        <v>2</v>
      </c>
      <c r="H27" s="32">
        <v>79</v>
      </c>
      <c r="I27" s="16">
        <v>79</v>
      </c>
      <c r="J27" s="6">
        <f t="shared" si="0"/>
        <v>79</v>
      </c>
      <c r="K27">
        <f t="shared" si="1"/>
        <v>0</v>
      </c>
      <c r="L27">
        <f t="shared" si="2"/>
        <v>0</v>
      </c>
    </row>
    <row r="28" spans="1:15" x14ac:dyDescent="0.25">
      <c r="A28" s="27" t="s">
        <v>56</v>
      </c>
      <c r="B28" s="27" t="s">
        <v>57</v>
      </c>
      <c r="C28" s="28" t="s">
        <v>18</v>
      </c>
      <c r="D28" s="29" t="s">
        <v>25</v>
      </c>
      <c r="E28" s="30" t="s">
        <v>36</v>
      </c>
      <c r="F28" s="31">
        <v>2015</v>
      </c>
      <c r="G28" s="31">
        <v>2</v>
      </c>
      <c r="H28" s="32">
        <v>71</v>
      </c>
      <c r="I28" s="16">
        <v>74</v>
      </c>
      <c r="J28" s="6">
        <f t="shared" si="0"/>
        <v>74</v>
      </c>
      <c r="K28">
        <f t="shared" si="1"/>
        <v>3</v>
      </c>
      <c r="L28">
        <f t="shared" si="2"/>
        <v>3</v>
      </c>
    </row>
    <row r="29" spans="1:15" ht="45" x14ac:dyDescent="0.25">
      <c r="A29" s="33" t="s">
        <v>56</v>
      </c>
      <c r="B29" s="33" t="s">
        <v>57</v>
      </c>
      <c r="C29" s="34" t="s">
        <v>44</v>
      </c>
      <c r="D29" s="35" t="s">
        <v>25</v>
      </c>
      <c r="E29" s="36" t="s">
        <v>34</v>
      </c>
      <c r="F29" s="31">
        <v>2015</v>
      </c>
      <c r="G29" s="31">
        <v>2</v>
      </c>
      <c r="H29" s="32">
        <v>94</v>
      </c>
      <c r="I29" s="16">
        <v>94</v>
      </c>
      <c r="J29" s="6">
        <f t="shared" si="0"/>
        <v>94</v>
      </c>
      <c r="K29">
        <f t="shared" si="1"/>
        <v>0</v>
      </c>
      <c r="L29">
        <f t="shared" si="2"/>
        <v>0</v>
      </c>
    </row>
    <row r="30" spans="1:15" x14ac:dyDescent="0.25">
      <c r="A30" s="27" t="s">
        <v>56</v>
      </c>
      <c r="B30" s="27" t="s">
        <v>57</v>
      </c>
      <c r="C30" s="28" t="s">
        <v>45</v>
      </c>
      <c r="D30" s="29" t="s">
        <v>25</v>
      </c>
      <c r="E30" s="30" t="s">
        <v>36</v>
      </c>
      <c r="F30" s="31">
        <v>2015</v>
      </c>
      <c r="G30" s="31">
        <v>2</v>
      </c>
      <c r="H30" s="32">
        <v>77</v>
      </c>
      <c r="I30" s="16">
        <v>84</v>
      </c>
      <c r="J30" s="6">
        <f t="shared" si="0"/>
        <v>84</v>
      </c>
      <c r="K30">
        <f t="shared" si="1"/>
        <v>7</v>
      </c>
      <c r="L30">
        <f t="shared" si="2"/>
        <v>7</v>
      </c>
    </row>
    <row r="31" spans="1:15" x14ac:dyDescent="0.25">
      <c r="A31" s="33" t="s">
        <v>56</v>
      </c>
      <c r="B31" s="33" t="s">
        <v>57</v>
      </c>
      <c r="C31" s="34" t="s">
        <v>59</v>
      </c>
      <c r="D31" s="35" t="s">
        <v>25</v>
      </c>
      <c r="E31" s="36" t="s">
        <v>36</v>
      </c>
      <c r="F31" s="31">
        <v>2015</v>
      </c>
      <c r="G31" s="31">
        <v>2</v>
      </c>
      <c r="H31" s="32">
        <v>80</v>
      </c>
      <c r="I31" s="16">
        <v>86</v>
      </c>
      <c r="J31" s="6">
        <f t="shared" si="0"/>
        <v>86</v>
      </c>
      <c r="K31">
        <f t="shared" si="1"/>
        <v>6</v>
      </c>
      <c r="L31">
        <f t="shared" si="2"/>
        <v>6</v>
      </c>
    </row>
    <row r="32" spans="1:15" ht="45" x14ac:dyDescent="0.25">
      <c r="A32" s="27" t="s">
        <v>56</v>
      </c>
      <c r="B32" s="27" t="s">
        <v>57</v>
      </c>
      <c r="C32" s="28" t="s">
        <v>60</v>
      </c>
      <c r="D32" s="29" t="s">
        <v>25</v>
      </c>
      <c r="E32" s="30" t="s">
        <v>34</v>
      </c>
      <c r="F32" s="31">
        <v>2015</v>
      </c>
      <c r="G32" s="31">
        <v>2</v>
      </c>
      <c r="H32" s="32">
        <v>95</v>
      </c>
      <c r="I32" s="16">
        <v>94</v>
      </c>
      <c r="J32" s="6">
        <f t="shared" si="0"/>
        <v>94</v>
      </c>
      <c r="K32">
        <f t="shared" si="1"/>
        <v>1</v>
      </c>
      <c r="L32">
        <f t="shared" si="2"/>
        <v>-1</v>
      </c>
    </row>
    <row r="33" spans="1:12" ht="45" x14ac:dyDescent="0.25">
      <c r="A33" s="33" t="s">
        <v>56</v>
      </c>
      <c r="B33" s="33" t="s">
        <v>57</v>
      </c>
      <c r="C33" s="34" t="s">
        <v>61</v>
      </c>
      <c r="D33" s="35" t="s">
        <v>25</v>
      </c>
      <c r="E33" s="36" t="s">
        <v>34</v>
      </c>
      <c r="F33" s="31">
        <v>2015</v>
      </c>
      <c r="G33" s="31">
        <v>2</v>
      </c>
      <c r="H33" s="32">
        <v>95</v>
      </c>
      <c r="I33" s="16">
        <v>94</v>
      </c>
      <c r="J33" s="6">
        <f t="shared" si="0"/>
        <v>94</v>
      </c>
      <c r="K33">
        <f t="shared" si="1"/>
        <v>1</v>
      </c>
      <c r="L33">
        <f t="shared" si="2"/>
        <v>-1</v>
      </c>
    </row>
    <row r="34" spans="1:12" ht="60" x14ac:dyDescent="0.25">
      <c r="A34" s="27" t="s">
        <v>56</v>
      </c>
      <c r="B34" s="27" t="s">
        <v>57</v>
      </c>
      <c r="C34" s="37" t="s">
        <v>62</v>
      </c>
      <c r="D34" s="29" t="s">
        <v>22</v>
      </c>
      <c r="E34" s="30" t="s">
        <v>29</v>
      </c>
      <c r="F34" s="31">
        <v>2015</v>
      </c>
      <c r="G34" s="31">
        <v>2</v>
      </c>
      <c r="H34" s="32">
        <v>82</v>
      </c>
      <c r="I34" s="16">
        <v>81</v>
      </c>
      <c r="J34" s="6">
        <f t="shared" si="0"/>
        <v>81</v>
      </c>
      <c r="K34">
        <f t="shared" si="1"/>
        <v>1</v>
      </c>
      <c r="L34">
        <f t="shared" si="2"/>
        <v>-1</v>
      </c>
    </row>
    <row r="35" spans="1:12" ht="60" x14ac:dyDescent="0.25">
      <c r="A35" s="27" t="s">
        <v>56</v>
      </c>
      <c r="B35" s="27" t="s">
        <v>57</v>
      </c>
      <c r="C35" s="37" t="s">
        <v>63</v>
      </c>
      <c r="D35" s="29" t="s">
        <v>22</v>
      </c>
      <c r="E35" s="30" t="s">
        <v>31</v>
      </c>
      <c r="F35" s="31">
        <v>2015</v>
      </c>
      <c r="G35" s="31">
        <v>2</v>
      </c>
      <c r="H35" s="32">
        <v>100</v>
      </c>
      <c r="I35" s="16">
        <v>97</v>
      </c>
      <c r="J35" s="6">
        <f t="shared" si="0"/>
        <v>97</v>
      </c>
      <c r="K35">
        <f t="shared" si="1"/>
        <v>3</v>
      </c>
      <c r="L35">
        <f t="shared" si="2"/>
        <v>-3</v>
      </c>
    </row>
    <row r="36" spans="1:12" ht="60" x14ac:dyDescent="0.25">
      <c r="A36" s="33" t="s">
        <v>56</v>
      </c>
      <c r="B36" s="33" t="s">
        <v>57</v>
      </c>
      <c r="C36" s="38" t="s">
        <v>64</v>
      </c>
      <c r="D36" s="35" t="s">
        <v>22</v>
      </c>
      <c r="E36" s="36" t="s">
        <v>31</v>
      </c>
      <c r="F36" s="31">
        <v>2015</v>
      </c>
      <c r="G36" s="31">
        <v>2</v>
      </c>
      <c r="H36" s="32">
        <v>86</v>
      </c>
      <c r="I36" s="16">
        <v>83</v>
      </c>
      <c r="J36" s="6">
        <f t="shared" si="0"/>
        <v>83</v>
      </c>
      <c r="K36">
        <f t="shared" si="1"/>
        <v>3</v>
      </c>
      <c r="L36">
        <f t="shared" si="2"/>
        <v>-3</v>
      </c>
    </row>
    <row r="37" spans="1:12" ht="45" x14ac:dyDescent="0.25">
      <c r="A37" s="27" t="s">
        <v>56</v>
      </c>
      <c r="B37" s="27" t="s">
        <v>57</v>
      </c>
      <c r="C37" s="28" t="s">
        <v>3</v>
      </c>
      <c r="D37" s="29" t="s">
        <v>21</v>
      </c>
      <c r="E37" s="30" t="s">
        <v>27</v>
      </c>
      <c r="F37" s="31">
        <v>2017</v>
      </c>
      <c r="G37" s="31">
        <v>2</v>
      </c>
      <c r="H37" s="26">
        <v>83</v>
      </c>
      <c r="I37" s="16">
        <v>90</v>
      </c>
      <c r="J37" s="6">
        <f t="shared" ref="J37:J67" si="3">IF(H37="","",I37)</f>
        <v>90</v>
      </c>
      <c r="K37">
        <f t="shared" si="1"/>
        <v>7</v>
      </c>
      <c r="L37">
        <f t="shared" si="2"/>
        <v>7</v>
      </c>
    </row>
    <row r="38" spans="1:12" x14ac:dyDescent="0.25">
      <c r="A38" s="27" t="s">
        <v>56</v>
      </c>
      <c r="B38" s="27" t="s">
        <v>57</v>
      </c>
      <c r="C38" s="28" t="s">
        <v>53</v>
      </c>
      <c r="D38" s="29" t="s">
        <v>21</v>
      </c>
      <c r="E38" s="30" t="s">
        <v>30</v>
      </c>
      <c r="F38" s="31">
        <v>2017</v>
      </c>
      <c r="G38" s="31">
        <v>2</v>
      </c>
      <c r="H38" s="26">
        <v>76</v>
      </c>
      <c r="I38" s="16">
        <v>81</v>
      </c>
      <c r="J38" s="6">
        <f t="shared" si="3"/>
        <v>81</v>
      </c>
      <c r="K38">
        <f t="shared" si="1"/>
        <v>5</v>
      </c>
      <c r="L38">
        <f t="shared" si="2"/>
        <v>5</v>
      </c>
    </row>
    <row r="39" spans="1:12" ht="45" x14ac:dyDescent="0.25">
      <c r="A39" s="39" t="s">
        <v>65</v>
      </c>
      <c r="B39" s="39" t="s">
        <v>66</v>
      </c>
      <c r="C39" s="40" t="s">
        <v>3</v>
      </c>
      <c r="D39" s="40" t="s">
        <v>21</v>
      </c>
      <c r="E39" s="41" t="s">
        <v>27</v>
      </c>
      <c r="F39" s="42">
        <v>2017</v>
      </c>
      <c r="G39" s="42">
        <v>3</v>
      </c>
      <c r="H39" s="18">
        <v>70</v>
      </c>
      <c r="I39" s="18">
        <v>92</v>
      </c>
      <c r="J39" s="6">
        <f t="shared" si="3"/>
        <v>92</v>
      </c>
      <c r="K39">
        <f t="shared" si="1"/>
        <v>22</v>
      </c>
      <c r="L39">
        <f t="shared" si="2"/>
        <v>22</v>
      </c>
    </row>
    <row r="40" spans="1:12" ht="45" x14ac:dyDescent="0.25">
      <c r="A40" s="43" t="s">
        <v>65</v>
      </c>
      <c r="B40" s="43" t="s">
        <v>66</v>
      </c>
      <c r="C40" s="44" t="s">
        <v>4</v>
      </c>
      <c r="D40" s="44" t="s">
        <v>21</v>
      </c>
      <c r="E40" s="45" t="s">
        <v>28</v>
      </c>
      <c r="F40" s="42">
        <v>2017</v>
      </c>
      <c r="G40" s="42">
        <v>3</v>
      </c>
      <c r="H40" s="18">
        <v>86</v>
      </c>
      <c r="I40" s="18">
        <v>93</v>
      </c>
      <c r="J40" s="6">
        <f t="shared" si="3"/>
        <v>93</v>
      </c>
      <c r="K40">
        <f t="shared" si="1"/>
        <v>7</v>
      </c>
      <c r="L40">
        <f t="shared" si="2"/>
        <v>7</v>
      </c>
    </row>
    <row r="41" spans="1:12" ht="45" x14ac:dyDescent="0.25">
      <c r="A41" s="39" t="s">
        <v>65</v>
      </c>
      <c r="B41" s="39" t="s">
        <v>66</v>
      </c>
      <c r="C41" s="40" t="s">
        <v>53</v>
      </c>
      <c r="D41" s="40" t="s">
        <v>21</v>
      </c>
      <c r="E41" s="41" t="s">
        <v>27</v>
      </c>
      <c r="F41" s="42">
        <v>2017</v>
      </c>
      <c r="G41" s="42">
        <v>3</v>
      </c>
      <c r="H41" s="18">
        <v>55</v>
      </c>
      <c r="I41" s="18">
        <v>75</v>
      </c>
      <c r="J41" s="6">
        <f t="shared" si="3"/>
        <v>75</v>
      </c>
      <c r="K41">
        <f t="shared" si="1"/>
        <v>20</v>
      </c>
      <c r="L41">
        <f t="shared" si="2"/>
        <v>20</v>
      </c>
    </row>
    <row r="42" spans="1:12" ht="45" x14ac:dyDescent="0.25">
      <c r="A42" s="43" t="s">
        <v>65</v>
      </c>
      <c r="B42" s="43" t="s">
        <v>66</v>
      </c>
      <c r="C42" s="44" t="s">
        <v>54</v>
      </c>
      <c r="D42" s="44" t="s">
        <v>21</v>
      </c>
      <c r="E42" s="45" t="s">
        <v>28</v>
      </c>
      <c r="F42" s="42">
        <v>2017</v>
      </c>
      <c r="G42" s="42">
        <v>3</v>
      </c>
      <c r="H42" s="18">
        <v>78</v>
      </c>
      <c r="I42" s="18">
        <v>78</v>
      </c>
      <c r="J42" s="6">
        <f t="shared" si="3"/>
        <v>78</v>
      </c>
      <c r="K42">
        <f t="shared" si="1"/>
        <v>0</v>
      </c>
      <c r="L42">
        <f t="shared" si="2"/>
        <v>0</v>
      </c>
    </row>
    <row r="43" spans="1:12" ht="45" x14ac:dyDescent="0.25">
      <c r="A43" s="39" t="s">
        <v>65</v>
      </c>
      <c r="B43" s="39" t="s">
        <v>66</v>
      </c>
      <c r="C43" s="40" t="s">
        <v>55</v>
      </c>
      <c r="D43" s="40" t="s">
        <v>21</v>
      </c>
      <c r="E43" s="41" t="s">
        <v>27</v>
      </c>
      <c r="F43" s="42">
        <v>2017</v>
      </c>
      <c r="G43" s="42">
        <v>3</v>
      </c>
      <c r="H43" s="18">
        <v>60</v>
      </c>
      <c r="I43" s="18">
        <v>91</v>
      </c>
      <c r="J43" s="6">
        <f t="shared" si="3"/>
        <v>91</v>
      </c>
      <c r="K43">
        <f t="shared" si="1"/>
        <v>31</v>
      </c>
      <c r="L43">
        <f t="shared" si="2"/>
        <v>31</v>
      </c>
    </row>
    <row r="44" spans="1:12" ht="45" x14ac:dyDescent="0.25">
      <c r="A44" s="43" t="s">
        <v>65</v>
      </c>
      <c r="B44" s="43" t="s">
        <v>66</v>
      </c>
      <c r="C44" s="44" t="s">
        <v>67</v>
      </c>
      <c r="D44" s="44" t="s">
        <v>21</v>
      </c>
      <c r="E44" s="45" t="s">
        <v>28</v>
      </c>
      <c r="F44" s="42">
        <v>2017</v>
      </c>
      <c r="G44" s="42">
        <v>3</v>
      </c>
      <c r="H44" s="18">
        <v>75</v>
      </c>
      <c r="I44" s="18">
        <v>88</v>
      </c>
      <c r="J44" s="6">
        <f t="shared" si="3"/>
        <v>88</v>
      </c>
      <c r="K44">
        <f t="shared" si="1"/>
        <v>13</v>
      </c>
      <c r="L44">
        <f t="shared" si="2"/>
        <v>13</v>
      </c>
    </row>
    <row r="45" spans="1:12" ht="45" x14ac:dyDescent="0.25">
      <c r="A45" s="39" t="s">
        <v>65</v>
      </c>
      <c r="B45" s="39" t="s">
        <v>66</v>
      </c>
      <c r="C45" s="40" t="s">
        <v>68</v>
      </c>
      <c r="D45" s="40" t="s">
        <v>21</v>
      </c>
      <c r="E45" s="41" t="s">
        <v>27</v>
      </c>
      <c r="F45" s="42">
        <v>2017</v>
      </c>
      <c r="G45" s="42">
        <v>3</v>
      </c>
      <c r="H45" s="18">
        <v>54</v>
      </c>
      <c r="I45" s="18">
        <v>77</v>
      </c>
      <c r="J45" s="6">
        <f t="shared" si="3"/>
        <v>77</v>
      </c>
      <c r="K45">
        <f t="shared" si="1"/>
        <v>23</v>
      </c>
      <c r="L45">
        <f t="shared" si="2"/>
        <v>23</v>
      </c>
    </row>
    <row r="46" spans="1:12" ht="45" x14ac:dyDescent="0.25">
      <c r="A46" s="43" t="s">
        <v>65</v>
      </c>
      <c r="B46" s="43" t="s">
        <v>66</v>
      </c>
      <c r="C46" s="44" t="s">
        <v>69</v>
      </c>
      <c r="D46" s="44" t="s">
        <v>21</v>
      </c>
      <c r="E46" s="45" t="s">
        <v>28</v>
      </c>
      <c r="F46" s="42">
        <v>2017</v>
      </c>
      <c r="G46" s="42">
        <v>3</v>
      </c>
      <c r="H46" s="18">
        <v>62</v>
      </c>
      <c r="I46" s="18">
        <v>89</v>
      </c>
      <c r="J46" s="6">
        <f t="shared" si="3"/>
        <v>89</v>
      </c>
      <c r="K46">
        <f t="shared" si="1"/>
        <v>27</v>
      </c>
      <c r="L46">
        <f t="shared" si="2"/>
        <v>27</v>
      </c>
    </row>
    <row r="47" spans="1:12" ht="45" x14ac:dyDescent="0.25">
      <c r="A47" s="39" t="s">
        <v>65</v>
      </c>
      <c r="B47" s="39" t="s">
        <v>66</v>
      </c>
      <c r="C47" s="40" t="s">
        <v>70</v>
      </c>
      <c r="D47" s="40" t="s">
        <v>21</v>
      </c>
      <c r="E47" s="41" t="s">
        <v>27</v>
      </c>
      <c r="F47" s="42">
        <v>2017</v>
      </c>
      <c r="G47" s="42">
        <v>3</v>
      </c>
      <c r="H47" s="18">
        <v>62</v>
      </c>
      <c r="I47" s="18">
        <v>84</v>
      </c>
      <c r="J47" s="6">
        <f t="shared" si="3"/>
        <v>84</v>
      </c>
      <c r="K47">
        <f t="shared" si="1"/>
        <v>22</v>
      </c>
      <c r="L47">
        <f t="shared" si="2"/>
        <v>22</v>
      </c>
    </row>
    <row r="48" spans="1:12" ht="45" x14ac:dyDescent="0.25">
      <c r="A48" s="43" t="s">
        <v>65</v>
      </c>
      <c r="B48" s="43" t="s">
        <v>66</v>
      </c>
      <c r="C48" s="44" t="s">
        <v>71</v>
      </c>
      <c r="D48" s="44" t="s">
        <v>21</v>
      </c>
      <c r="E48" s="45" t="s">
        <v>28</v>
      </c>
      <c r="F48" s="42">
        <v>2017</v>
      </c>
      <c r="G48" s="42">
        <v>3</v>
      </c>
      <c r="H48" s="18">
        <v>88</v>
      </c>
      <c r="I48" s="18">
        <v>83</v>
      </c>
      <c r="J48" s="6">
        <f t="shared" si="3"/>
        <v>83</v>
      </c>
      <c r="K48">
        <f t="shared" si="1"/>
        <v>5</v>
      </c>
      <c r="L48">
        <f t="shared" si="2"/>
        <v>-5</v>
      </c>
    </row>
    <row r="49" spans="1:12" ht="45" x14ac:dyDescent="0.25">
      <c r="A49" s="39" t="s">
        <v>76</v>
      </c>
      <c r="B49" s="39" t="s">
        <v>77</v>
      </c>
      <c r="C49" s="46" t="s">
        <v>3</v>
      </c>
      <c r="D49" s="40" t="s">
        <v>21</v>
      </c>
      <c r="E49" s="41" t="s">
        <v>27</v>
      </c>
      <c r="F49" s="42">
        <v>2017</v>
      </c>
      <c r="G49" s="42">
        <v>3</v>
      </c>
      <c r="H49" s="18">
        <v>97</v>
      </c>
      <c r="I49" s="47">
        <v>92</v>
      </c>
      <c r="J49" s="6">
        <f t="shared" si="3"/>
        <v>92</v>
      </c>
      <c r="K49">
        <f t="shared" si="1"/>
        <v>5</v>
      </c>
      <c r="L49">
        <f t="shared" si="2"/>
        <v>-5</v>
      </c>
    </row>
    <row r="50" spans="1:12" ht="45" x14ac:dyDescent="0.25">
      <c r="A50" s="43" t="s">
        <v>76</v>
      </c>
      <c r="B50" s="43" t="s">
        <v>77</v>
      </c>
      <c r="C50" s="48" t="s">
        <v>4</v>
      </c>
      <c r="D50" s="44" t="s">
        <v>21</v>
      </c>
      <c r="E50" s="45" t="s">
        <v>28</v>
      </c>
      <c r="F50" s="42">
        <v>2017</v>
      </c>
      <c r="G50" s="42">
        <v>3</v>
      </c>
      <c r="H50" s="18">
        <v>76</v>
      </c>
      <c r="I50" s="47">
        <v>77</v>
      </c>
      <c r="J50" s="6">
        <f t="shared" si="3"/>
        <v>77</v>
      </c>
      <c r="K50">
        <f t="shared" si="1"/>
        <v>1</v>
      </c>
      <c r="L50">
        <f t="shared" si="2"/>
        <v>1</v>
      </c>
    </row>
    <row r="51" spans="1:12" x14ac:dyDescent="0.25">
      <c r="A51" s="39" t="s">
        <v>76</v>
      </c>
      <c r="B51" s="39" t="s">
        <v>77</v>
      </c>
      <c r="C51" s="46" t="s">
        <v>78</v>
      </c>
      <c r="D51" s="40" t="s">
        <v>21</v>
      </c>
      <c r="E51" s="41" t="s">
        <v>30</v>
      </c>
      <c r="F51" s="42">
        <v>2017</v>
      </c>
      <c r="G51" s="42">
        <v>3</v>
      </c>
      <c r="H51" s="18">
        <v>74</v>
      </c>
      <c r="I51" s="47">
        <v>80</v>
      </c>
      <c r="J51" s="6">
        <f t="shared" si="3"/>
        <v>80</v>
      </c>
      <c r="K51">
        <f t="shared" si="1"/>
        <v>6</v>
      </c>
      <c r="L51">
        <f t="shared" si="2"/>
        <v>6</v>
      </c>
    </row>
    <row r="52" spans="1:12" x14ac:dyDescent="0.25">
      <c r="A52" s="43" t="s">
        <v>76</v>
      </c>
      <c r="B52" s="43" t="s">
        <v>77</v>
      </c>
      <c r="C52" s="48" t="s">
        <v>79</v>
      </c>
      <c r="D52" s="44" t="s">
        <v>21</v>
      </c>
      <c r="E52" s="45" t="s">
        <v>30</v>
      </c>
      <c r="F52" s="42">
        <v>2017</v>
      </c>
      <c r="G52" s="42">
        <v>3</v>
      </c>
      <c r="H52" s="18">
        <v>90</v>
      </c>
      <c r="I52" s="47">
        <v>90</v>
      </c>
      <c r="J52" s="6">
        <f t="shared" si="3"/>
        <v>90</v>
      </c>
      <c r="K52">
        <f t="shared" si="1"/>
        <v>0</v>
      </c>
      <c r="L52">
        <f t="shared" si="2"/>
        <v>0</v>
      </c>
    </row>
    <row r="53" spans="1:12" x14ac:dyDescent="0.25">
      <c r="A53" s="39" t="s">
        <v>76</v>
      </c>
      <c r="B53" s="39" t="s">
        <v>77</v>
      </c>
      <c r="C53" s="46" t="s">
        <v>72</v>
      </c>
      <c r="D53" s="40" t="s">
        <v>21</v>
      </c>
      <c r="E53" s="41" t="s">
        <v>30</v>
      </c>
      <c r="F53" s="42">
        <v>2017</v>
      </c>
      <c r="G53" s="42">
        <v>3</v>
      </c>
      <c r="H53" s="18">
        <v>85</v>
      </c>
      <c r="I53" s="47">
        <v>85</v>
      </c>
      <c r="J53" s="6">
        <f t="shared" si="3"/>
        <v>85</v>
      </c>
      <c r="K53">
        <f t="shared" si="1"/>
        <v>0</v>
      </c>
      <c r="L53">
        <f t="shared" si="2"/>
        <v>0</v>
      </c>
    </row>
    <row r="54" spans="1:12" x14ac:dyDescent="0.25">
      <c r="A54" s="43" t="s">
        <v>76</v>
      </c>
      <c r="B54" s="43" t="s">
        <v>77</v>
      </c>
      <c r="C54" s="48" t="s">
        <v>73</v>
      </c>
      <c r="D54" s="44" t="s">
        <v>21</v>
      </c>
      <c r="E54" s="45" t="s">
        <v>30</v>
      </c>
      <c r="F54" s="42">
        <v>2017</v>
      </c>
      <c r="G54" s="42">
        <v>3</v>
      </c>
      <c r="H54" s="18">
        <v>96</v>
      </c>
      <c r="I54" s="47">
        <v>88</v>
      </c>
      <c r="J54" s="6">
        <f t="shared" si="3"/>
        <v>88</v>
      </c>
      <c r="K54">
        <f t="shared" si="1"/>
        <v>8</v>
      </c>
      <c r="L54">
        <f t="shared" si="2"/>
        <v>-8</v>
      </c>
    </row>
    <row r="55" spans="1:12" ht="45" x14ac:dyDescent="0.25">
      <c r="A55" s="39" t="s">
        <v>76</v>
      </c>
      <c r="B55" s="39" t="s">
        <v>77</v>
      </c>
      <c r="C55" s="46" t="s">
        <v>75</v>
      </c>
      <c r="D55" s="40" t="s">
        <v>21</v>
      </c>
      <c r="E55" s="41" t="s">
        <v>31</v>
      </c>
      <c r="F55" s="42">
        <v>2017</v>
      </c>
      <c r="G55" s="42">
        <v>3</v>
      </c>
      <c r="H55" s="18">
        <v>87</v>
      </c>
      <c r="I55" s="47">
        <v>89</v>
      </c>
      <c r="J55" s="6">
        <f t="shared" si="3"/>
        <v>89</v>
      </c>
      <c r="K55">
        <f t="shared" si="1"/>
        <v>2</v>
      </c>
      <c r="L55">
        <f t="shared" si="2"/>
        <v>2</v>
      </c>
    </row>
    <row r="56" spans="1:12" ht="45" x14ac:dyDescent="0.25">
      <c r="A56" s="43" t="s">
        <v>76</v>
      </c>
      <c r="B56" s="43" t="s">
        <v>77</v>
      </c>
      <c r="C56" s="48" t="s">
        <v>74</v>
      </c>
      <c r="D56" s="44" t="s">
        <v>21</v>
      </c>
      <c r="E56" s="45" t="s">
        <v>31</v>
      </c>
      <c r="F56" s="42">
        <v>2017</v>
      </c>
      <c r="G56" s="42">
        <v>3</v>
      </c>
      <c r="H56" s="18">
        <v>83</v>
      </c>
      <c r="I56" s="47">
        <v>83</v>
      </c>
      <c r="J56" s="6">
        <f t="shared" si="3"/>
        <v>83</v>
      </c>
      <c r="K56">
        <f t="shared" si="1"/>
        <v>0</v>
      </c>
      <c r="L56">
        <f t="shared" si="2"/>
        <v>0</v>
      </c>
    </row>
    <row r="57" spans="1:12" ht="30" x14ac:dyDescent="0.25">
      <c r="A57" s="39" t="s">
        <v>76</v>
      </c>
      <c r="B57" s="39" t="s">
        <v>77</v>
      </c>
      <c r="C57" s="46" t="s">
        <v>42</v>
      </c>
      <c r="D57" s="40" t="s">
        <v>24</v>
      </c>
      <c r="E57" s="41" t="s">
        <v>32</v>
      </c>
      <c r="F57" s="42">
        <v>2017</v>
      </c>
      <c r="G57" s="42">
        <v>3</v>
      </c>
      <c r="H57" s="18">
        <v>59</v>
      </c>
      <c r="I57" s="47">
        <v>58</v>
      </c>
      <c r="J57" s="6">
        <f t="shared" si="3"/>
        <v>58</v>
      </c>
      <c r="K57">
        <f t="shared" si="1"/>
        <v>1</v>
      </c>
      <c r="L57">
        <f t="shared" si="2"/>
        <v>-1</v>
      </c>
    </row>
    <row r="58" spans="1:12" ht="30" x14ac:dyDescent="0.25">
      <c r="A58" s="43" t="s">
        <v>76</v>
      </c>
      <c r="B58" s="43" t="s">
        <v>77</v>
      </c>
      <c r="C58" s="48" t="s">
        <v>47</v>
      </c>
      <c r="D58" s="44" t="s">
        <v>24</v>
      </c>
      <c r="E58" s="45" t="s">
        <v>33</v>
      </c>
      <c r="F58" s="42">
        <v>2017</v>
      </c>
      <c r="G58" s="42">
        <v>3</v>
      </c>
      <c r="H58" s="18">
        <v>88</v>
      </c>
      <c r="I58" s="47">
        <v>51</v>
      </c>
      <c r="J58" s="6">
        <f t="shared" si="3"/>
        <v>51</v>
      </c>
      <c r="K58">
        <f t="shared" si="1"/>
        <v>37</v>
      </c>
      <c r="L58">
        <f t="shared" si="2"/>
        <v>-37</v>
      </c>
    </row>
    <row r="59" spans="1:12" ht="30" x14ac:dyDescent="0.25">
      <c r="A59" s="39" t="s">
        <v>76</v>
      </c>
      <c r="B59" s="39" t="s">
        <v>77</v>
      </c>
      <c r="C59" s="46" t="s">
        <v>43</v>
      </c>
      <c r="D59" s="40" t="s">
        <v>24</v>
      </c>
      <c r="E59" s="41" t="s">
        <v>32</v>
      </c>
      <c r="F59" s="42">
        <v>2017</v>
      </c>
      <c r="G59" s="42">
        <v>3</v>
      </c>
      <c r="H59" s="18">
        <v>83</v>
      </c>
      <c r="I59" s="47">
        <v>81</v>
      </c>
      <c r="J59" s="6">
        <f t="shared" si="3"/>
        <v>81</v>
      </c>
      <c r="K59">
        <f t="shared" si="1"/>
        <v>2</v>
      </c>
      <c r="L59">
        <f t="shared" si="2"/>
        <v>-2</v>
      </c>
    </row>
    <row r="60" spans="1:12" ht="30" x14ac:dyDescent="0.25">
      <c r="A60" s="43" t="s">
        <v>76</v>
      </c>
      <c r="B60" s="43" t="s">
        <v>77</v>
      </c>
      <c r="C60" s="48" t="s">
        <v>48</v>
      </c>
      <c r="D60" s="44" t="s">
        <v>24</v>
      </c>
      <c r="E60" s="45" t="s">
        <v>33</v>
      </c>
      <c r="F60" s="42">
        <v>2017</v>
      </c>
      <c r="G60" s="42">
        <v>3</v>
      </c>
      <c r="H60" s="18">
        <v>98</v>
      </c>
      <c r="I60" s="47">
        <v>45</v>
      </c>
      <c r="J60" s="6">
        <f t="shared" si="3"/>
        <v>45</v>
      </c>
      <c r="K60">
        <f t="shared" si="1"/>
        <v>53</v>
      </c>
      <c r="L60">
        <f t="shared" si="2"/>
        <v>-53</v>
      </c>
    </row>
    <row r="61" spans="1:12" ht="45" x14ac:dyDescent="0.25">
      <c r="A61" s="39" t="s">
        <v>76</v>
      </c>
      <c r="B61" s="39" t="s">
        <v>77</v>
      </c>
      <c r="C61" s="46" t="s">
        <v>15</v>
      </c>
      <c r="D61" s="40" t="s">
        <v>25</v>
      </c>
      <c r="E61" s="41" t="s">
        <v>35</v>
      </c>
      <c r="F61" s="42">
        <v>2017</v>
      </c>
      <c r="G61" s="42">
        <v>3</v>
      </c>
      <c r="H61" s="18">
        <v>89</v>
      </c>
      <c r="I61" s="47">
        <v>88</v>
      </c>
      <c r="J61" s="6">
        <f t="shared" si="3"/>
        <v>88</v>
      </c>
      <c r="K61">
        <f t="shared" si="1"/>
        <v>1</v>
      </c>
      <c r="L61">
        <f t="shared" si="2"/>
        <v>-1</v>
      </c>
    </row>
    <row r="62" spans="1:12" ht="45" x14ac:dyDescent="0.25">
      <c r="A62" s="43" t="s">
        <v>76</v>
      </c>
      <c r="B62" s="43" t="s">
        <v>77</v>
      </c>
      <c r="C62" s="48" t="s">
        <v>16</v>
      </c>
      <c r="D62" s="44" t="s">
        <v>25</v>
      </c>
      <c r="E62" s="45" t="s">
        <v>35</v>
      </c>
      <c r="F62" s="42">
        <v>2017</v>
      </c>
      <c r="G62" s="42">
        <v>3</v>
      </c>
      <c r="H62" s="18">
        <v>72</v>
      </c>
      <c r="I62" s="47">
        <v>43</v>
      </c>
      <c r="J62" s="6">
        <f t="shared" si="3"/>
        <v>43</v>
      </c>
      <c r="K62">
        <f t="shared" si="1"/>
        <v>29</v>
      </c>
      <c r="L62">
        <f t="shared" si="2"/>
        <v>-29</v>
      </c>
    </row>
    <row r="63" spans="1:12" ht="45" x14ac:dyDescent="0.25">
      <c r="A63" s="39" t="s">
        <v>76</v>
      </c>
      <c r="B63" s="39" t="s">
        <v>77</v>
      </c>
      <c r="C63" s="46" t="s">
        <v>17</v>
      </c>
      <c r="D63" s="40" t="s">
        <v>25</v>
      </c>
      <c r="E63" s="41" t="s">
        <v>35</v>
      </c>
      <c r="F63" s="42">
        <v>2017</v>
      </c>
      <c r="G63" s="42">
        <v>3</v>
      </c>
      <c r="H63" s="18">
        <v>74</v>
      </c>
      <c r="I63" s="47">
        <v>67</v>
      </c>
      <c r="J63" s="6">
        <f t="shared" si="3"/>
        <v>67</v>
      </c>
      <c r="K63">
        <f t="shared" si="1"/>
        <v>7</v>
      </c>
      <c r="L63">
        <f t="shared" si="2"/>
        <v>-7</v>
      </c>
    </row>
    <row r="64" spans="1:12" ht="45" x14ac:dyDescent="0.25">
      <c r="A64" s="43" t="s">
        <v>76</v>
      </c>
      <c r="B64" s="43" t="s">
        <v>77</v>
      </c>
      <c r="C64" s="48" t="s">
        <v>18</v>
      </c>
      <c r="D64" s="44" t="s">
        <v>25</v>
      </c>
      <c r="E64" s="45" t="s">
        <v>35</v>
      </c>
      <c r="F64" s="42">
        <v>2017</v>
      </c>
      <c r="G64" s="42">
        <v>3</v>
      </c>
      <c r="H64" s="18">
        <v>62</v>
      </c>
      <c r="I64" s="47">
        <v>45</v>
      </c>
      <c r="J64" s="6">
        <f t="shared" si="3"/>
        <v>45</v>
      </c>
      <c r="K64">
        <f t="shared" si="1"/>
        <v>17</v>
      </c>
      <c r="L64">
        <f t="shared" si="2"/>
        <v>-17</v>
      </c>
    </row>
    <row r="65" spans="1:12" ht="45" x14ac:dyDescent="0.25">
      <c r="A65" s="39" t="s">
        <v>76</v>
      </c>
      <c r="B65" s="39" t="s">
        <v>77</v>
      </c>
      <c r="C65" s="46" t="s">
        <v>44</v>
      </c>
      <c r="D65" s="40" t="s">
        <v>25</v>
      </c>
      <c r="E65" s="41" t="s">
        <v>35</v>
      </c>
      <c r="F65" s="42">
        <v>2017</v>
      </c>
      <c r="G65" s="42">
        <v>3</v>
      </c>
      <c r="H65" s="18">
        <v>81</v>
      </c>
      <c r="I65" s="47">
        <v>83</v>
      </c>
      <c r="J65" s="6">
        <f t="shared" si="3"/>
        <v>83</v>
      </c>
      <c r="K65">
        <f t="shared" ref="K65:K78" si="4">ABS(H65-J65)</f>
        <v>2</v>
      </c>
      <c r="L65">
        <f t="shared" ref="L65:L78" si="5">J65-H65</f>
        <v>2</v>
      </c>
    </row>
    <row r="66" spans="1:12" ht="45" x14ac:dyDescent="0.25">
      <c r="A66" s="43" t="s">
        <v>76</v>
      </c>
      <c r="B66" s="43" t="s">
        <v>77</v>
      </c>
      <c r="C66" s="48" t="s">
        <v>45</v>
      </c>
      <c r="D66" s="44" t="s">
        <v>25</v>
      </c>
      <c r="E66" s="45" t="s">
        <v>35</v>
      </c>
      <c r="F66" s="42">
        <v>2017</v>
      </c>
      <c r="G66" s="42">
        <v>3</v>
      </c>
      <c r="H66" s="18">
        <v>85</v>
      </c>
      <c r="I66" s="47">
        <v>87</v>
      </c>
      <c r="J66" s="6">
        <f t="shared" si="3"/>
        <v>87</v>
      </c>
      <c r="K66">
        <f t="shared" si="4"/>
        <v>2</v>
      </c>
      <c r="L66">
        <f t="shared" si="5"/>
        <v>2</v>
      </c>
    </row>
    <row r="67" spans="1:12" x14ac:dyDescent="0.25">
      <c r="A67" s="39" t="s">
        <v>76</v>
      </c>
      <c r="B67" s="39" t="s">
        <v>77</v>
      </c>
      <c r="C67" s="46" t="s">
        <v>59</v>
      </c>
      <c r="D67" s="40" t="s">
        <v>25</v>
      </c>
      <c r="E67" s="41" t="s">
        <v>36</v>
      </c>
      <c r="F67" s="42">
        <v>2017</v>
      </c>
      <c r="G67" s="42">
        <v>3</v>
      </c>
      <c r="H67" s="18">
        <v>94</v>
      </c>
      <c r="I67" s="47">
        <v>77</v>
      </c>
      <c r="J67" s="6">
        <f t="shared" si="3"/>
        <v>77</v>
      </c>
      <c r="K67">
        <f t="shared" si="4"/>
        <v>17</v>
      </c>
      <c r="L67">
        <f t="shared" si="5"/>
        <v>-17</v>
      </c>
    </row>
    <row r="68" spans="1:12" ht="45" x14ac:dyDescent="0.25">
      <c r="A68" s="49" t="s">
        <v>80</v>
      </c>
      <c r="B68" s="49" t="s">
        <v>81</v>
      </c>
      <c r="C68" s="50" t="s">
        <v>3</v>
      </c>
      <c r="D68" s="51" t="s">
        <v>21</v>
      </c>
      <c r="E68" s="52" t="s">
        <v>27</v>
      </c>
      <c r="F68" s="53">
        <v>2016</v>
      </c>
      <c r="G68" s="53">
        <v>3</v>
      </c>
      <c r="H68" s="54">
        <v>77</v>
      </c>
      <c r="I68" s="55">
        <v>88</v>
      </c>
      <c r="J68" s="6">
        <f>IF(H68="","",I68)</f>
        <v>88</v>
      </c>
      <c r="K68">
        <f t="shared" si="4"/>
        <v>11</v>
      </c>
      <c r="L68">
        <f t="shared" si="5"/>
        <v>11</v>
      </c>
    </row>
    <row r="69" spans="1:12" ht="45" x14ac:dyDescent="0.25">
      <c r="A69" s="56" t="s">
        <v>80</v>
      </c>
      <c r="B69" s="56" t="s">
        <v>81</v>
      </c>
      <c r="C69" s="57" t="s">
        <v>4</v>
      </c>
      <c r="D69" s="58" t="s">
        <v>21</v>
      </c>
      <c r="E69" s="59" t="s">
        <v>28</v>
      </c>
      <c r="F69" s="53">
        <v>2016</v>
      </c>
      <c r="G69" s="53">
        <v>3</v>
      </c>
      <c r="H69" s="54">
        <v>96</v>
      </c>
      <c r="I69" s="54">
        <v>85</v>
      </c>
      <c r="J69" s="6">
        <f t="shared" ref="J69:J78" si="6">IF(H69="","",I69)</f>
        <v>85</v>
      </c>
      <c r="K69">
        <f t="shared" si="4"/>
        <v>11</v>
      </c>
      <c r="L69">
        <f t="shared" si="5"/>
        <v>-11</v>
      </c>
    </row>
    <row r="70" spans="1:12" ht="45" x14ac:dyDescent="0.25">
      <c r="A70" s="49" t="s">
        <v>80</v>
      </c>
      <c r="B70" s="49" t="s">
        <v>81</v>
      </c>
      <c r="C70" s="50" t="s">
        <v>53</v>
      </c>
      <c r="D70" s="51" t="s">
        <v>21</v>
      </c>
      <c r="E70" s="52" t="s">
        <v>27</v>
      </c>
      <c r="F70" s="53">
        <v>2016</v>
      </c>
      <c r="G70" s="53">
        <v>3</v>
      </c>
      <c r="H70" s="54">
        <v>94</v>
      </c>
      <c r="I70" s="54">
        <v>98</v>
      </c>
      <c r="J70" s="6">
        <f t="shared" si="6"/>
        <v>98</v>
      </c>
      <c r="K70">
        <f t="shared" si="4"/>
        <v>4</v>
      </c>
      <c r="L70">
        <f t="shared" si="5"/>
        <v>4</v>
      </c>
    </row>
    <row r="71" spans="1:12" x14ac:dyDescent="0.25">
      <c r="A71" s="49" t="s">
        <v>80</v>
      </c>
      <c r="B71" s="49" t="s">
        <v>81</v>
      </c>
      <c r="C71" s="50" t="s">
        <v>50</v>
      </c>
      <c r="D71" s="51" t="s">
        <v>21</v>
      </c>
      <c r="E71" s="52" t="s">
        <v>30</v>
      </c>
      <c r="F71" s="53">
        <v>2016</v>
      </c>
      <c r="G71" s="53">
        <v>3</v>
      </c>
      <c r="H71" s="54">
        <v>96</v>
      </c>
      <c r="I71" s="60">
        <v>95</v>
      </c>
      <c r="J71" s="6">
        <f t="shared" si="6"/>
        <v>95</v>
      </c>
      <c r="K71">
        <f t="shared" si="4"/>
        <v>1</v>
      </c>
      <c r="L71">
        <f t="shared" si="5"/>
        <v>-1</v>
      </c>
    </row>
    <row r="72" spans="1:12" x14ac:dyDescent="0.25">
      <c r="A72" s="56" t="s">
        <v>80</v>
      </c>
      <c r="B72" s="56" t="s">
        <v>81</v>
      </c>
      <c r="C72" s="57" t="s">
        <v>49</v>
      </c>
      <c r="D72" s="58" t="s">
        <v>21</v>
      </c>
      <c r="E72" s="59" t="s">
        <v>30</v>
      </c>
      <c r="F72" s="53">
        <v>2016</v>
      </c>
      <c r="G72" s="53">
        <v>3</v>
      </c>
      <c r="H72" s="54">
        <v>96</v>
      </c>
      <c r="I72" s="60">
        <v>98</v>
      </c>
      <c r="J72" s="6">
        <f t="shared" si="6"/>
        <v>98</v>
      </c>
      <c r="K72">
        <f t="shared" si="4"/>
        <v>2</v>
      </c>
      <c r="L72">
        <f t="shared" si="5"/>
        <v>2</v>
      </c>
    </row>
    <row r="73" spans="1:12" ht="30" x14ac:dyDescent="0.25">
      <c r="A73" s="56" t="s">
        <v>80</v>
      </c>
      <c r="B73" s="56" t="s">
        <v>81</v>
      </c>
      <c r="C73" s="57" t="s">
        <v>42</v>
      </c>
      <c r="D73" s="58" t="s">
        <v>24</v>
      </c>
      <c r="E73" s="59" t="s">
        <v>32</v>
      </c>
      <c r="F73" s="53">
        <v>2016</v>
      </c>
      <c r="G73" s="53">
        <v>3</v>
      </c>
      <c r="H73" s="19">
        <v>80</v>
      </c>
      <c r="I73" s="54">
        <v>90</v>
      </c>
      <c r="J73" s="6">
        <f t="shared" si="6"/>
        <v>90</v>
      </c>
      <c r="K73">
        <f t="shared" si="4"/>
        <v>10</v>
      </c>
      <c r="L73">
        <f t="shared" si="5"/>
        <v>10</v>
      </c>
    </row>
    <row r="74" spans="1:12" ht="30" x14ac:dyDescent="0.25">
      <c r="A74" s="49" t="s">
        <v>80</v>
      </c>
      <c r="B74" s="49" t="s">
        <v>81</v>
      </c>
      <c r="C74" s="50" t="s">
        <v>43</v>
      </c>
      <c r="D74" s="51" t="s">
        <v>24</v>
      </c>
      <c r="E74" s="52" t="s">
        <v>32</v>
      </c>
      <c r="F74" s="53">
        <v>2016</v>
      </c>
      <c r="G74" s="53">
        <v>3</v>
      </c>
      <c r="H74" s="19">
        <v>88</v>
      </c>
      <c r="I74" s="54">
        <v>90</v>
      </c>
      <c r="J74" s="6">
        <f t="shared" si="6"/>
        <v>90</v>
      </c>
      <c r="K74">
        <f t="shared" si="4"/>
        <v>2</v>
      </c>
      <c r="L74">
        <f t="shared" si="5"/>
        <v>2</v>
      </c>
    </row>
    <row r="75" spans="1:12" ht="45" x14ac:dyDescent="0.25">
      <c r="A75" s="56" t="s">
        <v>80</v>
      </c>
      <c r="B75" s="56" t="s">
        <v>81</v>
      </c>
      <c r="C75" s="57" t="s">
        <v>15</v>
      </c>
      <c r="D75" s="58" t="s">
        <v>25</v>
      </c>
      <c r="E75" s="59" t="s">
        <v>34</v>
      </c>
      <c r="F75" s="53">
        <v>2016</v>
      </c>
      <c r="G75" s="53">
        <v>3</v>
      </c>
      <c r="H75" s="54">
        <v>94</v>
      </c>
      <c r="I75" s="54">
        <v>91</v>
      </c>
      <c r="J75" s="6">
        <f t="shared" si="6"/>
        <v>91</v>
      </c>
      <c r="K75">
        <f t="shared" si="4"/>
        <v>3</v>
      </c>
      <c r="L75">
        <f t="shared" si="5"/>
        <v>-3</v>
      </c>
    </row>
    <row r="76" spans="1:12" ht="60" x14ac:dyDescent="0.25">
      <c r="A76" s="49" t="s">
        <v>80</v>
      </c>
      <c r="B76" s="49" t="s">
        <v>81</v>
      </c>
      <c r="C76" s="50" t="s">
        <v>19</v>
      </c>
      <c r="D76" s="51" t="s">
        <v>22</v>
      </c>
      <c r="E76" s="52" t="s">
        <v>33</v>
      </c>
      <c r="F76" s="53">
        <v>2016</v>
      </c>
      <c r="G76" s="53">
        <v>3</v>
      </c>
      <c r="H76" s="54">
        <v>93</v>
      </c>
      <c r="I76" s="54">
        <v>94</v>
      </c>
      <c r="J76" s="6">
        <f t="shared" si="6"/>
        <v>94</v>
      </c>
      <c r="K76">
        <f t="shared" si="4"/>
        <v>1</v>
      </c>
      <c r="L76">
        <f t="shared" si="5"/>
        <v>1</v>
      </c>
    </row>
    <row r="77" spans="1:12" ht="60" x14ac:dyDescent="0.25">
      <c r="A77" s="56" t="s">
        <v>80</v>
      </c>
      <c r="B77" s="56" t="s">
        <v>81</v>
      </c>
      <c r="C77" s="57" t="s">
        <v>82</v>
      </c>
      <c r="D77" s="58" t="s">
        <v>22</v>
      </c>
      <c r="E77" s="59" t="s">
        <v>33</v>
      </c>
      <c r="F77" s="53">
        <v>2016</v>
      </c>
      <c r="G77" s="53">
        <v>3</v>
      </c>
      <c r="H77" s="54">
        <v>91</v>
      </c>
      <c r="I77" s="54">
        <v>92</v>
      </c>
      <c r="J77" s="6">
        <f t="shared" si="6"/>
        <v>92</v>
      </c>
      <c r="K77">
        <f t="shared" si="4"/>
        <v>1</v>
      </c>
      <c r="L77">
        <f t="shared" si="5"/>
        <v>1</v>
      </c>
    </row>
    <row r="78" spans="1:12" ht="60" x14ac:dyDescent="0.25">
      <c r="A78" s="49" t="s">
        <v>80</v>
      </c>
      <c r="B78" s="49" t="s">
        <v>81</v>
      </c>
      <c r="C78" s="50" t="s">
        <v>83</v>
      </c>
      <c r="D78" s="51" t="s">
        <v>22</v>
      </c>
      <c r="E78" s="52" t="s">
        <v>33</v>
      </c>
      <c r="F78" s="53">
        <v>2016</v>
      </c>
      <c r="G78" s="53">
        <v>3</v>
      </c>
      <c r="H78" s="54">
        <v>93</v>
      </c>
      <c r="I78" s="54">
        <v>94</v>
      </c>
      <c r="J78" s="6">
        <f t="shared" si="6"/>
        <v>94</v>
      </c>
      <c r="K78">
        <f t="shared" si="4"/>
        <v>1</v>
      </c>
      <c r="L78">
        <f t="shared" si="5"/>
        <v>1</v>
      </c>
    </row>
  </sheetData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xr:uid="{52FCC307-201E-41E9-B05F-C171A2E78510}">
          <x14:formula1>
            <xm:f>'C:\Users\Andrés\OneDrive - Universidad Técnica Federico Santa María\PROYECTO DE INVESTIGACION\MATERIAL DE INVESTIGACIÓN PMS-DAP\Documentos DAP\SGP\[MATRIZ DE PRIORIZACION - NOVIEMBRE 2018 - CAMI.xlsm]Fram'!#REF!</xm:f>
          </x14:formula1>
          <xm:sqref>D2:D11</xm:sqref>
        </x14:dataValidation>
        <x14:dataValidation type="list" allowBlank="1" showInputMessage="1" showErrorMessage="1" xr:uid="{FF482869-B813-4198-9B0F-A2BDE082AB52}">
          <x14:formula1>
            <xm:f>'C:\Users\Andrés\OneDrive - Universidad Técnica Federico Santa María\PROYECTO DE INVESTIGACION\MATERIAL DE INVESTIGACIÓN PMS-DAP\Documentos DAP\SGP\[MATRIZ DE PRIORIZACION - NOVIEMBRE 2018 - CAMI.xlsm]Fram'!#REF!</xm:f>
          </x14:formula1>
          <xm:sqref>D12:D78</xm:sqref>
        </x14:dataValidation>
        <x14:dataValidation type="list" allowBlank="1" showInputMessage="1" showErrorMessage="1" xr:uid="{1013AECD-CFE3-4E6B-95A2-C963014CB1F2}">
          <x14:formula1>
            <xm:f>'C:\Users\Andrés\OneDrive - Universidad Técnica Federico Santa María\PROYECTO DE INVESTIGACION\MATERIAL DE INVESTIGACIÓN PMS-DAP\Documentos DAP\SGP\[MATRIZ DE PRIORIZACION - NOVIEMBRE 2018 - CAMI.xlsm]Fsec'!#REF!</xm:f>
          </x14:formula1>
          <xm:sqref>E2:E78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4660F-2441-4A52-B3D6-092F889DC3D5}">
  <dimension ref="A1:D18"/>
  <sheetViews>
    <sheetView workbookViewId="0">
      <selection activeCell="C1" sqref="C1:C12"/>
    </sheetView>
  </sheetViews>
  <sheetFormatPr baseColWidth="10" defaultRowHeight="15" x14ac:dyDescent="0.25"/>
  <sheetData>
    <row r="1" spans="1:4" x14ac:dyDescent="0.25">
      <c r="A1">
        <v>2</v>
      </c>
      <c r="B1">
        <v>12</v>
      </c>
      <c r="C1">
        <v>1</v>
      </c>
      <c r="D1">
        <v>1</v>
      </c>
    </row>
    <row r="2" spans="1:4" x14ac:dyDescent="0.25">
      <c r="A2">
        <v>2</v>
      </c>
      <c r="B2">
        <v>9</v>
      </c>
      <c r="C2">
        <v>3</v>
      </c>
      <c r="D2">
        <v>4</v>
      </c>
    </row>
    <row r="3" spans="1:4" x14ac:dyDescent="0.25">
      <c r="A3">
        <v>7</v>
      </c>
      <c r="B3">
        <v>0</v>
      </c>
      <c r="C3">
        <v>3</v>
      </c>
      <c r="D3">
        <v>0</v>
      </c>
    </row>
    <row r="4" spans="1:4" x14ac:dyDescent="0.25">
      <c r="A4">
        <v>22</v>
      </c>
      <c r="B4">
        <v>0</v>
      </c>
      <c r="C4">
        <v>5</v>
      </c>
      <c r="D4">
        <v>3</v>
      </c>
    </row>
    <row r="5" spans="1:4" x14ac:dyDescent="0.25">
      <c r="A5">
        <v>20</v>
      </c>
      <c r="B5">
        <v>7</v>
      </c>
      <c r="C5">
        <v>6</v>
      </c>
      <c r="D5">
        <v>0</v>
      </c>
    </row>
    <row r="6" spans="1:4" x14ac:dyDescent="0.25">
      <c r="A6">
        <v>31</v>
      </c>
      <c r="B6">
        <v>0</v>
      </c>
      <c r="C6">
        <v>0</v>
      </c>
      <c r="D6">
        <v>7</v>
      </c>
    </row>
    <row r="7" spans="1:4" x14ac:dyDescent="0.25">
      <c r="A7">
        <v>23</v>
      </c>
      <c r="B7">
        <v>13</v>
      </c>
      <c r="C7">
        <v>0</v>
      </c>
      <c r="D7">
        <v>6</v>
      </c>
    </row>
    <row r="8" spans="1:4" x14ac:dyDescent="0.25">
      <c r="A8">
        <v>22</v>
      </c>
      <c r="B8">
        <v>27</v>
      </c>
      <c r="C8">
        <v>8</v>
      </c>
      <c r="D8">
        <v>1</v>
      </c>
    </row>
    <row r="9" spans="1:4" x14ac:dyDescent="0.25">
      <c r="A9">
        <v>5</v>
      </c>
      <c r="B9">
        <v>5</v>
      </c>
      <c r="C9">
        <v>2</v>
      </c>
      <c r="D9">
        <v>1</v>
      </c>
    </row>
    <row r="10" spans="1:4" x14ac:dyDescent="0.25">
      <c r="A10">
        <v>11</v>
      </c>
      <c r="B10">
        <v>1</v>
      </c>
      <c r="C10">
        <v>0</v>
      </c>
      <c r="D10">
        <v>1</v>
      </c>
    </row>
    <row r="11" spans="1:4" x14ac:dyDescent="0.25">
      <c r="A11">
        <v>4</v>
      </c>
      <c r="B11">
        <v>11</v>
      </c>
      <c r="C11">
        <v>1</v>
      </c>
      <c r="D11">
        <v>29</v>
      </c>
    </row>
    <row r="12" spans="1:4" x14ac:dyDescent="0.25">
      <c r="A12" t="s">
        <v>110</v>
      </c>
      <c r="B12" t="s">
        <v>111</v>
      </c>
      <c r="C12">
        <v>2</v>
      </c>
      <c r="D12">
        <v>7</v>
      </c>
    </row>
    <row r="13" spans="1:4" x14ac:dyDescent="0.25">
      <c r="C13" t="s">
        <v>30</v>
      </c>
      <c r="D13">
        <v>17</v>
      </c>
    </row>
    <row r="14" spans="1:4" x14ac:dyDescent="0.25">
      <c r="D14">
        <v>2</v>
      </c>
    </row>
    <row r="15" spans="1:4" x14ac:dyDescent="0.25">
      <c r="D15">
        <v>2</v>
      </c>
    </row>
    <row r="16" spans="1:4" x14ac:dyDescent="0.25">
      <c r="D16">
        <v>17</v>
      </c>
    </row>
    <row r="17" spans="4:4" x14ac:dyDescent="0.25">
      <c r="D17">
        <v>3</v>
      </c>
    </row>
    <row r="18" spans="4:4" x14ac:dyDescent="0.25">
      <c r="D18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C9ED3-609B-4659-8F23-7928194EC3DF}">
  <dimension ref="E5:I17"/>
  <sheetViews>
    <sheetView topLeftCell="A7" workbookViewId="0">
      <selection activeCell="F5" sqref="F5:I9"/>
    </sheetView>
  </sheetViews>
  <sheetFormatPr baseColWidth="10" defaultRowHeight="15" x14ac:dyDescent="0.25"/>
  <cols>
    <col min="5" max="5" width="21.85546875" customWidth="1"/>
    <col min="6" max="6" width="22.140625" customWidth="1"/>
    <col min="7" max="7" width="22.5703125" customWidth="1"/>
    <col min="8" max="8" width="25.85546875" customWidth="1"/>
    <col min="9" max="9" width="17.42578125" customWidth="1"/>
  </cols>
  <sheetData>
    <row r="5" spans="5:9" x14ac:dyDescent="0.25">
      <c r="F5" s="62" t="s">
        <v>84</v>
      </c>
      <c r="G5" s="67" t="s">
        <v>88</v>
      </c>
      <c r="H5" s="67"/>
      <c r="I5" s="67"/>
    </row>
    <row r="6" spans="5:9" ht="63" customHeight="1" x14ac:dyDescent="0.25">
      <c r="F6" s="62" t="s">
        <v>99</v>
      </c>
      <c r="G6" s="61" t="s">
        <v>89</v>
      </c>
      <c r="H6" s="61" t="s">
        <v>90</v>
      </c>
      <c r="I6" s="61" t="s">
        <v>96</v>
      </c>
    </row>
    <row r="7" spans="5:9" ht="30" x14ac:dyDescent="0.25">
      <c r="F7" s="62" t="s">
        <v>85</v>
      </c>
      <c r="G7" s="61" t="s">
        <v>91</v>
      </c>
      <c r="H7" s="61" t="s">
        <v>92</v>
      </c>
      <c r="I7" s="61" t="s">
        <v>93</v>
      </c>
    </row>
    <row r="8" spans="5:9" ht="45" x14ac:dyDescent="0.25">
      <c r="F8" s="62" t="s">
        <v>86</v>
      </c>
      <c r="G8" s="61" t="s">
        <v>94</v>
      </c>
      <c r="H8" s="61" t="s">
        <v>95</v>
      </c>
      <c r="I8" s="61"/>
    </row>
    <row r="9" spans="5:9" ht="45" x14ac:dyDescent="0.25">
      <c r="F9" s="62" t="s">
        <v>87</v>
      </c>
      <c r="G9" s="61" t="s">
        <v>97</v>
      </c>
      <c r="H9" s="61" t="s">
        <v>98</v>
      </c>
      <c r="I9" s="61"/>
    </row>
    <row r="11" spans="5:9" x14ac:dyDescent="0.25">
      <c r="F11" s="68" t="s">
        <v>105</v>
      </c>
      <c r="G11" s="68"/>
    </row>
    <row r="12" spans="5:9" x14ac:dyDescent="0.25">
      <c r="E12" s="65" t="s">
        <v>100</v>
      </c>
      <c r="F12" s="63" t="s">
        <v>101</v>
      </c>
      <c r="G12" s="64" t="s">
        <v>102</v>
      </c>
    </row>
    <row r="13" spans="5:9" x14ac:dyDescent="0.25">
      <c r="E13" s="65" t="s">
        <v>103</v>
      </c>
      <c r="F13" s="66">
        <v>0.98</v>
      </c>
      <c r="G13" s="66">
        <v>-2.5630000000000002</v>
      </c>
    </row>
    <row r="14" spans="5:9" x14ac:dyDescent="0.25">
      <c r="E14" s="65" t="s">
        <v>104</v>
      </c>
      <c r="F14" s="66">
        <v>0.63300000000000001</v>
      </c>
      <c r="G14" s="66">
        <v>-3.968</v>
      </c>
    </row>
    <row r="15" spans="5:9" x14ac:dyDescent="0.25">
      <c r="E15" s="65" t="s">
        <v>30</v>
      </c>
      <c r="F15" s="66" t="s">
        <v>106</v>
      </c>
      <c r="G15" s="66">
        <v>0.51</v>
      </c>
    </row>
    <row r="16" spans="5:9" x14ac:dyDescent="0.25">
      <c r="E16" s="65" t="s">
        <v>25</v>
      </c>
      <c r="F16" s="66">
        <v>0.85</v>
      </c>
      <c r="G16" s="66">
        <v>0.63</v>
      </c>
    </row>
    <row r="17" spans="5:7" x14ac:dyDescent="0.25">
      <c r="E17" s="65" t="s">
        <v>23</v>
      </c>
      <c r="F17" s="66">
        <v>-0.80100000000000005</v>
      </c>
      <c r="G17" s="66" t="s">
        <v>106</v>
      </c>
    </row>
  </sheetData>
  <mergeCells count="2">
    <mergeCell ref="G5:I5"/>
    <mergeCell ref="F11:G1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0ACFAC08B29D749951DFB2BC0A00511" ma:contentTypeVersion="13" ma:contentTypeDescription="Crear nuevo documento." ma:contentTypeScope="" ma:versionID="a08eb2fdaca24b69b3d1e42d70de1a86">
  <xsd:schema xmlns:xsd="http://www.w3.org/2001/XMLSchema" xmlns:xs="http://www.w3.org/2001/XMLSchema" xmlns:p="http://schemas.microsoft.com/office/2006/metadata/properties" xmlns:ns3="4c66f7aa-b880-4695-8969-3c814d258bdf" xmlns:ns4="e073744e-3dbd-40b3-96cf-4378e1e7d50a" targetNamespace="http://schemas.microsoft.com/office/2006/metadata/properties" ma:root="true" ma:fieldsID="84ec92a4a49294294d557cb18e87764f" ns3:_="" ns4:_="">
    <xsd:import namespace="4c66f7aa-b880-4695-8969-3c814d258bdf"/>
    <xsd:import namespace="e073744e-3dbd-40b3-96cf-4378e1e7d50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c66f7aa-b880-4695-8969-3c814d258bd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073744e-3dbd-40b3-96cf-4378e1e7d50a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DC880CF-8EC2-488C-897E-23916982751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c66f7aa-b880-4695-8969-3c814d258bdf"/>
    <ds:schemaRef ds:uri="e073744e-3dbd-40b3-96cf-4378e1e7d50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0BE59A6-F8E5-4FD2-940C-70A95AF76F1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D7F7E66-3BA7-4E9E-AEAB-48036777D6A6}">
  <ds:schemaRefs>
    <ds:schemaRef ds:uri="http://schemas.microsoft.com/office/2006/metadata/properties"/>
    <ds:schemaRef ds:uri="http://schemas.microsoft.com/office/infopath/2007/PartnerControls"/>
    <ds:schemaRef ds:uri="e073744e-3dbd-40b3-96cf-4378e1e7d50a"/>
    <ds:schemaRef ds:uri="http://schemas.microsoft.com/office/2006/documentManagement/types"/>
    <ds:schemaRef ds:uri="http://schemas.openxmlformats.org/package/2006/metadata/core-properties"/>
    <ds:schemaRef ds:uri="http://purl.org/dc/dcmitype/"/>
    <ds:schemaRef ds:uri="http://purl.org/dc/elements/1.1/"/>
    <ds:schemaRef ds:uri="4c66f7aa-b880-4695-8969-3c814d258bdf"/>
    <ds:schemaRef ds:uri="http://www.w3.org/XML/1998/namespace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OPERACIONES TIPO A</vt:lpstr>
      <vt:lpstr>OPERACIONES TIPO C</vt:lpstr>
      <vt:lpstr>Hoja1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Andrés Montecinos</dc:creator>
  <cp:lastModifiedBy>Andrés Montecinos</cp:lastModifiedBy>
  <dcterms:created xsi:type="dcterms:W3CDTF">2020-05-31T16:43:35Z</dcterms:created>
  <dcterms:modified xsi:type="dcterms:W3CDTF">2020-09-23T22:12:47Z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0x01010070ACFAC08B29D749951DFB2BC0A00511</vt:lpwstr>
  </property>
</Properties>
</file>