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codeName="ThisWorkbook" hidePivotFieldList="1"/>
  <mc:AlternateContent xmlns:mc="http://schemas.openxmlformats.org/markup-compatibility/2006">
    <mc:Choice Requires="x15">
      <x15ac:absPath xmlns:x15ac="http://schemas.microsoft.com/office/spreadsheetml/2010/11/ac" url="/Users/andresospina/Desktop/Andrés Ospina Mesa 09:05:"/>
    </mc:Choice>
  </mc:AlternateContent>
  <xr:revisionPtr revIDLastSave="0" documentId="13_ncr:1_{228688AE-1DA2-C547-8F1E-4331709CF8C7}" xr6:coauthVersionLast="36" xr6:coauthVersionMax="36" xr10:uidLastSave="{00000000-0000-0000-0000-000000000000}"/>
  <bookViews>
    <workbookView xWindow="0" yWindow="460" windowWidth="25480" windowHeight="14680" activeTab="2" xr2:uid="{00000000-000D-0000-FFFF-FFFF00000000}"/>
  </bookViews>
  <sheets>
    <sheet name="Inicio" sheetId="7" r:id="rId1"/>
    <sheet name="Ejercicio 1_ Saldos Iniciales" sheetId="8" r:id="rId2"/>
    <sheet name="Ejercicio 2_Dias caja" sheetId="1" r:id="rId3"/>
    <sheet name="Ejercicio 3_Flujo de Caja" sheetId="5"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1" l="1"/>
  <c r="H13" i="8" l="1"/>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G13" i="8"/>
  <c r="G14" i="8" l="1"/>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H17" i="5" l="1"/>
  <c r="H14" i="5"/>
  <c r="H15" i="1"/>
  <c r="H16" i="1"/>
  <c r="H17" i="1"/>
  <c r="H19" i="1"/>
  <c r="H20" i="1"/>
  <c r="H21" i="1"/>
  <c r="H23" i="1"/>
  <c r="H24" i="1"/>
  <c r="H14" i="1"/>
  <c r="H26" i="1" s="1"/>
  <c r="G15" i="1"/>
  <c r="G16" i="1"/>
  <c r="G17" i="1"/>
  <c r="G18" i="1"/>
  <c r="H18" i="1" s="1"/>
  <c r="G19" i="1"/>
  <c r="G20" i="1"/>
  <c r="G21" i="1"/>
  <c r="G22" i="1"/>
  <c r="H22" i="1" s="1"/>
  <c r="G23" i="1"/>
  <c r="G24" i="1"/>
  <c r="G2" i="7" l="1"/>
  <c r="Q26" i="5"/>
  <c r="P26" i="5"/>
  <c r="O26" i="5"/>
  <c r="N26" i="5"/>
  <c r="M26" i="5"/>
  <c r="L26" i="5"/>
  <c r="K26" i="5"/>
  <c r="J26" i="5"/>
  <c r="I26" i="5"/>
  <c r="H26" i="5"/>
  <c r="H27" i="5" s="1"/>
  <c r="L17" i="5"/>
  <c r="Q17" i="5"/>
  <c r="P17" i="5"/>
  <c r="O17" i="5"/>
  <c r="N17" i="5"/>
  <c r="M17" i="5"/>
  <c r="K17" i="5"/>
  <c r="J17" i="5"/>
  <c r="I17" i="5"/>
  <c r="I14" i="5" l="1"/>
  <c r="I27" i="5" s="1"/>
  <c r="J14" i="5" l="1"/>
  <c r="J27" i="5" s="1"/>
  <c r="K14" i="5" l="1"/>
  <c r="K27" i="5" s="1"/>
  <c r="L14" i="5" l="1"/>
  <c r="L27" i="5" s="1"/>
  <c r="M14" i="5" l="1"/>
  <c r="M27" i="5" s="1"/>
  <c r="N14" i="5" l="1"/>
  <c r="N27" i="5" s="1"/>
  <c r="O14" i="5" l="1"/>
  <c r="O27" i="5" s="1"/>
  <c r="P14" i="5" l="1"/>
  <c r="P27" i="5" s="1"/>
  <c r="Q14" i="5" l="1"/>
  <c r="Q27" i="5" s="1"/>
</calcChain>
</file>

<file path=xl/sharedStrings.xml><?xml version="1.0" encoding="utf-8"?>
<sst xmlns="http://schemas.openxmlformats.org/spreadsheetml/2006/main" count="2762" uniqueCount="949">
  <si>
    <t>Mínimo días</t>
  </si>
  <si>
    <t>País</t>
  </si>
  <si>
    <t>Moneda</t>
  </si>
  <si>
    <t>Total Caja</t>
  </si>
  <si>
    <t>Excedente de caja</t>
  </si>
  <si>
    <t>Colombia</t>
  </si>
  <si>
    <t>COP</t>
  </si>
  <si>
    <t>Ecuador</t>
  </si>
  <si>
    <t>USD</t>
  </si>
  <si>
    <t>Peru</t>
  </si>
  <si>
    <t>Mexico</t>
  </si>
  <si>
    <t>Estados unidos</t>
  </si>
  <si>
    <t>Republica Dominicana</t>
  </si>
  <si>
    <t>El Salvador</t>
  </si>
  <si>
    <t>Costa Rica</t>
  </si>
  <si>
    <t>Panama</t>
  </si>
  <si>
    <t>Nicaragua</t>
  </si>
  <si>
    <t>Guatemala</t>
  </si>
  <si>
    <t>PAIS</t>
  </si>
  <si>
    <t>Id cuenta</t>
  </si>
  <si>
    <t>No Cuenta Bancaria</t>
  </si>
  <si>
    <t>Tipo cuenta Bancaria</t>
  </si>
  <si>
    <t>00000173</t>
  </si>
  <si>
    <t>Cuenta bancaria 264</t>
  </si>
  <si>
    <t>Corriente</t>
  </si>
  <si>
    <t>00000174</t>
  </si>
  <si>
    <t>Cuenta bancaria 265</t>
  </si>
  <si>
    <t>00000175</t>
  </si>
  <si>
    <t>Cuenta bancaria 266</t>
  </si>
  <si>
    <t>00000176</t>
  </si>
  <si>
    <t>Cuenta bancaria 267</t>
  </si>
  <si>
    <t>00000177</t>
  </si>
  <si>
    <t>Cuenta bancaria 268</t>
  </si>
  <si>
    <t>00000178</t>
  </si>
  <si>
    <t>Cuenta bancaria 269</t>
  </si>
  <si>
    <t>00000179</t>
  </si>
  <si>
    <t>Cuenta bancaria 270</t>
  </si>
  <si>
    <t>00000180</t>
  </si>
  <si>
    <t>Cuenta bancaria 271</t>
  </si>
  <si>
    <t>Ahorros</t>
  </si>
  <si>
    <t>00000184</t>
  </si>
  <si>
    <t>Cuenta bancaria 274</t>
  </si>
  <si>
    <t>00000185</t>
  </si>
  <si>
    <t>Cuenta bancaria 275</t>
  </si>
  <si>
    <t>00000186</t>
  </si>
  <si>
    <t>Cuenta bancaria 276</t>
  </si>
  <si>
    <t>00000187</t>
  </si>
  <si>
    <t>Cuenta bancaria 277</t>
  </si>
  <si>
    <t>00000188</t>
  </si>
  <si>
    <t>Cuenta bancaria 278</t>
  </si>
  <si>
    <t>00000189</t>
  </si>
  <si>
    <t>Cuenta bancaria 279</t>
  </si>
  <si>
    <t>00000190</t>
  </si>
  <si>
    <t>Cuenta bancaria 280</t>
  </si>
  <si>
    <t>00000191</t>
  </si>
  <si>
    <t>Cuenta bancaria 281</t>
  </si>
  <si>
    <t>00000192</t>
  </si>
  <si>
    <t>Cuenta bancaria 282</t>
  </si>
  <si>
    <t>00000193</t>
  </si>
  <si>
    <t>Cuenta bancaria 283</t>
  </si>
  <si>
    <t>00000194</t>
  </si>
  <si>
    <t>Cuenta bancaria 284</t>
  </si>
  <si>
    <t>00000349</t>
  </si>
  <si>
    <t>Cuenta bancaria 290</t>
  </si>
  <si>
    <t>00000195</t>
  </si>
  <si>
    <t>Cuenta bancaria 285</t>
  </si>
  <si>
    <t>00000196</t>
  </si>
  <si>
    <t>Cuenta bancaria 286</t>
  </si>
  <si>
    <t>00000197</t>
  </si>
  <si>
    <t>Cuenta bancaria 287</t>
  </si>
  <si>
    <t>00000181</t>
  </si>
  <si>
    <t>Cuenta bancaria 272</t>
  </si>
  <si>
    <t>00000183</t>
  </si>
  <si>
    <t>Cuenta bancaria 273</t>
  </si>
  <si>
    <t>00000330</t>
  </si>
  <si>
    <t>Cuenta bancaria 292</t>
  </si>
  <si>
    <t>00000331</t>
  </si>
  <si>
    <t>Cuenta bancaria 293</t>
  </si>
  <si>
    <t>00000201</t>
  </si>
  <si>
    <t>Cuenta bancaria 263</t>
  </si>
  <si>
    <t>Inversión</t>
  </si>
  <si>
    <t>00000209</t>
  </si>
  <si>
    <t>Cuenta bancaria 296</t>
  </si>
  <si>
    <t>00000210</t>
  </si>
  <si>
    <t>Cuenta bancaria 297</t>
  </si>
  <si>
    <t>00000211</t>
  </si>
  <si>
    <t>Cuenta bancaria 298</t>
  </si>
  <si>
    <t>00000135</t>
  </si>
  <si>
    <t>Cuenta bancaria 7</t>
  </si>
  <si>
    <t>00000136</t>
  </si>
  <si>
    <t>Cuenta bancaria 8</t>
  </si>
  <si>
    <t>00000137</t>
  </si>
  <si>
    <t>Cuenta bancaria 9</t>
  </si>
  <si>
    <t>00000205</t>
  </si>
  <si>
    <t>Cuenta bancaria 10</t>
  </si>
  <si>
    <t>00000166</t>
  </si>
  <si>
    <t>Cuenta bancaria 121</t>
  </si>
  <si>
    <t>00000167</t>
  </si>
  <si>
    <t>Cuenta bancaria 122</t>
  </si>
  <si>
    <t>00000168</t>
  </si>
  <si>
    <t>Cuenta bancaria 123</t>
  </si>
  <si>
    <t>00000139</t>
  </si>
  <si>
    <t>Cuenta bancaria 40</t>
  </si>
  <si>
    <t>00000140</t>
  </si>
  <si>
    <t>Cuenta bancaria 41</t>
  </si>
  <si>
    <t>00000206</t>
  </si>
  <si>
    <t>Cuenta bancaria 42</t>
  </si>
  <si>
    <t>00000141</t>
  </si>
  <si>
    <t>Cuenta bancaria 21</t>
  </si>
  <si>
    <t>00000142</t>
  </si>
  <si>
    <t>Cuenta bancaria 22</t>
  </si>
  <si>
    <t>00000158</t>
  </si>
  <si>
    <t>Cuenta bancaria 16</t>
  </si>
  <si>
    <t>00000198</t>
  </si>
  <si>
    <t>Cuenta bancaria 18</t>
  </si>
  <si>
    <t>00000160</t>
  </si>
  <si>
    <t>Cuenta bancaria 17</t>
  </si>
  <si>
    <t>00000147</t>
  </si>
  <si>
    <t>Cuenta bancaria 69</t>
  </si>
  <si>
    <t>00000148</t>
  </si>
  <si>
    <t>Cuenta bancaria 70</t>
  </si>
  <si>
    <t>00000149</t>
  </si>
  <si>
    <t>Cuenta bancaria 71</t>
  </si>
  <si>
    <t>colombia</t>
  </si>
  <si>
    <t>00000199</t>
  </si>
  <si>
    <t>Cuenta bancaria 68</t>
  </si>
  <si>
    <t>00000152</t>
  </si>
  <si>
    <t>Cuenta bancaria 85</t>
  </si>
  <si>
    <t>00000153</t>
  </si>
  <si>
    <t>Cuenta bancaria 86</t>
  </si>
  <si>
    <t>00000208</t>
  </si>
  <si>
    <t>Cuenta bancaria 87</t>
  </si>
  <si>
    <t>00000161</t>
  </si>
  <si>
    <t>Cuenta bancaria 200</t>
  </si>
  <si>
    <t>00000162</t>
  </si>
  <si>
    <t>Cuenta bancaria 201</t>
  </si>
  <si>
    <t>00000200</t>
  </si>
  <si>
    <t>Cuenta bancaria 199</t>
  </si>
  <si>
    <t>00000143</t>
  </si>
  <si>
    <t>Cuenta bancaria 34</t>
  </si>
  <si>
    <t>00000144</t>
  </si>
  <si>
    <t>Cuenta bancaria 35</t>
  </si>
  <si>
    <t>00000157</t>
  </si>
  <si>
    <t>Cuenta bancaria 181</t>
  </si>
  <si>
    <t>00000202</t>
  </si>
  <si>
    <t>Cuenta bancaria 183</t>
  </si>
  <si>
    <t>00000146</t>
  </si>
  <si>
    <t>Cuenta bancaria 214</t>
  </si>
  <si>
    <t>00000155</t>
  </si>
  <si>
    <t>Cuenta bancaria 179</t>
  </si>
  <si>
    <t>00000156</t>
  </si>
  <si>
    <t>Cuenta bancaria 180</t>
  </si>
  <si>
    <t>00000150</t>
  </si>
  <si>
    <t>Cuenta bancaria 79</t>
  </si>
  <si>
    <t>00000207</t>
  </si>
  <si>
    <t>Cuenta bancaria 80</t>
  </si>
  <si>
    <t>00000151</t>
  </si>
  <si>
    <t>Cuenta bancaria 81</t>
  </si>
  <si>
    <t>00000164</t>
  </si>
  <si>
    <t>Cuenta bancaria 347</t>
  </si>
  <si>
    <t>00000165</t>
  </si>
  <si>
    <t>Cuenta bancaria 349</t>
  </si>
  <si>
    <t>00000204</t>
  </si>
  <si>
    <t>Cuenta bancaria 350</t>
  </si>
  <si>
    <t>00000169</t>
  </si>
  <si>
    <t>Cuenta bancaria 156</t>
  </si>
  <si>
    <t>00000170</t>
  </si>
  <si>
    <t>Cuenta bancaria 157</t>
  </si>
  <si>
    <t>00000171</t>
  </si>
  <si>
    <t>Cuenta bancaria 158</t>
  </si>
  <si>
    <t>00000326</t>
  </si>
  <si>
    <t>Cuenta bancaria 155</t>
  </si>
  <si>
    <t>00000172</t>
  </si>
  <si>
    <t>Cuenta bancaria 159</t>
  </si>
  <si>
    <t>00000203</t>
  </si>
  <si>
    <t>Cuenta bancaria 154</t>
  </si>
  <si>
    <t>00000154</t>
  </si>
  <si>
    <t>Cuenta bancaria 160</t>
  </si>
  <si>
    <t>00000138</t>
  </si>
  <si>
    <t>Cuenta bancaria 118</t>
  </si>
  <si>
    <t>00000163</t>
  </si>
  <si>
    <t>Cuenta bancaria 211</t>
  </si>
  <si>
    <t>00000245</t>
  </si>
  <si>
    <t>Cuenta bancaria 187</t>
  </si>
  <si>
    <t>00000246</t>
  </si>
  <si>
    <t>Cuenta bancaria 188</t>
  </si>
  <si>
    <t>00000247</t>
  </si>
  <si>
    <t>Cuenta bancaria 189</t>
  </si>
  <si>
    <t>00000248</t>
  </si>
  <si>
    <t>Cuenta bancaria 190</t>
  </si>
  <si>
    <t>00000249</t>
  </si>
  <si>
    <t>Cuenta bancaria 242</t>
  </si>
  <si>
    <t>00000250</t>
  </si>
  <si>
    <t>Cuenta bancaria 243</t>
  </si>
  <si>
    <t>00000252</t>
  </si>
  <si>
    <t>Cuenta bancaria 245</t>
  </si>
  <si>
    <t>00000251</t>
  </si>
  <si>
    <t>Cuenta bancaria 244</t>
  </si>
  <si>
    <t>00000253</t>
  </si>
  <si>
    <t>Cuenta bancaria 246</t>
  </si>
  <si>
    <t>Perú</t>
  </si>
  <si>
    <t>00000344</t>
  </si>
  <si>
    <t>Cuenta bancaria 32</t>
  </si>
  <si>
    <t>00000003</t>
  </si>
  <si>
    <t>Cuenta bancaria 24</t>
  </si>
  <si>
    <t>00000004</t>
  </si>
  <si>
    <t>Cuenta bancaria 25</t>
  </si>
  <si>
    <t>PEN</t>
  </si>
  <si>
    <t>00000005</t>
  </si>
  <si>
    <t>Cuenta bancaria 26</t>
  </si>
  <si>
    <t>00000006</t>
  </si>
  <si>
    <t>Cuenta bancaria 27</t>
  </si>
  <si>
    <t>00000215</t>
  </si>
  <si>
    <t>Cuenta bancaria 33</t>
  </si>
  <si>
    <t>00000007</t>
  </si>
  <si>
    <t>Cuenta bancaria 28</t>
  </si>
  <si>
    <t>00000008</t>
  </si>
  <si>
    <t>Cuenta bancaria 29</t>
  </si>
  <si>
    <t>00000009</t>
  </si>
  <si>
    <t>Cuenta bancaria 30</t>
  </si>
  <si>
    <t>00000010</t>
  </si>
  <si>
    <t>Cuenta bancaria 31</t>
  </si>
  <si>
    <t>00000106</t>
  </si>
  <si>
    <t>Cuenta bancaria 2</t>
  </si>
  <si>
    <t>00000024</t>
  </si>
  <si>
    <t>Cuenta bancaria 1</t>
  </si>
  <si>
    <t>Fecha</t>
  </si>
  <si>
    <t>Nombre Sociedad</t>
  </si>
  <si>
    <t>Nombre Banco</t>
  </si>
  <si>
    <t>00000221</t>
  </si>
  <si>
    <t>Sociedad 59</t>
  </si>
  <si>
    <t>Banco 17</t>
  </si>
  <si>
    <t>Cuenta bancaria 308</t>
  </si>
  <si>
    <t>ARGENTINA</t>
  </si>
  <si>
    <t>ARS</t>
  </si>
  <si>
    <t>00000267</t>
  </si>
  <si>
    <t>Sociedad 26</t>
  </si>
  <si>
    <t>Banco 28</t>
  </si>
  <si>
    <t>Cuenta bancaria 124</t>
  </si>
  <si>
    <t>CHILE</t>
  </si>
  <si>
    <t>CLP</t>
  </si>
  <si>
    <t>00000333</t>
  </si>
  <si>
    <t>Sociedad 31</t>
  </si>
  <si>
    <t>Banco 59</t>
  </si>
  <si>
    <t>Cuenta bancaria 162</t>
  </si>
  <si>
    <t>00000343</t>
  </si>
  <si>
    <t>Cuenta bancaria 163</t>
  </si>
  <si>
    <t>00000300</t>
  </si>
  <si>
    <t>Banco 19</t>
  </si>
  <si>
    <t>Cuenta bancaria 164</t>
  </si>
  <si>
    <t>00000309</t>
  </si>
  <si>
    <t>Banco 9</t>
  </si>
  <si>
    <t>Cuenta bancaria 165</t>
  </si>
  <si>
    <t>00000312</t>
  </si>
  <si>
    <t>Banco 26</t>
  </si>
  <si>
    <t>Cuenta bancaria 166</t>
  </si>
  <si>
    <t>00000287</t>
  </si>
  <si>
    <t>Banco 40</t>
  </si>
  <si>
    <t>Cuenta bancaria 168</t>
  </si>
  <si>
    <t>00000294</t>
  </si>
  <si>
    <t>Banco 47</t>
  </si>
  <si>
    <t>Cuenta bancaria 170</t>
  </si>
  <si>
    <t>00000296</t>
  </si>
  <si>
    <t>Banco 57</t>
  </si>
  <si>
    <t>Cuenta bancaria 171</t>
  </si>
  <si>
    <t>00000298</t>
  </si>
  <si>
    <t>Cuenta bancaria 172</t>
  </si>
  <si>
    <t>00000271</t>
  </si>
  <si>
    <t>Cuenta bancaria 173</t>
  </si>
  <si>
    <t>00000280</t>
  </si>
  <si>
    <t>Banco 31</t>
  </si>
  <si>
    <t>Cuenta bancaria 174</t>
  </si>
  <si>
    <t>00000264</t>
  </si>
  <si>
    <t>Sociedad 32</t>
  </si>
  <si>
    <t>Cuenta bancaria 176</t>
  </si>
  <si>
    <t>00000292</t>
  </si>
  <si>
    <t>Banco 13</t>
  </si>
  <si>
    <t>Cuenta bancaria 177</t>
  </si>
  <si>
    <t>00000265</t>
  </si>
  <si>
    <t>Sociedad 37</t>
  </si>
  <si>
    <t>Cuenta bancaria 191</t>
  </si>
  <si>
    <t>00000281</t>
  </si>
  <si>
    <t>Cuenta bancaria 192</t>
  </si>
  <si>
    <t>00000288</t>
  </si>
  <si>
    <t>Cuenta bancaria 193</t>
  </si>
  <si>
    <t>00000313</t>
  </si>
  <si>
    <t>Cuenta bancaria 195</t>
  </si>
  <si>
    <t>00000354</t>
  </si>
  <si>
    <t>Cuenta bancaria 196</t>
  </si>
  <si>
    <t>00000334</t>
  </si>
  <si>
    <t>Cuenta bancaria 197</t>
  </si>
  <si>
    <t>00000261</t>
  </si>
  <si>
    <t>Sociedad 39</t>
  </si>
  <si>
    <t>Cuenta bancaria 203</t>
  </si>
  <si>
    <t>00000266</t>
  </si>
  <si>
    <t>Sociedad 58</t>
  </si>
  <si>
    <t>Cuenta bancaria 307</t>
  </si>
  <si>
    <t>00000310</t>
  </si>
  <si>
    <t>Sociedad 62</t>
  </si>
  <si>
    <t>Cuenta bancaria 318</t>
  </si>
  <si>
    <t>00000346</t>
  </si>
  <si>
    <t>Cuenta bancaria 319</t>
  </si>
  <si>
    <t>00000262</t>
  </si>
  <si>
    <t>Cuenta bancaria 320</t>
  </si>
  <si>
    <t>00000373</t>
  </si>
  <si>
    <t>Cuenta bancaria 323</t>
  </si>
  <si>
    <t>00000374</t>
  </si>
  <si>
    <t>Sociedad 63</t>
  </si>
  <si>
    <t>Cuenta bancaria 324</t>
  </si>
  <si>
    <t>00000268</t>
  </si>
  <si>
    <t>Cuenta bancaria 325</t>
  </si>
  <si>
    <t>00000347</t>
  </si>
  <si>
    <t>Cuenta bancaria 326</t>
  </si>
  <si>
    <t>00000335</t>
  </si>
  <si>
    <t>Cuenta bancaria 327</t>
  </si>
  <si>
    <t>00000314</t>
  </si>
  <si>
    <t>Cuenta bancaria 328</t>
  </si>
  <si>
    <t>00000311</t>
  </si>
  <si>
    <t>Sociedad 64</t>
  </si>
  <si>
    <t>Cuenta bancaria 329</t>
  </si>
  <si>
    <t>00000286</t>
  </si>
  <si>
    <t>Cuenta bancaria 330</t>
  </si>
  <si>
    <t>00000279</t>
  </si>
  <si>
    <t>Cuenta bancaria 331</t>
  </si>
  <si>
    <t>00000291</t>
  </si>
  <si>
    <t>Cuenta bancaria 332</t>
  </si>
  <si>
    <t>00000293</t>
  </si>
  <si>
    <t>Cuenta bancaria 333</t>
  </si>
  <si>
    <t>00000295</t>
  </si>
  <si>
    <t>Cuenta bancaria 334</t>
  </si>
  <si>
    <t>00000299</t>
  </si>
  <si>
    <t>Cuenta bancaria 335</t>
  </si>
  <si>
    <t>00000297</t>
  </si>
  <si>
    <t>Cuenta bancaria 336</t>
  </si>
  <si>
    <t>00000342</t>
  </si>
  <si>
    <t>Cuenta bancaria 337</t>
  </si>
  <si>
    <t>00000355</t>
  </si>
  <si>
    <t>Cuenta bancaria 338</t>
  </si>
  <si>
    <t>00000269</t>
  </si>
  <si>
    <t>Cuenta bancaria 339</t>
  </si>
  <si>
    <t>00000270</t>
  </si>
  <si>
    <t>Cuenta bancaria 340</t>
  </si>
  <si>
    <t>00000282</t>
  </si>
  <si>
    <t>Cuenta bancaria 341</t>
  </si>
  <si>
    <t>Sociedad 3</t>
  </si>
  <si>
    <t>Banco 20</t>
  </si>
  <si>
    <t>COLOMBIA</t>
  </si>
  <si>
    <t>Banco 45</t>
  </si>
  <si>
    <t>Sociedad 6</t>
  </si>
  <si>
    <t>Sociedad 7</t>
  </si>
  <si>
    <t>Sociedad 9</t>
  </si>
  <si>
    <t>00000145</t>
  </si>
  <si>
    <t>Banco 42</t>
  </si>
  <si>
    <t>Cuenta bancaria 36</t>
  </si>
  <si>
    <t>Sociedad 10</t>
  </si>
  <si>
    <t>Sociedad 16</t>
  </si>
  <si>
    <t>Banco 34</t>
  </si>
  <si>
    <t>00000366</t>
  </si>
  <si>
    <t>Sociedad 17</t>
  </si>
  <si>
    <t>Cuenta bancaria 72</t>
  </si>
  <si>
    <t>00000367</t>
  </si>
  <si>
    <t>Cuenta bancaria 73</t>
  </si>
  <si>
    <t>00000368</t>
  </si>
  <si>
    <t>Cuenta bancaria 74</t>
  </si>
  <si>
    <t>00000363</t>
  </si>
  <si>
    <t>Sociedad 18</t>
  </si>
  <si>
    <t>Cuenta bancaria 75</t>
  </si>
  <si>
    <t>00000364</t>
  </si>
  <si>
    <t>Cuenta bancaria 76</t>
  </si>
  <si>
    <t>00000365</t>
  </si>
  <si>
    <t>Cuenta bancaria 77</t>
  </si>
  <si>
    <t>00000376</t>
  </si>
  <si>
    <t>Sociedad 19</t>
  </si>
  <si>
    <t>Banco 60</t>
  </si>
  <si>
    <t>Cuenta bancaria 78</t>
  </si>
  <si>
    <t>Sociedad 20</t>
  </si>
  <si>
    <t>Sociedad 21</t>
  </si>
  <si>
    <t>00000377</t>
  </si>
  <si>
    <t>Cuenta bancaria 88</t>
  </si>
  <si>
    <t>Sociedad 24</t>
  </si>
  <si>
    <t>Sociedad 25</t>
  </si>
  <si>
    <t>00000220</t>
  </si>
  <si>
    <t>Sociedad 27</t>
  </si>
  <si>
    <t>Cuenta bancaria 126</t>
  </si>
  <si>
    <t>00000222</t>
  </si>
  <si>
    <t>Cuenta bancaria 127</t>
  </si>
  <si>
    <t>00000223</t>
  </si>
  <si>
    <t>Cuenta bancaria 128</t>
  </si>
  <si>
    <t>00000224</t>
  </si>
  <si>
    <t>Cuenta bancaria 129</t>
  </si>
  <si>
    <t>00000225</t>
  </si>
  <si>
    <t>Cuenta bancaria 130</t>
  </si>
  <si>
    <t>00000226</t>
  </si>
  <si>
    <t>Banco 3</t>
  </si>
  <si>
    <t>Cuenta bancaria 131</t>
  </si>
  <si>
    <t>00000227</t>
  </si>
  <si>
    <t>Cuenta bancaria 132</t>
  </si>
  <si>
    <t>00000228</t>
  </si>
  <si>
    <t>Cuenta bancaria 133</t>
  </si>
  <si>
    <t>00000229</t>
  </si>
  <si>
    <t>Cuenta bancaria 134</t>
  </si>
  <si>
    <t>00000230</t>
  </si>
  <si>
    <t>Cuenta bancaria 135</t>
  </si>
  <si>
    <t>00000231</t>
  </si>
  <si>
    <t>Banco 36</t>
  </si>
  <si>
    <t>Cuenta bancaria 136</t>
  </si>
  <si>
    <t>00000232</t>
  </si>
  <si>
    <t>Banco 2</t>
  </si>
  <si>
    <t>Cuenta bancaria 137</t>
  </si>
  <si>
    <t>00000233</t>
  </si>
  <si>
    <t>Cuenta bancaria 138</t>
  </si>
  <si>
    <t>00000329</t>
  </si>
  <si>
    <t>Banco 43</t>
  </si>
  <si>
    <t>Cuenta bancaria 139</t>
  </si>
  <si>
    <t>00000336</t>
  </si>
  <si>
    <t>Cuenta bancaria 140</t>
  </si>
  <si>
    <t>00000337</t>
  </si>
  <si>
    <t>Cuenta bancaria 141</t>
  </si>
  <si>
    <t>00000338</t>
  </si>
  <si>
    <t>Cuenta bancaria 142</t>
  </si>
  <si>
    <t>00000339</t>
  </si>
  <si>
    <t>Cuenta bancaria 143</t>
  </si>
  <si>
    <t>00000340</t>
  </si>
  <si>
    <t>Cuenta bancaria 144</t>
  </si>
  <si>
    <t>00000341</t>
  </si>
  <si>
    <t>Cuenta bancaria 145</t>
  </si>
  <si>
    <t>00000234</t>
  </si>
  <si>
    <t>Sociedad 28</t>
  </si>
  <si>
    <t>Cuenta bancaria 146</t>
  </si>
  <si>
    <t>00000235</t>
  </si>
  <si>
    <t>Cuenta bancaria 147</t>
  </si>
  <si>
    <t>00000236</t>
  </si>
  <si>
    <t>Cuenta bancaria 148</t>
  </si>
  <si>
    <t>00000237</t>
  </si>
  <si>
    <t>Cuenta bancaria 149</t>
  </si>
  <si>
    <t>00000238</t>
  </si>
  <si>
    <t>Cuenta bancaria 150</t>
  </si>
  <si>
    <t>00000218</t>
  </si>
  <si>
    <t>Sociedad 29</t>
  </si>
  <si>
    <t>Banco 35</t>
  </si>
  <si>
    <t>Cuenta bancaria 153</t>
  </si>
  <si>
    <t>Sociedad 30</t>
  </si>
  <si>
    <t>Sociedad 33</t>
  </si>
  <si>
    <t>Sociedad 34</t>
  </si>
  <si>
    <t>00000378</t>
  </si>
  <si>
    <t>Sociedad 35</t>
  </si>
  <si>
    <t>Cuenta bancaria 184</t>
  </si>
  <si>
    <t>00000360</t>
  </si>
  <si>
    <t>Cuenta bancaria 185</t>
  </si>
  <si>
    <t>00000361</t>
  </si>
  <si>
    <t>Cuenta bancaria 186</t>
  </si>
  <si>
    <t>Sociedad 36</t>
  </si>
  <si>
    <t>Sociedad 38</t>
  </si>
  <si>
    <t>Sociedad 41</t>
  </si>
  <si>
    <t>00000244</t>
  </si>
  <si>
    <t>Sociedad 42</t>
  </si>
  <si>
    <t>Cuenta bancaria 212</t>
  </si>
  <si>
    <t>Sociedad 43</t>
  </si>
  <si>
    <t>00000328</t>
  </si>
  <si>
    <t>Sociedad 44</t>
  </si>
  <si>
    <t>Cuenta bancaria 215</t>
  </si>
  <si>
    <t>00000239</t>
  </si>
  <si>
    <t>Cuenta bancaria 217</t>
  </si>
  <si>
    <t>00000240</t>
  </si>
  <si>
    <t>Cuenta bancaria 218</t>
  </si>
  <si>
    <t>00000241</t>
  </si>
  <si>
    <t>Cuenta bancaria 219</t>
  </si>
  <si>
    <t>00000242</t>
  </si>
  <si>
    <t>Cuenta bancaria 220</t>
  </si>
  <si>
    <t>00000243</t>
  </si>
  <si>
    <t>Cuenta bancaria 221</t>
  </si>
  <si>
    <t>Sociedad 51</t>
  </si>
  <si>
    <t>Sociedad 55</t>
  </si>
  <si>
    <t>Banco 1</t>
  </si>
  <si>
    <t>00000353</t>
  </si>
  <si>
    <t>Cuenta bancaria 288</t>
  </si>
  <si>
    <t>00000348</t>
  </si>
  <si>
    <t>Cuenta bancaria 289</t>
  </si>
  <si>
    <t>00000350</t>
  </si>
  <si>
    <t>Cuenta bancaria 291</t>
  </si>
  <si>
    <t>Banco 11</t>
  </si>
  <si>
    <t>00000216</t>
  </si>
  <si>
    <t>Cuenta bancaria 294</t>
  </si>
  <si>
    <t>00000217</t>
  </si>
  <si>
    <t>Cuenta bancaria 295</t>
  </si>
  <si>
    <t>Banco 44</t>
  </si>
  <si>
    <t>Banco 41</t>
  </si>
  <si>
    <t>00000371</t>
  </si>
  <si>
    <t>Cuenta bancaria 299</t>
  </si>
  <si>
    <t>00000372</t>
  </si>
  <si>
    <t>Cuenta bancaria 300</t>
  </si>
  <si>
    <t>00000369</t>
  </si>
  <si>
    <t>Cuenta bancaria 301</t>
  </si>
  <si>
    <t>00000212</t>
  </si>
  <si>
    <t>Sociedad 56</t>
  </si>
  <si>
    <t>Banco 61</t>
  </si>
  <si>
    <t>Cuenta bancaria 302</t>
  </si>
  <si>
    <t>00000254</t>
  </si>
  <si>
    <t>Sociedad 57</t>
  </si>
  <si>
    <t>Cuenta bancaria 304</t>
  </si>
  <si>
    <t>00000255</t>
  </si>
  <si>
    <t>Cuenta bancaria 305</t>
  </si>
  <si>
    <t>00000256</t>
  </si>
  <si>
    <t>Cuenta bancaria 306</t>
  </si>
  <si>
    <t>Sociedad 66</t>
  </si>
  <si>
    <t>Sociedad 67</t>
  </si>
  <si>
    <t>00000040</t>
  </si>
  <si>
    <t>Sociedad 5</t>
  </si>
  <si>
    <t>Banco 4</t>
  </si>
  <si>
    <t>Cuenta bancaria 13</t>
  </si>
  <si>
    <t>COSTA RICA</t>
  </si>
  <si>
    <t>CRC</t>
  </si>
  <si>
    <t>00000035</t>
  </si>
  <si>
    <t>Sociedad 45</t>
  </si>
  <si>
    <t>Cuenta bancaria 223</t>
  </si>
  <si>
    <t>00000037</t>
  </si>
  <si>
    <t>Banco 30</t>
  </si>
  <si>
    <t>Cuenta bancaria 225</t>
  </si>
  <si>
    <t>00000038</t>
  </si>
  <si>
    <t>Banco 33</t>
  </si>
  <si>
    <t>Cuenta bancaria 226</t>
  </si>
  <si>
    <t>00000039</t>
  </si>
  <si>
    <t>Banco 58</t>
  </si>
  <si>
    <t>Cuenta bancaria 227</t>
  </si>
  <si>
    <t>00000041</t>
  </si>
  <si>
    <t>Sociedad 54</t>
  </si>
  <si>
    <t>Cuenta bancaria 251</t>
  </si>
  <si>
    <t>00000042</t>
  </si>
  <si>
    <t>Cuenta bancaria 252</t>
  </si>
  <si>
    <t>00000043</t>
  </si>
  <si>
    <t>Cuenta bancaria 253</t>
  </si>
  <si>
    <t>00000044</t>
  </si>
  <si>
    <t>Cuenta bancaria 254</t>
  </si>
  <si>
    <t>00000046</t>
  </si>
  <si>
    <t>Cuenta bancaria 256</t>
  </si>
  <si>
    <t>00000047</t>
  </si>
  <si>
    <t>Cuenta bancaria 257</t>
  </si>
  <si>
    <t>00000048</t>
  </si>
  <si>
    <t>Cuenta bancaria 258</t>
  </si>
  <si>
    <t>00000049</t>
  </si>
  <si>
    <t>Cuenta bancaria 259</t>
  </si>
  <si>
    <t>00000050</t>
  </si>
  <si>
    <t>Cuenta bancaria 260</t>
  </si>
  <si>
    <t>00000027</t>
  </si>
  <si>
    <t>Sociedad 22</t>
  </si>
  <si>
    <t>Banco 52</t>
  </si>
  <si>
    <t>Cuenta bancaria 91</t>
  </si>
  <si>
    <t>REPUBLICA DOMINICANA</t>
  </si>
  <si>
    <t>DOP</t>
  </si>
  <si>
    <t>00000028</t>
  </si>
  <si>
    <t>Banco 25</t>
  </si>
  <si>
    <t>Cuenta bancaria 92</t>
  </si>
  <si>
    <t>00000029</t>
  </si>
  <si>
    <t>Cuenta bancaria 93</t>
  </si>
  <si>
    <t>00000030</t>
  </si>
  <si>
    <t>Cuenta bancaria 94</t>
  </si>
  <si>
    <t>00000031</t>
  </si>
  <si>
    <t>Cuenta bancaria 95</t>
  </si>
  <si>
    <t>00000362</t>
  </si>
  <si>
    <t>Banco 27</t>
  </si>
  <si>
    <t>Cuenta bancaria 23</t>
  </si>
  <si>
    <t>EUR</t>
  </si>
  <si>
    <t>00000219</t>
  </si>
  <si>
    <t>Cuenta bancaria 222</t>
  </si>
  <si>
    <t>00000272</t>
  </si>
  <si>
    <t>Cuenta bancaria 322</t>
  </si>
  <si>
    <t>00000273</t>
  </si>
  <si>
    <t>Sociedad 65</t>
  </si>
  <si>
    <t>Cuenta bancaria 343</t>
  </si>
  <si>
    <t>00000319</t>
  </si>
  <si>
    <t>Sociedad 15</t>
  </si>
  <si>
    <t>Cuenta bancaria 58</t>
  </si>
  <si>
    <t>GUATEMALA</t>
  </si>
  <si>
    <t>GTQ</t>
  </si>
  <si>
    <t>00000320</t>
  </si>
  <si>
    <t>Cuenta bancaria 59</t>
  </si>
  <si>
    <t>00000322</t>
  </si>
  <si>
    <t>Banco 10</t>
  </si>
  <si>
    <t>Cuenta bancaria 61</t>
  </si>
  <si>
    <t>00000323</t>
  </si>
  <si>
    <t>Banco 8</t>
  </si>
  <si>
    <t>Cuenta bancaria 62</t>
  </si>
  <si>
    <t>00000324</t>
  </si>
  <si>
    <t>Banco 16</t>
  </si>
  <si>
    <t>Cuenta bancaria 63</t>
  </si>
  <si>
    <t>00000327</t>
  </si>
  <si>
    <t>Banco 15</t>
  </si>
  <si>
    <t>Cuenta bancaria 65</t>
  </si>
  <si>
    <t>00000051</t>
  </si>
  <si>
    <t>Sociedad 47</t>
  </si>
  <si>
    <t>Cuenta bancaria 231</t>
  </si>
  <si>
    <t>00000052</t>
  </si>
  <si>
    <t>Cuenta bancaria 232</t>
  </si>
  <si>
    <t>00000053</t>
  </si>
  <si>
    <t>Cuenta bancaria 233</t>
  </si>
  <si>
    <t>00000305</t>
  </si>
  <si>
    <t>Sociedad 11</t>
  </si>
  <si>
    <t>Banco 5</t>
  </si>
  <si>
    <t>Cuenta bancaria 43</t>
  </si>
  <si>
    <t>MEXICO</t>
  </si>
  <si>
    <t>MXN</t>
  </si>
  <si>
    <t>00000018</t>
  </si>
  <si>
    <t>Sociedad 40</t>
  </si>
  <si>
    <t>Cuenta bancaria 205</t>
  </si>
  <si>
    <t>00000021</t>
  </si>
  <si>
    <t>Banco 22</t>
  </si>
  <si>
    <t>Cuenta bancaria 206</t>
  </si>
  <si>
    <t>00000022</t>
  </si>
  <si>
    <t>Cuenta bancaria 207</t>
  </si>
  <si>
    <t>00000014</t>
  </si>
  <si>
    <t>Cuenta bancaria 208</t>
  </si>
  <si>
    <t>00000370</t>
  </si>
  <si>
    <t>Cuenta bancaria 210</t>
  </si>
  <si>
    <t>00000016</t>
  </si>
  <si>
    <t>Sociedad 52</t>
  </si>
  <si>
    <t>Cuenta bancaria 247</t>
  </si>
  <si>
    <t>00000304</t>
  </si>
  <si>
    <t>Sociedad 53</t>
  </si>
  <si>
    <t>Cuenta bancaria 248</t>
  </si>
  <si>
    <t>00000316</t>
  </si>
  <si>
    <t>Cuenta bancaria 249</t>
  </si>
  <si>
    <t>00000317</t>
  </si>
  <si>
    <t>Cuenta bancaria 250</t>
  </si>
  <si>
    <t>00000352</t>
  </si>
  <si>
    <t>Sociedad 60</t>
  </si>
  <si>
    <t>Banco 56</t>
  </si>
  <si>
    <t>Cuenta bancaria 309</t>
  </si>
  <si>
    <t>00000315</t>
  </si>
  <si>
    <t>Cuenta bancaria 310</t>
  </si>
  <si>
    <t>00000308</t>
  </si>
  <si>
    <t>Cuenta bancaria 312</t>
  </si>
  <si>
    <t>00000301</t>
  </si>
  <si>
    <t>Cuenta bancaria 313</t>
  </si>
  <si>
    <t>00000302</t>
  </si>
  <si>
    <t>Cuenta bancaria 314</t>
  </si>
  <si>
    <t>00000303</t>
  </si>
  <si>
    <t>Cuenta bancaria 315</t>
  </si>
  <si>
    <t>00000356</t>
  </si>
  <si>
    <t>Banco 50</t>
  </si>
  <si>
    <t>Cuenta bancaria 316</t>
  </si>
  <si>
    <t>00000306</t>
  </si>
  <si>
    <t>Sociedad 61</t>
  </si>
  <si>
    <t>Cuenta bancaria 317</t>
  </si>
  <si>
    <t>00000055</t>
  </si>
  <si>
    <t>Sociedad 48</t>
  </si>
  <si>
    <t>Cuenta bancaria 235</t>
  </si>
  <si>
    <t>NICARAGUA</t>
  </si>
  <si>
    <t>NIO</t>
  </si>
  <si>
    <t>00000057</t>
  </si>
  <si>
    <t>Banco 7</t>
  </si>
  <si>
    <t>Cuenta bancaria 237</t>
  </si>
  <si>
    <t>00000059</t>
  </si>
  <si>
    <t>Banco 24</t>
  </si>
  <si>
    <t>Cuenta bancaria 239</t>
  </si>
  <si>
    <t>Sociedad 8</t>
  </si>
  <si>
    <t>Banco 29</t>
  </si>
  <si>
    <t>PERU</t>
  </si>
  <si>
    <t>Banco 39</t>
  </si>
  <si>
    <t>Sociedad 1</t>
  </si>
  <si>
    <t>Banco 38</t>
  </si>
  <si>
    <t>ESTADOS UNIDOS</t>
  </si>
  <si>
    <t>Banco 49</t>
  </si>
  <si>
    <t>00000032</t>
  </si>
  <si>
    <t>Sociedad 2</t>
  </si>
  <si>
    <t>Cuenta bancaria 3</t>
  </si>
  <si>
    <t>PANAMA</t>
  </si>
  <si>
    <t>00000033</t>
  </si>
  <si>
    <t>Banco 23</t>
  </si>
  <si>
    <t>Cuenta bancaria 4</t>
  </si>
  <si>
    <t>00000109</t>
  </si>
  <si>
    <t>Banco 21</t>
  </si>
  <si>
    <t>Cuenta bancaria 5</t>
  </si>
  <si>
    <t>00000126</t>
  </si>
  <si>
    <t>Banco 37</t>
  </si>
  <si>
    <t>Cuenta bancaria 6</t>
  </si>
  <si>
    <t>00000351</t>
  </si>
  <si>
    <t>Cuenta bancaria 11</t>
  </si>
  <si>
    <t>00000060</t>
  </si>
  <si>
    <t>Sociedad 4</t>
  </si>
  <si>
    <t>Cuenta bancaria 12</t>
  </si>
  <si>
    <t>00000127</t>
  </si>
  <si>
    <t>Cuenta bancaria 14</t>
  </si>
  <si>
    <t>00000108</t>
  </si>
  <si>
    <t>Cuenta bancaria 15</t>
  </si>
  <si>
    <t>00000111</t>
  </si>
  <si>
    <t>Cuenta bancaria 19</t>
  </si>
  <si>
    <t>00000128</t>
  </si>
  <si>
    <t>Cuenta bancaria 20</t>
  </si>
  <si>
    <t>00000130</t>
  </si>
  <si>
    <t>Cuenta bancaria 37</t>
  </si>
  <si>
    <t>00000114</t>
  </si>
  <si>
    <t>Cuenta bancaria 38</t>
  </si>
  <si>
    <t>00000110</t>
  </si>
  <si>
    <t>Cuenta bancaria 39</t>
  </si>
  <si>
    <t>00000088</t>
  </si>
  <si>
    <t>Sociedad 12</t>
  </si>
  <si>
    <t>Banco 55</t>
  </si>
  <si>
    <t>Cuenta bancaria 46</t>
  </si>
  <si>
    <t>VENEZUELA</t>
  </si>
  <si>
    <t>00000091</t>
  </si>
  <si>
    <t>Banco 12</t>
  </si>
  <si>
    <t>Cuenta bancaria 49</t>
  </si>
  <si>
    <t>00000095</t>
  </si>
  <si>
    <t>Cuenta bancaria 53</t>
  </si>
  <si>
    <t>00000011</t>
  </si>
  <si>
    <t>Sociedad 13</t>
  </si>
  <si>
    <t>Banco 51</t>
  </si>
  <si>
    <t>Cuenta bancaria 54</t>
  </si>
  <si>
    <t>ECUADOR</t>
  </si>
  <si>
    <t>00000012</t>
  </si>
  <si>
    <t>Banco 46</t>
  </si>
  <si>
    <t>Cuenta bancaria 55</t>
  </si>
  <si>
    <t>00000013</t>
  </si>
  <si>
    <t>Banco 54</t>
  </si>
  <si>
    <t>Cuenta bancaria 56</t>
  </si>
  <si>
    <t>00000023</t>
  </si>
  <si>
    <t>Sociedad 14</t>
  </si>
  <si>
    <t>Cuenta bancaria 57</t>
  </si>
  <si>
    <t>00000321</t>
  </si>
  <si>
    <t>Cuenta bancaria 60</t>
  </si>
  <si>
    <t>00000325</t>
  </si>
  <si>
    <t>Cuenta bancaria 64</t>
  </si>
  <si>
    <t>00000132</t>
  </si>
  <si>
    <t>Cuenta bancaria 66</t>
  </si>
  <si>
    <t>00000122</t>
  </si>
  <si>
    <t>Cuenta bancaria 67</t>
  </si>
  <si>
    <t>00000129</t>
  </si>
  <si>
    <t>Cuenta bancaria 82</t>
  </si>
  <si>
    <t>00000112</t>
  </si>
  <si>
    <t>Cuenta bancaria 83</t>
  </si>
  <si>
    <t>00000113</t>
  </si>
  <si>
    <t>Cuenta bancaria 84</t>
  </si>
  <si>
    <t>00000318</t>
  </si>
  <si>
    <t>Cuenta bancaria 89</t>
  </si>
  <si>
    <t>00000026</t>
  </si>
  <si>
    <t>Banco 53</t>
  </si>
  <si>
    <t>Cuenta bancaria 90</t>
  </si>
  <si>
    <t>00000069</t>
  </si>
  <si>
    <t>Sociedad 23</t>
  </si>
  <si>
    <t>Cuenta bancaria 99</t>
  </si>
  <si>
    <t>00000076</t>
  </si>
  <si>
    <t>Cuenta bancaria 106</t>
  </si>
  <si>
    <t>00000085</t>
  </si>
  <si>
    <t>Cuenta bancaria 115</t>
  </si>
  <si>
    <t>00000116</t>
  </si>
  <si>
    <t>Cuenta bancaria 117</t>
  </si>
  <si>
    <t>00000131</t>
  </si>
  <si>
    <t>Cuenta bancaria 119</t>
  </si>
  <si>
    <t>00000115</t>
  </si>
  <si>
    <t>Cuenta bancaria 120</t>
  </si>
  <si>
    <t>00000257</t>
  </si>
  <si>
    <t>Banco 48</t>
  </si>
  <si>
    <t>Cuenta bancaria 125</t>
  </si>
  <si>
    <t>00000259</t>
  </si>
  <si>
    <t>Cuenta bancaria 151</t>
  </si>
  <si>
    <t>00000260</t>
  </si>
  <si>
    <t>Cuenta bancaria 152</t>
  </si>
  <si>
    <t>00000117</t>
  </si>
  <si>
    <t>Cuenta bancaria 161</t>
  </si>
  <si>
    <t>00000277</t>
  </si>
  <si>
    <t>Cuenta bancaria 167</t>
  </si>
  <si>
    <t>00000290</t>
  </si>
  <si>
    <t>Cuenta bancaria 169</t>
  </si>
  <si>
    <t>00000358</t>
  </si>
  <si>
    <t>Cuenta bancaria 175</t>
  </si>
  <si>
    <t>00000119</t>
  </si>
  <si>
    <t>Cuenta bancaria 178</t>
  </si>
  <si>
    <t>00000118</t>
  </si>
  <si>
    <t>Cuenta bancaria 182</t>
  </si>
  <si>
    <t>00000278</t>
  </si>
  <si>
    <t>Cuenta bancaria 194</t>
  </si>
  <si>
    <t>00000120</t>
  </si>
  <si>
    <t>Cuenta bancaria 198</t>
  </si>
  <si>
    <t>00000274</t>
  </si>
  <si>
    <t>Cuenta bancaria 202</t>
  </si>
  <si>
    <t>00000017</t>
  </si>
  <si>
    <t>Cuenta bancaria 204</t>
  </si>
  <si>
    <t>00000357</t>
  </si>
  <si>
    <t>Cuenta bancaria 209</t>
  </si>
  <si>
    <t>00000121</t>
  </si>
  <si>
    <t>Cuenta bancaria 213</t>
  </si>
  <si>
    <t>00000258</t>
  </si>
  <si>
    <t>Cuenta bancaria 216</t>
  </si>
  <si>
    <t>00000036</t>
  </si>
  <si>
    <t>Cuenta bancaria 224</t>
  </si>
  <si>
    <t>00000061</t>
  </si>
  <si>
    <t>Sociedad 46</t>
  </si>
  <si>
    <t>Cuenta bancaria 228</t>
  </si>
  <si>
    <t>EL SALVADOR</t>
  </si>
  <si>
    <t>00000062</t>
  </si>
  <si>
    <t>Cuenta bancaria 229</t>
  </si>
  <si>
    <t>00000063</t>
  </si>
  <si>
    <t>Cuenta bancaria 230</t>
  </si>
  <si>
    <t>00000054</t>
  </si>
  <si>
    <t>Cuenta bancaria 234</t>
  </si>
  <si>
    <t>00000056</t>
  </si>
  <si>
    <t>Cuenta bancaria 236</t>
  </si>
  <si>
    <t>00000058</t>
  </si>
  <si>
    <t>Cuenta bancaria 238</t>
  </si>
  <si>
    <t>00000034</t>
  </si>
  <si>
    <t>Sociedad 49</t>
  </si>
  <si>
    <t>Cuenta bancaria 240</t>
  </si>
  <si>
    <t>00000285</t>
  </si>
  <si>
    <t>Sociedad 50</t>
  </si>
  <si>
    <t>Cuenta bancaria 241</t>
  </si>
  <si>
    <t>00000045</t>
  </si>
  <si>
    <t>Cuenta bancaria 255</t>
  </si>
  <si>
    <t>00000107</t>
  </si>
  <si>
    <t>Cuenta bancaria 261</t>
  </si>
  <si>
    <t>00000124</t>
  </si>
  <si>
    <t>Cuenta bancaria 262</t>
  </si>
  <si>
    <t>00000213</t>
  </si>
  <si>
    <t>Banco 62</t>
  </si>
  <si>
    <t>Cuenta bancaria 303</t>
  </si>
  <si>
    <t>00000307</t>
  </si>
  <si>
    <t>Cuenta bancaria 311</t>
  </si>
  <si>
    <t>00000275</t>
  </si>
  <si>
    <t>Cuenta bancaria 321</t>
  </si>
  <si>
    <t>00000284</t>
  </si>
  <si>
    <t>Cuenta bancaria 342</t>
  </si>
  <si>
    <t>00000276</t>
  </si>
  <si>
    <t>Cuenta bancaria 344</t>
  </si>
  <si>
    <t>00000289</t>
  </si>
  <si>
    <t>Cuenta bancaria 345</t>
  </si>
  <si>
    <t>00000359</t>
  </si>
  <si>
    <t>Cuenta bancaria 346</t>
  </si>
  <si>
    <t>00000125</t>
  </si>
  <si>
    <t>Cuenta bancaria 348</t>
  </si>
  <si>
    <t>00000086</t>
  </si>
  <si>
    <t>Cuenta bancaria 44</t>
  </si>
  <si>
    <t>VEF</t>
  </si>
  <si>
    <t>00000087</t>
  </si>
  <si>
    <t>Cuenta bancaria 45</t>
  </si>
  <si>
    <t>00000089</t>
  </si>
  <si>
    <t>Banco 14</t>
  </si>
  <si>
    <t>Cuenta bancaria 47</t>
  </si>
  <si>
    <t>00000090</t>
  </si>
  <si>
    <t>Cuenta bancaria 48</t>
  </si>
  <si>
    <t>00000092</t>
  </si>
  <si>
    <t>Cuenta bancaria 50</t>
  </si>
  <si>
    <t>00000093</t>
  </si>
  <si>
    <t>Banco 6</t>
  </si>
  <si>
    <t>Cuenta bancaria 51</t>
  </si>
  <si>
    <t>00000094</t>
  </si>
  <si>
    <t>Banco 18</t>
  </si>
  <si>
    <t>Cuenta bancaria 52</t>
  </si>
  <si>
    <t>00000066</t>
  </si>
  <si>
    <t>Cuenta bancaria 96</t>
  </si>
  <si>
    <t>00000067</t>
  </si>
  <si>
    <t>Cuenta bancaria 97</t>
  </si>
  <si>
    <t>00000068</t>
  </si>
  <si>
    <t>Cuenta bancaria 98</t>
  </si>
  <si>
    <t>00000070</t>
  </si>
  <si>
    <t>Cuenta bancaria 100</t>
  </si>
  <si>
    <t>00000071</t>
  </si>
  <si>
    <t>Cuenta bancaria 101</t>
  </si>
  <si>
    <t>00000072</t>
  </si>
  <si>
    <t>Cuenta bancaria 102</t>
  </si>
  <si>
    <t>00000073</t>
  </si>
  <si>
    <t>Cuenta bancaria 103</t>
  </si>
  <si>
    <t>00000074</t>
  </si>
  <si>
    <t>Cuenta bancaria 104</t>
  </si>
  <si>
    <t>00000075</t>
  </si>
  <si>
    <t>Cuenta bancaria 105</t>
  </si>
  <si>
    <t>00000077</t>
  </si>
  <si>
    <t>Cuenta bancaria 107</t>
  </si>
  <si>
    <t>00000078</t>
  </si>
  <si>
    <t>Cuenta bancaria 108</t>
  </si>
  <si>
    <t>00000079</t>
  </si>
  <si>
    <t>Cuenta bancaria 109</t>
  </si>
  <si>
    <t>00000080</t>
  </si>
  <si>
    <t>Banco 32</t>
  </si>
  <si>
    <t>Cuenta bancaria 110</t>
  </si>
  <si>
    <t>00000081</t>
  </si>
  <si>
    <t>Cuenta bancaria 111</t>
  </si>
  <si>
    <t>00000082</t>
  </si>
  <si>
    <t>Cuenta bancaria 112</t>
  </si>
  <si>
    <t>00000083</t>
  </si>
  <si>
    <t>Cuenta bancaria 113</t>
  </si>
  <si>
    <t>00000084</t>
  </si>
  <si>
    <t>Banco 63</t>
  </si>
  <si>
    <t>Cuenta bancaria 114</t>
  </si>
  <si>
    <t>00000332</t>
  </si>
  <si>
    <t>Cuenta bancaria 116</t>
  </si>
  <si>
    <t>Estados Unidos</t>
  </si>
  <si>
    <t>Lunes</t>
  </si>
  <si>
    <t>Martes</t>
  </si>
  <si>
    <t>Miércoles</t>
  </si>
  <si>
    <t>Jueves</t>
  </si>
  <si>
    <t>Viernes</t>
  </si>
  <si>
    <t>MONEDA</t>
  </si>
  <si>
    <t>COMPAÑÍA</t>
  </si>
  <si>
    <t>CONCEPTO 1</t>
  </si>
  <si>
    <t>CONCEPTO 2</t>
  </si>
  <si>
    <t>DESCRIPCION</t>
  </si>
  <si>
    <t>Sociedad Servicios</t>
  </si>
  <si>
    <t>Saldo inicial</t>
  </si>
  <si>
    <t>Bancos + inversión</t>
  </si>
  <si>
    <t>Ingreso</t>
  </si>
  <si>
    <t>Cartera Bancos</t>
  </si>
  <si>
    <t>Ingresos cartera - Bancolombia</t>
  </si>
  <si>
    <t>Ingresos cartera - Otros Bancos</t>
  </si>
  <si>
    <t>Total ingresos</t>
  </si>
  <si>
    <t>Egreso</t>
  </si>
  <si>
    <t>Proveedores</t>
  </si>
  <si>
    <t>Dividendos</t>
  </si>
  <si>
    <t>Pago Dividendos</t>
  </si>
  <si>
    <t>Divisas</t>
  </si>
  <si>
    <t>Compra Divisas</t>
  </si>
  <si>
    <r>
      <t>Nominas</t>
    </r>
    <r>
      <rPr>
        <b/>
        <sz val="11"/>
        <rFont val="Calibri"/>
        <family val="2"/>
      </rPr>
      <t xml:space="preserve"> </t>
    </r>
  </si>
  <si>
    <t xml:space="preserve">Nóminas </t>
  </si>
  <si>
    <t>Seguridad social</t>
  </si>
  <si>
    <t>Impuestos</t>
  </si>
  <si>
    <t>Pago Obligaciones x Impuestos SN</t>
  </si>
  <si>
    <t>Financieros</t>
  </si>
  <si>
    <t>Pago Obligaciones Ent Fcieras SN</t>
  </si>
  <si>
    <t>Otros</t>
  </si>
  <si>
    <t>Otros Pagos</t>
  </si>
  <si>
    <t>Total Egresos</t>
  </si>
  <si>
    <t>Saldo final</t>
  </si>
  <si>
    <t>Excedente o Necesidad</t>
  </si>
  <si>
    <t xml:space="preserve">Lunes </t>
  </si>
  <si>
    <t>NOMBRE:</t>
  </si>
  <si>
    <t xml:space="preserve">CEDULA: </t>
  </si>
  <si>
    <t>Punto 1</t>
  </si>
  <si>
    <t>TESORERIA DE SERVICIOS NUTRESA</t>
  </si>
  <si>
    <t>saldo bancario Mayo 9_2019</t>
  </si>
  <si>
    <t>TABLA 1: SALDOS REGION COLOMBIA - PERU Y ESTADOS UNIDOS</t>
  </si>
  <si>
    <t>TABLA 2: SALDOS BANCARIOS CONSOLIDADOS</t>
  </si>
  <si>
    <t>Punto 2</t>
  </si>
  <si>
    <t xml:space="preserve">1. Con la información de caja y día de ventas, calcule los días disponibles de caja que tiene cada país. </t>
  </si>
  <si>
    <t>TRM</t>
  </si>
  <si>
    <t>2. Con la informaciónde días de caja disponibles y tomando como base un mínimo de 10 días de operación; obtenga el excedente de caja de cada país y el total en dólares ( USD)</t>
  </si>
  <si>
    <t>Total excedente de caja USD</t>
  </si>
  <si>
    <t xml:space="preserve">Se requiere en este punto identificar los excedentes de caja por país. Ajuste el cuadro, de tal manera que se pueda simluar de manera rápida el cambio de mínimo de días para obtener el excedente de caja por país y total Grupo. </t>
  </si>
  <si>
    <t>Días de Caja</t>
  </si>
  <si>
    <t>Valor vtas x día</t>
  </si>
  <si>
    <t>PROYECCIÓN FLUJO DE CAJA SERVICIOS NUTRESA
2019</t>
  </si>
  <si>
    <t>Punto 3</t>
  </si>
  <si>
    <t xml:space="preserve">En este punto se requiere hacer un analisis del flujo de caja e identificar que decisión se tomaría frente al saldo de caja disponible. </t>
  </si>
  <si>
    <r>
      <t xml:space="preserve">1.En la celda </t>
    </r>
    <r>
      <rPr>
        <b/>
        <sz val="12"/>
        <color theme="1"/>
        <rFont val="Calibri"/>
        <family val="2"/>
        <scheme val="minor"/>
      </rPr>
      <t>H16</t>
    </r>
  </si>
  <si>
    <r>
      <t>registrar el saldo total de caja de Colombia encontrado en el</t>
    </r>
    <r>
      <rPr>
        <b/>
        <sz val="11"/>
        <color theme="1"/>
        <rFont val="Calibri"/>
        <family val="2"/>
        <scheme val="minor"/>
      </rPr>
      <t xml:space="preserve"> Punto 1.</t>
    </r>
  </si>
  <si>
    <t>2. Realice un breve analisis de cual es el saldo final que tendría al final del día viernes 17 de Mayo con la proyección de caja informada. Si el saldo final no fuera suficiente para cumplir con las obligaciones, que decisión tomaría?</t>
  </si>
  <si>
    <r>
      <rPr>
        <u/>
        <sz val="11"/>
        <color theme="1"/>
        <rFont val="Calibri"/>
        <family val="2"/>
        <scheme val="minor"/>
      </rPr>
      <t>Bienvenidos!!</t>
    </r>
    <r>
      <rPr>
        <sz val="11"/>
        <color theme="1"/>
        <rFont val="Calibri"/>
        <family val="2"/>
        <scheme val="minor"/>
      </rPr>
      <t xml:space="preserve">
En el momento usted está vinculado como análista de gestión de liquidez para una compañía de asesorías empresariales llamada SERVICIOS NUTRESA SAS, la cual presta servicio a 63 compañías a nivel nacional e Internacional.
Dentro de sus responsabilidades está el manejo de la posición de caja, el flujo de caja diario de una de las regiones donde se encuentran los clientes; y se le presentan las siguientes situaciones. 
Quisiéramos que con la base de datos entregados, por favor actualice la información y realice el análisis solicitado en cada punto. 
Mucha Suerte!</t>
    </r>
  </si>
  <si>
    <t>EJEMPLO RESULTADO ESPERADO</t>
  </si>
  <si>
    <t>Andreés Opspina Mesa</t>
  </si>
  <si>
    <t>En este punto se requiere actualizar los saldos bancarios para la región Colombia0 Perú y Estados Unidos0 y dar un breve analisis de la información obtenida</t>
  </si>
  <si>
    <t xml:space="preserve">1. Actualizar la tabla 1 de saldos región Colombia - Perú y Estados únidos0 con la información suministrada en la tabla 2. </t>
  </si>
  <si>
    <t xml:space="preserve">2. Realizar un grafico dinámico donde se pueda observar el saldo por país0 moneda0 y se identifique el porcentaje de participación de la caja. Describa de manera breve la información obtenida.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</si>
</sst>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COP&quot;* #,##0_);_(&quot;COP&quot;* \(#,##0\);_(&quot;COP&quot;* &quot;-&quot;_);_(@_)"/>
    <numFmt numFmtId="164" formatCode="_-* #,##0_-;\-* #,##0_-;_-* &quot;-&quot;_-;_-@_-"/>
    <numFmt numFmtId="165" formatCode="_-* #,##0.00_-;\-* #,##0.00_-;_-* &quot;-&quot;??_-;_-@_-"/>
    <numFmt numFmtId="166" formatCode="_-* #,##0_-;\-* #,##0_-;_-* &quot;-&quot;??_-;_-@_-"/>
    <numFmt numFmtId="167" formatCode="_ * #,##0_ ;_ * \-#,##0_ ;_ * &quot;-&quot;??_ ;_ @_ "/>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i/>
      <sz val="11"/>
      <color rgb="FF000000"/>
      <name val="Calibri"/>
      <family val="2"/>
      <scheme val="minor"/>
    </font>
    <font>
      <b/>
      <sz val="12"/>
      <color rgb="FF000000"/>
      <name val="Calibri"/>
      <family val="2"/>
    </font>
    <font>
      <sz val="12"/>
      <color rgb="FF000000"/>
      <name val="Calibri"/>
      <family val="2"/>
    </font>
    <font>
      <b/>
      <sz val="12"/>
      <name val="Calibri"/>
      <family val="2"/>
    </font>
    <font>
      <sz val="12"/>
      <name val="Calibri"/>
      <family val="2"/>
    </font>
    <font>
      <b/>
      <sz val="11"/>
      <name val="Calibri"/>
      <family val="2"/>
    </font>
    <font>
      <u/>
      <sz val="11"/>
      <color theme="1"/>
      <name val="Calibri"/>
      <family val="2"/>
      <scheme val="minor"/>
    </font>
    <font>
      <sz val="11"/>
      <color theme="0"/>
      <name val="Calibri"/>
      <family val="2"/>
      <scheme val="minor"/>
    </font>
    <font>
      <b/>
      <sz val="12"/>
      <color theme="1"/>
      <name val="Calibri"/>
      <family val="2"/>
      <scheme val="minor"/>
    </font>
    <font>
      <sz val="12"/>
      <color theme="1"/>
      <name val="Calibri"/>
      <family val="2"/>
      <scheme val="minor"/>
    </font>
    <font>
      <b/>
      <sz val="14"/>
      <color theme="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rgb="FFFFFFFF"/>
      </patternFill>
    </fill>
    <fill>
      <patternFill patternType="solid">
        <fgColor rgb="FFFFC000"/>
        <bgColor indexed="64"/>
      </patternFill>
    </fill>
    <fill>
      <patternFill patternType="solid">
        <fgColor theme="0" tint="-0.14999847407452621"/>
        <bgColor rgb="FFD8D8D8"/>
      </patternFill>
    </fill>
    <fill>
      <patternFill patternType="solid">
        <fgColor theme="0" tint="-0.249977111117893"/>
        <bgColor rgb="FFBFBFBF"/>
      </patternFill>
    </fill>
    <fill>
      <patternFill patternType="solid">
        <fgColor theme="0" tint="-0.249977111117893"/>
        <bgColor indexed="64"/>
      </patternFill>
    </fill>
    <fill>
      <patternFill patternType="solid">
        <fgColor theme="9" tint="0.79998168889431442"/>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42" fontId="1" fillId="0" borderId="0" applyFont="0" applyFill="0" applyBorder="0" applyAlignment="0" applyProtection="0"/>
  </cellStyleXfs>
  <cellXfs count="87">
    <xf numFmtId="0" fontId="0" fillId="0" borderId="0" xfId="0"/>
    <xf numFmtId="0" fontId="4" fillId="2" borderId="0" xfId="0" applyFont="1" applyFill="1" applyBorder="1" applyAlignment="1">
      <alignment wrapText="1"/>
    </xf>
    <xf numFmtId="0" fontId="0" fillId="0" borderId="0" xfId="0" applyFill="1" applyBorder="1" applyAlignment="1">
      <alignment horizontal="center" wrapText="1"/>
    </xf>
    <xf numFmtId="0" fontId="0" fillId="0" borderId="1" xfId="0" applyBorder="1" applyAlignment="1">
      <alignment horizontal="center" wrapText="1"/>
    </xf>
    <xf numFmtId="3" fontId="0" fillId="0" borderId="1" xfId="0" applyNumberFormat="1" applyBorder="1" applyAlignment="1">
      <alignment horizontal="right" wrapText="1"/>
    </xf>
    <xf numFmtId="0" fontId="5" fillId="0" borderId="0" xfId="0" applyFont="1" applyAlignment="1">
      <alignment horizontal="center"/>
    </xf>
    <xf numFmtId="0" fontId="3" fillId="0" borderId="0" xfId="0" applyFont="1"/>
    <xf numFmtId="49" fontId="5" fillId="0" borderId="0" xfId="0" applyNumberFormat="1" applyFont="1" applyAlignment="1">
      <alignment horizontal="center"/>
    </xf>
    <xf numFmtId="16" fontId="6" fillId="0" borderId="0" xfId="0" applyNumberFormat="1" applyFont="1" applyAlignment="1">
      <alignment horizontal="center"/>
    </xf>
    <xf numFmtId="0" fontId="0" fillId="0" borderId="0" xfId="0" applyFill="1"/>
    <xf numFmtId="14" fontId="0" fillId="0" borderId="0" xfId="0" applyNumberFormat="1"/>
    <xf numFmtId="166" fontId="0" fillId="0" borderId="0" xfId="1" applyNumberFormat="1" applyFont="1"/>
    <xf numFmtId="0" fontId="0" fillId="0" borderId="0" xfId="0" applyFont="1" applyAlignment="1"/>
    <xf numFmtId="0" fontId="3" fillId="0" borderId="0" xfId="0" applyFont="1" applyAlignment="1">
      <alignment horizontal="center"/>
    </xf>
    <xf numFmtId="16" fontId="5" fillId="0" borderId="0" xfId="0" applyNumberFormat="1" applyFont="1" applyAlignment="1">
      <alignment horizontal="center"/>
    </xf>
    <xf numFmtId="167" fontId="5" fillId="0" borderId="0" xfId="0" applyNumberFormat="1" applyFont="1" applyAlignment="1">
      <alignment horizontal="left"/>
    </xf>
    <xf numFmtId="167" fontId="5" fillId="0" borderId="0" xfId="0" applyNumberFormat="1" applyFont="1"/>
    <xf numFmtId="0" fontId="5" fillId="0" borderId="0" xfId="0" applyFont="1"/>
    <xf numFmtId="49" fontId="7" fillId="4" borderId="0" xfId="0" applyNumberFormat="1" applyFont="1" applyFill="1" applyBorder="1" applyAlignment="1">
      <alignment horizontal="left"/>
    </xf>
    <xf numFmtId="164" fontId="0" fillId="5" borderId="0" xfId="2" applyFont="1" applyFill="1" applyProtection="1"/>
    <xf numFmtId="164" fontId="0" fillId="0" borderId="0" xfId="2" applyFont="1"/>
    <xf numFmtId="164" fontId="0" fillId="0" borderId="0" xfId="2" applyFont="1" applyFill="1"/>
    <xf numFmtId="167" fontId="6" fillId="0" borderId="0" xfId="0" applyNumberFormat="1" applyFont="1" applyAlignment="1">
      <alignment horizontal="left"/>
    </xf>
    <xf numFmtId="167" fontId="6" fillId="0" borderId="0" xfId="0" applyNumberFormat="1" applyFont="1"/>
    <xf numFmtId="0" fontId="6" fillId="0" borderId="0" xfId="0" applyFont="1"/>
    <xf numFmtId="49" fontId="6" fillId="0" borderId="0" xfId="0" applyNumberFormat="1" applyFont="1"/>
    <xf numFmtId="167" fontId="6" fillId="6" borderId="0" xfId="0" applyNumberFormat="1" applyFont="1" applyFill="1" applyBorder="1" applyAlignment="1">
      <alignment horizontal="left"/>
    </xf>
    <xf numFmtId="167" fontId="6" fillId="6" borderId="0" xfId="0" applyNumberFormat="1" applyFont="1" applyFill="1" applyBorder="1"/>
    <xf numFmtId="0" fontId="5" fillId="6" borderId="0" xfId="0" applyFont="1" applyFill="1" applyBorder="1"/>
    <xf numFmtId="49" fontId="7" fillId="6" borderId="0" xfId="0" applyNumberFormat="1" applyFont="1" applyFill="1" applyBorder="1"/>
    <xf numFmtId="164" fontId="0" fillId="3" borderId="0" xfId="2" applyFont="1" applyFill="1"/>
    <xf numFmtId="49" fontId="8" fillId="0" borderId="0" xfId="0" applyNumberFormat="1" applyFont="1" applyAlignment="1">
      <alignment horizontal="left"/>
    </xf>
    <xf numFmtId="0" fontId="6" fillId="0" borderId="0" xfId="0" applyFont="1" applyAlignment="1"/>
    <xf numFmtId="49" fontId="7" fillId="6" borderId="0" xfId="0" applyNumberFormat="1" applyFont="1" applyFill="1" applyBorder="1" applyAlignment="1"/>
    <xf numFmtId="167" fontId="6" fillId="7" borderId="0" xfId="0" applyNumberFormat="1" applyFont="1" applyFill="1" applyBorder="1" applyAlignment="1">
      <alignment horizontal="left"/>
    </xf>
    <xf numFmtId="167" fontId="6" fillId="7" borderId="0" xfId="0" applyNumberFormat="1" applyFont="1" applyFill="1" applyBorder="1"/>
    <xf numFmtId="0" fontId="5" fillId="7" borderId="0" xfId="0" applyFont="1" applyFill="1" applyBorder="1"/>
    <xf numFmtId="49" fontId="7" fillId="7" borderId="0" xfId="0" applyNumberFormat="1" applyFont="1" applyFill="1" applyBorder="1"/>
    <xf numFmtId="164" fontId="0" fillId="8" borderId="0" xfId="2" applyFont="1" applyFill="1"/>
    <xf numFmtId="167" fontId="6" fillId="9" borderId="0" xfId="0" applyNumberFormat="1" applyFont="1" applyFill="1" applyBorder="1" applyAlignment="1">
      <alignment horizontal="left"/>
    </xf>
    <xf numFmtId="167" fontId="6" fillId="9" borderId="0" xfId="0" applyNumberFormat="1" applyFont="1" applyFill="1" applyBorder="1"/>
    <xf numFmtId="0" fontId="5" fillId="9" borderId="0" xfId="0" applyFont="1" applyFill="1" applyBorder="1"/>
    <xf numFmtId="49" fontId="7" fillId="9" borderId="0" xfId="0" applyNumberFormat="1" applyFont="1" applyFill="1" applyBorder="1"/>
    <xf numFmtId="164" fontId="0" fillId="9" borderId="0" xfId="2" applyFont="1" applyFill="1"/>
    <xf numFmtId="0" fontId="0" fillId="0" borderId="0" xfId="0" applyAlignment="1">
      <alignment vertical="center" wrapText="1"/>
    </xf>
    <xf numFmtId="0" fontId="3" fillId="0" borderId="0" xfId="0" applyFont="1" applyAlignment="1">
      <alignment horizontal="center"/>
    </xf>
    <xf numFmtId="0" fontId="12" fillId="0" borderId="0" xfId="0" applyFont="1"/>
    <xf numFmtId="0" fontId="13" fillId="0" borderId="0" xfId="0" applyFont="1"/>
    <xf numFmtId="0" fontId="12" fillId="9" borderId="0" xfId="0" applyFont="1" applyFill="1"/>
    <xf numFmtId="0" fontId="0" fillId="9" borderId="0" xfId="0" applyFill="1"/>
    <xf numFmtId="0" fontId="13" fillId="9" borderId="0" xfId="0" applyFont="1" applyFill="1"/>
    <xf numFmtId="0" fontId="0" fillId="5" borderId="0" xfId="0" applyFill="1"/>
    <xf numFmtId="166" fontId="0" fillId="0" borderId="0" xfId="1" applyNumberFormat="1" applyFont="1" applyFill="1" applyBorder="1" applyAlignment="1">
      <alignment horizontal="center" wrapText="1"/>
    </xf>
    <xf numFmtId="0" fontId="2" fillId="10" borderId="1" xfId="0" applyFont="1" applyFill="1" applyBorder="1"/>
    <xf numFmtId="0" fontId="2" fillId="10" borderId="1" xfId="0" applyFont="1" applyFill="1" applyBorder="1" applyAlignment="1">
      <alignment horizontal="center"/>
    </xf>
    <xf numFmtId="0" fontId="4" fillId="9" borderId="1" xfId="0" applyFont="1" applyFill="1" applyBorder="1" applyAlignment="1">
      <alignment wrapText="1"/>
    </xf>
    <xf numFmtId="0" fontId="11" fillId="10" borderId="0" xfId="0" applyFont="1" applyFill="1"/>
    <xf numFmtId="0" fontId="2" fillId="10" borderId="0" xfId="0" applyFont="1" applyFill="1"/>
    <xf numFmtId="166" fontId="2" fillId="10" borderId="0" xfId="0" applyNumberFormat="1" applyFont="1" applyFill="1"/>
    <xf numFmtId="4" fontId="0" fillId="3" borderId="1" xfId="0" applyNumberFormat="1" applyFill="1" applyBorder="1" applyAlignment="1">
      <alignment horizontal="right" wrapText="1"/>
    </xf>
    <xf numFmtId="164" fontId="0" fillId="3" borderId="1" xfId="2" quotePrefix="1" applyFont="1" applyFill="1" applyBorder="1"/>
    <xf numFmtId="0" fontId="5" fillId="0" borderId="0" xfId="0" applyFont="1" applyAlignment="1">
      <alignment vertical="center" wrapText="1"/>
    </xf>
    <xf numFmtId="0" fontId="5" fillId="0" borderId="0" xfId="0" applyFont="1" applyAlignment="1">
      <alignment vertical="center"/>
    </xf>
    <xf numFmtId="164" fontId="0" fillId="10" borderId="0" xfId="2" applyFont="1" applyFill="1"/>
    <xf numFmtId="14" fontId="2" fillId="10" borderId="0" xfId="0" applyNumberFormat="1" applyFont="1" applyFill="1"/>
    <xf numFmtId="166" fontId="3" fillId="0" borderId="0" xfId="1" applyNumberFormat="1" applyFont="1" applyFill="1" applyAlignment="1">
      <alignment horizontal="center"/>
    </xf>
    <xf numFmtId="0" fontId="0" fillId="9" borderId="0" xfId="0" applyFill="1" applyAlignment="1">
      <alignment vertical="center" wrapText="1"/>
    </xf>
    <xf numFmtId="1" fontId="0" fillId="0" borderId="0" xfId="0" applyNumberFormat="1"/>
    <xf numFmtId="42" fontId="0" fillId="0" borderId="0" xfId="3" applyFont="1"/>
    <xf numFmtId="1" fontId="0" fillId="9" borderId="0" xfId="0" applyNumberFormat="1" applyFill="1"/>
    <xf numFmtId="49" fontId="0" fillId="9" borderId="0" xfId="0" applyNumberFormat="1" applyFill="1"/>
    <xf numFmtId="49" fontId="0" fillId="0" borderId="0" xfId="0" applyNumberFormat="1"/>
    <xf numFmtId="0" fontId="5" fillId="0" borderId="0" xfId="0" applyNumberFormat="1" applyFont="1" applyAlignment="1">
      <alignment horizontal="right"/>
    </xf>
    <xf numFmtId="1" fontId="3" fillId="0" borderId="0" xfId="0" applyNumberFormat="1" applyFont="1" applyAlignment="1">
      <alignment horizontal="right"/>
    </xf>
    <xf numFmtId="49" fontId="3" fillId="0" borderId="0" xfId="0" applyNumberFormat="1" applyFont="1" applyAlignment="1">
      <alignment horizontal="right"/>
    </xf>
    <xf numFmtId="0" fontId="3" fillId="0" borderId="0" xfId="0" applyNumberFormat="1" applyFont="1" applyAlignment="1">
      <alignment horizontal="right"/>
    </xf>
    <xf numFmtId="0" fontId="3" fillId="3" borderId="0" xfId="1" applyNumberFormat="1" applyFont="1" applyFill="1" applyAlignment="1">
      <alignment horizontal="right"/>
    </xf>
    <xf numFmtId="0" fontId="0" fillId="0" borderId="0" xfId="0" applyNumberFormat="1" applyAlignment="1">
      <alignment horizontal="right"/>
    </xf>
    <xf numFmtId="1" fontId="0" fillId="0" borderId="0" xfId="0" applyNumberFormat="1" applyAlignment="1">
      <alignment horizontal="right"/>
    </xf>
    <xf numFmtId="49" fontId="0" fillId="0" borderId="0" xfId="0" applyNumberFormat="1" applyAlignment="1">
      <alignment horizontal="right"/>
    </xf>
    <xf numFmtId="1" fontId="0" fillId="3" borderId="0" xfId="1" applyNumberFormat="1" applyFont="1" applyFill="1" applyAlignment="1">
      <alignment horizontal="right"/>
    </xf>
    <xf numFmtId="0" fontId="0" fillId="0" borderId="0" xfId="0" applyAlignment="1">
      <alignment horizontal="left" vertical="center" wrapText="1"/>
    </xf>
    <xf numFmtId="0" fontId="14" fillId="10" borderId="0" xfId="0" applyFont="1" applyFill="1" applyAlignment="1">
      <alignment horizontal="center"/>
    </xf>
    <xf numFmtId="0" fontId="13" fillId="9" borderId="0" xfId="0" applyFont="1" applyFill="1" applyAlignment="1">
      <alignment horizontal="left" vertical="center" wrapText="1"/>
    </xf>
    <xf numFmtId="0" fontId="3" fillId="0" borderId="0" xfId="0" applyNumberFormat="1" applyFont="1" applyAlignment="1">
      <alignment horizontal="center"/>
    </xf>
    <xf numFmtId="0" fontId="3" fillId="0" borderId="0" xfId="0" applyFont="1" applyAlignment="1">
      <alignment horizontal="center"/>
    </xf>
    <xf numFmtId="0" fontId="12" fillId="9" borderId="0" xfId="0" applyFont="1" applyFill="1" applyAlignment="1">
      <alignment horizontal="left" vertical="top" wrapText="1"/>
    </xf>
  </cellXfs>
  <cellStyles count="4">
    <cellStyle name="Comma" xfId="1" builtinId="3"/>
    <cellStyle name="Comma [0]" xfId="2" builtinId="6"/>
    <cellStyle name="Currency [0]" xfId="3" builtinId="7"/>
    <cellStyle name="Normal" xfId="0" builtinId="0"/>
  </cellStyles>
  <dxfs count="4">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392906</xdr:colOff>
      <xdr:row>115</xdr:row>
      <xdr:rowOff>23813</xdr:rowOff>
    </xdr:from>
    <xdr:to>
      <xdr:col>11</xdr:col>
      <xdr:colOff>413475</xdr:colOff>
      <xdr:row>134</xdr:row>
      <xdr:rowOff>95251</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392906" y="22050376"/>
          <a:ext cx="12414975" cy="36909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682625</xdr:colOff>
      <xdr:row>34</xdr:row>
      <xdr:rowOff>79374</xdr:rowOff>
    </xdr:from>
    <xdr:to>
      <xdr:col>15</xdr:col>
      <xdr:colOff>777875</xdr:colOff>
      <xdr:row>48</xdr:row>
      <xdr:rowOff>190499</xdr:rowOff>
    </xdr:to>
    <xdr:sp macro="" textlink="">
      <xdr:nvSpPr>
        <xdr:cNvPr id="2" name="TextBox 1">
          <a:extLst>
            <a:ext uri="{FF2B5EF4-FFF2-40B4-BE49-F238E27FC236}">
              <a16:creationId xmlns:a16="http://schemas.microsoft.com/office/drawing/2014/main" id="{063C7AFF-CAD8-4045-86D1-0D5692B4E78A}"/>
            </a:ext>
          </a:extLst>
        </xdr:cNvPr>
        <xdr:cNvSpPr txBox="1"/>
      </xdr:nvSpPr>
      <xdr:spPr>
        <a:xfrm>
          <a:off x="13493750" y="7207249"/>
          <a:ext cx="8318500" cy="277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El</a:t>
          </a:r>
          <a:r>
            <a:rPr lang="en-US" sz="1600" baseline="0"/>
            <a:t> saldo final al dia 17 de mayo seria de 10840 lo cual seria insuficiente para cubrir las necesidades de ese dia por valor de 100500, tendria un faltante de 10840, el cual deberia conseguirse a modo de prestamo de un excedente en alguna cuenta de otro pais y de esta forma evitar incumplimiento y evitando gastos financieros con entidades bancarias, en tal caso de que no fuera posible conseguir los recursos de alguna de las cuentas  de otro pais, se recomendariarealizar una operación repo en el mercado de valores y conseguir los recursos de ingresos futuros, esto en todo caso de que los ingresos futuros sean mayores a los egresos futuros proyectados para no ocurrir en incumpliento de la contraparte del repo, en ultima instancia se deberia asumir un costo financiero con un credito.</a:t>
          </a:r>
          <a:endParaRPr lang="en-US" sz="16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2:J6"/>
  <sheetViews>
    <sheetView showGridLines="0" zoomScaleNormal="100" workbookViewId="0">
      <selection activeCell="H4" sqref="H4"/>
    </sheetView>
  </sheetViews>
  <sheetFormatPr baseColWidth="10" defaultRowHeight="15" x14ac:dyDescent="0.2"/>
  <cols>
    <col min="8" max="8" width="11.1640625" bestFit="1" customWidth="1"/>
  </cols>
  <sheetData>
    <row r="2" spans="1:10" x14ac:dyDescent="0.2">
      <c r="A2" s="57" t="s">
        <v>925</v>
      </c>
      <c r="B2" s="56"/>
      <c r="C2" s="56"/>
      <c r="D2" s="56"/>
      <c r="E2" s="56"/>
      <c r="F2" s="56"/>
      <c r="G2" s="64">
        <f ca="1">+TODAY()</f>
        <v>43714</v>
      </c>
      <c r="H2" s="56"/>
      <c r="I2" s="56"/>
    </row>
    <row r="4" spans="1:10" ht="16" x14ac:dyDescent="0.2">
      <c r="A4" s="46" t="s">
        <v>922</v>
      </c>
      <c r="B4" s="46" t="s">
        <v>945</v>
      </c>
      <c r="C4" s="46"/>
      <c r="D4" s="46"/>
      <c r="E4" s="47"/>
      <c r="F4" s="47"/>
      <c r="G4" s="46" t="s">
        <v>923</v>
      </c>
      <c r="H4" s="47">
        <v>1152455746</v>
      </c>
      <c r="I4" s="47"/>
    </row>
    <row r="6" spans="1:10" ht="209.25" customHeight="1" x14ac:dyDescent="0.2">
      <c r="A6" s="81" t="s">
        <v>943</v>
      </c>
      <c r="B6" s="81"/>
      <c r="C6" s="81"/>
      <c r="D6" s="81"/>
      <c r="E6" s="81"/>
      <c r="F6" s="81"/>
      <c r="G6" s="81"/>
      <c r="H6" s="81"/>
      <c r="I6" s="81"/>
      <c r="J6" s="44"/>
    </row>
  </sheetData>
  <mergeCells count="1">
    <mergeCell ref="A6:I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U362"/>
  <sheetViews>
    <sheetView showGridLines="0" zoomScale="80" zoomScaleNormal="80" workbookViewId="0">
      <selection activeCell="I19" sqref="I19"/>
    </sheetView>
  </sheetViews>
  <sheetFormatPr baseColWidth="10" defaultRowHeight="15" x14ac:dyDescent="0.2"/>
  <cols>
    <col min="2" max="2" width="17.5" customWidth="1"/>
    <col min="3" max="3" width="14" style="67" customWidth="1"/>
    <col min="4" max="4" width="26.1640625" style="71" customWidth="1"/>
    <col min="5" max="5" width="8.5" bestFit="1" customWidth="1"/>
    <col min="6" max="6" width="21.83203125" bestFit="1" customWidth="1"/>
    <col min="7" max="7" width="27" customWidth="1"/>
    <col min="9" max="9" width="25.5" customWidth="1"/>
    <col min="18" max="18" width="17.5" bestFit="1" customWidth="1"/>
    <col min="21" max="21" width="26.6640625" customWidth="1"/>
  </cols>
  <sheetData>
    <row r="1" spans="2:21" ht="19" x14ac:dyDescent="0.25">
      <c r="B1" s="82" t="s">
        <v>924</v>
      </c>
      <c r="C1" s="82"/>
      <c r="D1" s="82"/>
      <c r="E1" s="82"/>
      <c r="F1" s="82"/>
      <c r="G1" s="82"/>
      <c r="H1" s="82"/>
      <c r="I1" s="82"/>
    </row>
    <row r="2" spans="2:21" ht="16" x14ac:dyDescent="0.2">
      <c r="B2" s="48"/>
      <c r="C2" s="69"/>
      <c r="D2" s="70"/>
      <c r="E2" s="49"/>
      <c r="F2" s="49"/>
      <c r="G2" s="49"/>
      <c r="H2" s="49"/>
      <c r="I2" s="49"/>
    </row>
    <row r="3" spans="2:21" ht="16" x14ac:dyDescent="0.2">
      <c r="B3" s="48" t="s">
        <v>946</v>
      </c>
      <c r="C3" s="69"/>
      <c r="D3" s="70"/>
      <c r="E3" s="49"/>
      <c r="F3" s="49"/>
      <c r="G3" s="49"/>
      <c r="H3" s="49"/>
      <c r="I3" s="49"/>
    </row>
    <row r="4" spans="2:21" ht="16" x14ac:dyDescent="0.2">
      <c r="B4" s="48"/>
      <c r="C4" s="69"/>
      <c r="D4" s="70"/>
      <c r="E4" s="49"/>
      <c r="F4" s="49"/>
      <c r="G4" s="49"/>
      <c r="H4" s="49"/>
      <c r="I4" s="49"/>
    </row>
    <row r="5" spans="2:21" ht="16" x14ac:dyDescent="0.2">
      <c r="B5" s="83" t="s">
        <v>947</v>
      </c>
      <c r="C5" s="83"/>
      <c r="D5" s="83"/>
      <c r="E5" s="83"/>
      <c r="F5" s="83"/>
      <c r="G5" s="83"/>
      <c r="H5" s="83"/>
      <c r="I5" s="49"/>
    </row>
    <row r="6" spans="2:21" x14ac:dyDescent="0.2">
      <c r="B6" s="49"/>
      <c r="C6" s="69"/>
      <c r="D6" s="70"/>
      <c r="E6" s="49"/>
      <c r="F6" s="49"/>
      <c r="G6" s="49"/>
      <c r="H6" s="49"/>
      <c r="I6" s="49"/>
    </row>
    <row r="7" spans="2:21" ht="16" x14ac:dyDescent="0.2">
      <c r="B7" s="83" t="s">
        <v>948</v>
      </c>
      <c r="C7" s="83"/>
      <c r="D7" s="83"/>
      <c r="E7" s="83"/>
      <c r="F7" s="83"/>
      <c r="G7" s="83"/>
      <c r="H7" s="83"/>
      <c r="I7" s="66"/>
      <c r="J7" s="44"/>
      <c r="K7" s="44"/>
    </row>
    <row r="8" spans="2:21" x14ac:dyDescent="0.2">
      <c r="B8" s="49"/>
      <c r="C8" s="69"/>
      <c r="D8" s="70"/>
      <c r="E8" s="49"/>
      <c r="F8" s="49"/>
      <c r="G8" s="49"/>
      <c r="H8" s="49"/>
      <c r="I8" s="49"/>
    </row>
    <row r="9" spans="2:21" x14ac:dyDescent="0.2">
      <c r="G9" s="9"/>
    </row>
    <row r="10" spans="2:21" x14ac:dyDescent="0.2">
      <c r="G10" s="9"/>
    </row>
    <row r="11" spans="2:21" x14ac:dyDescent="0.2">
      <c r="B11" s="84" t="s">
        <v>927</v>
      </c>
      <c r="C11" s="84"/>
      <c r="D11" s="84"/>
      <c r="E11" s="84"/>
      <c r="F11" s="84"/>
      <c r="G11" s="84"/>
      <c r="N11" s="85" t="s">
        <v>928</v>
      </c>
      <c r="O11" s="85"/>
      <c r="P11" s="85"/>
      <c r="Q11" s="85"/>
      <c r="R11" s="85"/>
      <c r="S11" s="85"/>
      <c r="T11" s="85"/>
      <c r="U11" s="85"/>
    </row>
    <row r="12" spans="2:21" ht="16" x14ac:dyDescent="0.2">
      <c r="B12" s="72" t="s">
        <v>18</v>
      </c>
      <c r="C12" s="73" t="s">
        <v>19</v>
      </c>
      <c r="D12" s="74" t="s">
        <v>20</v>
      </c>
      <c r="E12" s="75" t="s">
        <v>2</v>
      </c>
      <c r="F12" s="72" t="s">
        <v>21</v>
      </c>
      <c r="G12" s="76" t="s">
        <v>926</v>
      </c>
      <c r="H12" s="8"/>
      <c r="I12" s="8"/>
      <c r="J12" s="8"/>
      <c r="K12" s="8"/>
      <c r="N12" s="45" t="s">
        <v>226</v>
      </c>
      <c r="O12" s="45" t="s">
        <v>19</v>
      </c>
      <c r="P12" s="45" t="s">
        <v>227</v>
      </c>
      <c r="Q12" s="45" t="s">
        <v>228</v>
      </c>
      <c r="R12" s="45" t="s">
        <v>20</v>
      </c>
      <c r="S12" s="45" t="s">
        <v>1</v>
      </c>
      <c r="T12" s="45" t="s">
        <v>2</v>
      </c>
      <c r="U12" s="65" t="s">
        <v>926</v>
      </c>
    </row>
    <row r="13" spans="2:21" x14ac:dyDescent="0.2">
      <c r="B13" s="77" t="s">
        <v>5</v>
      </c>
      <c r="C13" s="78" t="s">
        <v>22</v>
      </c>
      <c r="D13" s="79" t="s">
        <v>23</v>
      </c>
      <c r="E13" s="77" t="s">
        <v>6</v>
      </c>
      <c r="F13" s="77" t="s">
        <v>24</v>
      </c>
      <c r="G13" s="80">
        <f>SUMIFS($U$13:$U$362,$O$13:$O$362,C13,$S$13:$S$362,B13)</f>
        <v>709.98758999999995</v>
      </c>
      <c r="H13">
        <f>SUMIFS(U13:U362,S13:S362,B13,O13:O362,C13)</f>
        <v>709.98758999999995</v>
      </c>
      <c r="N13" s="10">
        <v>43525</v>
      </c>
      <c r="O13" t="s">
        <v>229</v>
      </c>
      <c r="P13" t="s">
        <v>230</v>
      </c>
      <c r="Q13" t="s">
        <v>231</v>
      </c>
      <c r="R13" t="s">
        <v>232</v>
      </c>
      <c r="S13" t="s">
        <v>233</v>
      </c>
      <c r="T13" t="s">
        <v>234</v>
      </c>
      <c r="U13" s="11">
        <v>48.877000000000002</v>
      </c>
    </row>
    <row r="14" spans="2:21" x14ac:dyDescent="0.2">
      <c r="B14" s="77" t="s">
        <v>5</v>
      </c>
      <c r="C14" s="78" t="s">
        <v>25</v>
      </c>
      <c r="D14" s="79" t="s">
        <v>26</v>
      </c>
      <c r="E14" s="77" t="s">
        <v>6</v>
      </c>
      <c r="F14" s="77" t="s">
        <v>24</v>
      </c>
      <c r="G14" s="80">
        <f t="shared" ref="G14:G77" si="0">SUMIFS($U$13:$U$362,$O$13:$O$362,C14,$S$13:$S$362,B14)</f>
        <v>0</v>
      </c>
      <c r="H14">
        <f t="shared" ref="H14:H77" si="1">SUMIFS(U14:U363,S14:S363,B14,O14:O363,C14)</f>
        <v>0</v>
      </c>
      <c r="N14" s="10">
        <v>43525</v>
      </c>
      <c r="O14" t="s">
        <v>235</v>
      </c>
      <c r="P14" t="s">
        <v>236</v>
      </c>
      <c r="Q14" t="s">
        <v>237</v>
      </c>
      <c r="R14" t="s">
        <v>238</v>
      </c>
      <c r="S14" t="s">
        <v>239</v>
      </c>
      <c r="T14" t="s">
        <v>240</v>
      </c>
      <c r="U14" s="11">
        <v>0</v>
      </c>
    </row>
    <row r="15" spans="2:21" x14ac:dyDescent="0.2">
      <c r="B15" s="77" t="s">
        <v>5</v>
      </c>
      <c r="C15" s="78" t="s">
        <v>27</v>
      </c>
      <c r="D15" s="79" t="s">
        <v>28</v>
      </c>
      <c r="E15" s="77" t="s">
        <v>6</v>
      </c>
      <c r="F15" s="77" t="s">
        <v>24</v>
      </c>
      <c r="G15" s="80">
        <f t="shared" si="0"/>
        <v>165.89148399999999</v>
      </c>
      <c r="H15">
        <f t="shared" si="1"/>
        <v>165.89148399999999</v>
      </c>
      <c r="N15" s="10">
        <v>43525</v>
      </c>
      <c r="O15" t="s">
        <v>241</v>
      </c>
      <c r="P15" t="s">
        <v>242</v>
      </c>
      <c r="Q15" t="s">
        <v>243</v>
      </c>
      <c r="R15" t="s">
        <v>244</v>
      </c>
      <c r="S15" t="s">
        <v>239</v>
      </c>
      <c r="T15" t="s">
        <v>240</v>
      </c>
      <c r="U15" s="11">
        <v>0</v>
      </c>
    </row>
    <row r="16" spans="2:21" x14ac:dyDescent="0.2">
      <c r="B16" s="77" t="s">
        <v>5</v>
      </c>
      <c r="C16" s="78" t="s">
        <v>29</v>
      </c>
      <c r="D16" s="79" t="s">
        <v>30</v>
      </c>
      <c r="E16" s="77" t="s">
        <v>6</v>
      </c>
      <c r="F16" s="77" t="s">
        <v>24</v>
      </c>
      <c r="G16" s="80">
        <f t="shared" si="0"/>
        <v>0</v>
      </c>
      <c r="H16">
        <f t="shared" si="1"/>
        <v>0</v>
      </c>
      <c r="N16" s="10">
        <v>43525</v>
      </c>
      <c r="O16" t="s">
        <v>245</v>
      </c>
      <c r="P16" t="s">
        <v>242</v>
      </c>
      <c r="Q16" t="s">
        <v>237</v>
      </c>
      <c r="R16" t="s">
        <v>246</v>
      </c>
      <c r="S16" t="s">
        <v>239</v>
      </c>
      <c r="T16" t="s">
        <v>240</v>
      </c>
      <c r="U16" s="11">
        <v>0</v>
      </c>
    </row>
    <row r="17" spans="2:21" x14ac:dyDescent="0.2">
      <c r="B17" s="77" t="s">
        <v>5</v>
      </c>
      <c r="C17" s="78" t="s">
        <v>31</v>
      </c>
      <c r="D17" s="79" t="s">
        <v>32</v>
      </c>
      <c r="E17" s="77" t="s">
        <v>6</v>
      </c>
      <c r="F17" s="77" t="s">
        <v>24</v>
      </c>
      <c r="G17" s="80">
        <f t="shared" si="0"/>
        <v>1.8593379999999999</v>
      </c>
      <c r="H17">
        <f t="shared" si="1"/>
        <v>1.8593379999999999</v>
      </c>
      <c r="N17" s="10">
        <v>43525</v>
      </c>
      <c r="O17" t="s">
        <v>247</v>
      </c>
      <c r="P17" t="s">
        <v>242</v>
      </c>
      <c r="Q17" t="s">
        <v>248</v>
      </c>
      <c r="R17" t="s">
        <v>249</v>
      </c>
      <c r="S17" t="s">
        <v>239</v>
      </c>
      <c r="T17" t="s">
        <v>240</v>
      </c>
      <c r="U17" s="11">
        <v>0</v>
      </c>
    </row>
    <row r="18" spans="2:21" x14ac:dyDescent="0.2">
      <c r="B18" s="77" t="s">
        <v>5</v>
      </c>
      <c r="C18" s="78" t="s">
        <v>33</v>
      </c>
      <c r="D18" s="79" t="s">
        <v>34</v>
      </c>
      <c r="E18" s="77" t="s">
        <v>6</v>
      </c>
      <c r="F18" s="77" t="s">
        <v>24</v>
      </c>
      <c r="G18" s="80">
        <f t="shared" si="0"/>
        <v>49.594436999999999</v>
      </c>
      <c r="H18">
        <f t="shared" si="1"/>
        <v>49.594436999999999</v>
      </c>
      <c r="N18" s="10">
        <v>43525</v>
      </c>
      <c r="O18" t="s">
        <v>250</v>
      </c>
      <c r="P18" t="s">
        <v>242</v>
      </c>
      <c r="Q18" t="s">
        <v>251</v>
      </c>
      <c r="R18" t="s">
        <v>252</v>
      </c>
      <c r="S18" t="s">
        <v>239</v>
      </c>
      <c r="T18" t="s">
        <v>240</v>
      </c>
      <c r="U18" s="11">
        <v>8575.17</v>
      </c>
    </row>
    <row r="19" spans="2:21" x14ac:dyDescent="0.2">
      <c r="B19" s="77" t="s">
        <v>5</v>
      </c>
      <c r="C19" s="78" t="s">
        <v>35</v>
      </c>
      <c r="D19" s="79" t="s">
        <v>36</v>
      </c>
      <c r="E19" s="77" t="s">
        <v>6</v>
      </c>
      <c r="F19" s="77" t="s">
        <v>24</v>
      </c>
      <c r="G19" s="80">
        <f t="shared" si="0"/>
        <v>0</v>
      </c>
      <c r="H19">
        <f t="shared" si="1"/>
        <v>0</v>
      </c>
      <c r="N19" s="10">
        <v>43525</v>
      </c>
      <c r="O19" t="s">
        <v>253</v>
      </c>
      <c r="P19" t="s">
        <v>242</v>
      </c>
      <c r="Q19" t="s">
        <v>254</v>
      </c>
      <c r="R19" t="s">
        <v>255</v>
      </c>
      <c r="S19" t="s">
        <v>239</v>
      </c>
      <c r="T19" t="s">
        <v>240</v>
      </c>
      <c r="U19" s="11">
        <v>0</v>
      </c>
    </row>
    <row r="20" spans="2:21" x14ac:dyDescent="0.2">
      <c r="B20" s="77" t="s">
        <v>5</v>
      </c>
      <c r="C20" s="78" t="s">
        <v>37</v>
      </c>
      <c r="D20" s="79" t="s">
        <v>38</v>
      </c>
      <c r="E20" s="77" t="s">
        <v>6</v>
      </c>
      <c r="F20" s="77" t="s">
        <v>39</v>
      </c>
      <c r="G20" s="80">
        <f t="shared" si="0"/>
        <v>60587</v>
      </c>
      <c r="H20">
        <f t="shared" si="1"/>
        <v>60587</v>
      </c>
      <c r="N20" s="10">
        <v>43525</v>
      </c>
      <c r="O20" t="s">
        <v>256</v>
      </c>
      <c r="P20" t="s">
        <v>242</v>
      </c>
      <c r="Q20" t="s">
        <v>257</v>
      </c>
      <c r="R20" t="s">
        <v>258</v>
      </c>
      <c r="S20" t="s">
        <v>239</v>
      </c>
      <c r="T20" t="s">
        <v>240</v>
      </c>
      <c r="U20" s="11">
        <v>2313.2539999999999</v>
      </c>
    </row>
    <row r="21" spans="2:21" x14ac:dyDescent="0.2">
      <c r="B21" s="77" t="s">
        <v>5</v>
      </c>
      <c r="C21" s="78" t="s">
        <v>40</v>
      </c>
      <c r="D21" s="79" t="s">
        <v>41</v>
      </c>
      <c r="E21" s="77" t="s">
        <v>6</v>
      </c>
      <c r="F21" s="77" t="s">
        <v>39</v>
      </c>
      <c r="G21" s="80">
        <f t="shared" si="0"/>
        <v>863.31741899999997</v>
      </c>
      <c r="H21">
        <f t="shared" si="1"/>
        <v>863.31741899999997</v>
      </c>
      <c r="N21" s="10">
        <v>43525</v>
      </c>
      <c r="O21" t="s">
        <v>259</v>
      </c>
      <c r="P21" t="s">
        <v>242</v>
      </c>
      <c r="Q21" t="s">
        <v>260</v>
      </c>
      <c r="R21" t="s">
        <v>261</v>
      </c>
      <c r="S21" t="s">
        <v>239</v>
      </c>
      <c r="T21" t="s">
        <v>240</v>
      </c>
      <c r="U21" s="11">
        <v>0</v>
      </c>
    </row>
    <row r="22" spans="2:21" x14ac:dyDescent="0.2">
      <c r="B22" s="77" t="s">
        <v>5</v>
      </c>
      <c r="C22" s="78" t="s">
        <v>42</v>
      </c>
      <c r="D22" s="79" t="s">
        <v>43</v>
      </c>
      <c r="E22" s="77" t="s">
        <v>6</v>
      </c>
      <c r="F22" s="77" t="s">
        <v>24</v>
      </c>
      <c r="G22" s="80">
        <f t="shared" si="0"/>
        <v>280.389273</v>
      </c>
      <c r="H22">
        <f t="shared" si="1"/>
        <v>280.389273</v>
      </c>
      <c r="N22" s="10">
        <v>43525</v>
      </c>
      <c r="O22" t="s">
        <v>262</v>
      </c>
      <c r="P22" t="s">
        <v>242</v>
      </c>
      <c r="Q22" t="s">
        <v>263</v>
      </c>
      <c r="R22" t="s">
        <v>264</v>
      </c>
      <c r="S22" t="s">
        <v>239</v>
      </c>
      <c r="T22" t="s">
        <v>240</v>
      </c>
      <c r="U22" s="11">
        <v>0</v>
      </c>
    </row>
    <row r="23" spans="2:21" x14ac:dyDescent="0.2">
      <c r="B23" s="77" t="s">
        <v>5</v>
      </c>
      <c r="C23" s="78" t="s">
        <v>44</v>
      </c>
      <c r="D23" s="79" t="s">
        <v>45</v>
      </c>
      <c r="E23" s="77" t="s">
        <v>6</v>
      </c>
      <c r="F23" s="77" t="s">
        <v>39</v>
      </c>
      <c r="G23" s="80">
        <f t="shared" si="0"/>
        <v>167.25246799999999</v>
      </c>
      <c r="H23">
        <f t="shared" si="1"/>
        <v>167.25246799999999</v>
      </c>
      <c r="N23" s="10">
        <v>43525</v>
      </c>
      <c r="O23" t="s">
        <v>265</v>
      </c>
      <c r="P23" t="s">
        <v>242</v>
      </c>
      <c r="Q23" t="s">
        <v>243</v>
      </c>
      <c r="R23" t="s">
        <v>266</v>
      </c>
      <c r="S23" t="s">
        <v>239</v>
      </c>
      <c r="T23" t="s">
        <v>240</v>
      </c>
      <c r="U23" s="11">
        <v>1978.377</v>
      </c>
    </row>
    <row r="24" spans="2:21" x14ac:dyDescent="0.2">
      <c r="B24" s="77" t="s">
        <v>5</v>
      </c>
      <c r="C24" s="78" t="s">
        <v>46</v>
      </c>
      <c r="D24" s="79" t="s">
        <v>47</v>
      </c>
      <c r="E24" s="77" t="s">
        <v>6</v>
      </c>
      <c r="F24" s="77" t="s">
        <v>24</v>
      </c>
      <c r="G24" s="80">
        <f t="shared" si="0"/>
        <v>155.03015400000001</v>
      </c>
      <c r="H24">
        <f t="shared" si="1"/>
        <v>155.03015400000001</v>
      </c>
      <c r="N24" s="10">
        <v>43525</v>
      </c>
      <c r="O24" t="s">
        <v>267</v>
      </c>
      <c r="P24" t="s">
        <v>242</v>
      </c>
      <c r="Q24" t="s">
        <v>254</v>
      </c>
      <c r="R24" t="s">
        <v>268</v>
      </c>
      <c r="S24" t="s">
        <v>239</v>
      </c>
      <c r="T24" t="s">
        <v>240</v>
      </c>
      <c r="U24" s="11">
        <v>0</v>
      </c>
    </row>
    <row r="25" spans="2:21" x14ac:dyDescent="0.2">
      <c r="B25" s="77" t="s">
        <v>5</v>
      </c>
      <c r="C25" s="78" t="s">
        <v>48</v>
      </c>
      <c r="D25" s="79" t="s">
        <v>49</v>
      </c>
      <c r="E25" s="77" t="s">
        <v>6</v>
      </c>
      <c r="F25" s="77" t="s">
        <v>24</v>
      </c>
      <c r="G25" s="80">
        <f t="shared" si="0"/>
        <v>0.200181</v>
      </c>
      <c r="H25">
        <f t="shared" si="1"/>
        <v>0.200181</v>
      </c>
      <c r="N25" s="10">
        <v>43525</v>
      </c>
      <c r="O25" t="s">
        <v>269</v>
      </c>
      <c r="P25" t="s">
        <v>242</v>
      </c>
      <c r="Q25" t="s">
        <v>270</v>
      </c>
      <c r="R25" t="s">
        <v>271</v>
      </c>
      <c r="S25" t="s">
        <v>239</v>
      </c>
      <c r="T25" t="s">
        <v>240</v>
      </c>
      <c r="U25" s="11">
        <v>0</v>
      </c>
    </row>
    <row r="26" spans="2:21" x14ac:dyDescent="0.2">
      <c r="B26" s="77" t="s">
        <v>5</v>
      </c>
      <c r="C26" s="78" t="s">
        <v>50</v>
      </c>
      <c r="D26" s="79" t="s">
        <v>51</v>
      </c>
      <c r="E26" s="77" t="s">
        <v>6</v>
      </c>
      <c r="F26" s="77" t="s">
        <v>24</v>
      </c>
      <c r="G26" s="80">
        <f t="shared" si="0"/>
        <v>141.575738</v>
      </c>
      <c r="H26">
        <f t="shared" si="1"/>
        <v>141.575738</v>
      </c>
      <c r="N26" s="10">
        <v>43525</v>
      </c>
      <c r="O26" t="s">
        <v>272</v>
      </c>
      <c r="P26" t="s">
        <v>273</v>
      </c>
      <c r="Q26" t="s">
        <v>237</v>
      </c>
      <c r="R26" t="s">
        <v>274</v>
      </c>
      <c r="S26" t="s">
        <v>239</v>
      </c>
      <c r="T26" t="s">
        <v>240</v>
      </c>
      <c r="U26" s="11">
        <v>34084.171000000002</v>
      </c>
    </row>
    <row r="27" spans="2:21" x14ac:dyDescent="0.2">
      <c r="B27" s="77" t="s">
        <v>5</v>
      </c>
      <c r="C27" s="78" t="s">
        <v>52</v>
      </c>
      <c r="D27" s="79" t="s">
        <v>53</v>
      </c>
      <c r="E27" s="77" t="s">
        <v>6</v>
      </c>
      <c r="F27" s="77" t="s">
        <v>24</v>
      </c>
      <c r="G27" s="80">
        <f t="shared" si="0"/>
        <v>-3119.6168120000002</v>
      </c>
      <c r="H27">
        <f t="shared" si="1"/>
        <v>-3119.6168120000002</v>
      </c>
      <c r="N27" s="10">
        <v>43525</v>
      </c>
      <c r="O27" t="s">
        <v>275</v>
      </c>
      <c r="P27" t="s">
        <v>273</v>
      </c>
      <c r="Q27" t="s">
        <v>276</v>
      </c>
      <c r="R27" t="s">
        <v>277</v>
      </c>
      <c r="S27" t="s">
        <v>239</v>
      </c>
      <c r="T27" t="s">
        <v>240</v>
      </c>
      <c r="U27" s="11">
        <v>0</v>
      </c>
    </row>
    <row r="28" spans="2:21" x14ac:dyDescent="0.2">
      <c r="B28" s="77" t="s">
        <v>5</v>
      </c>
      <c r="C28" s="78" t="s">
        <v>54</v>
      </c>
      <c r="D28" s="79" t="s">
        <v>55</v>
      </c>
      <c r="E28" s="77" t="s">
        <v>6</v>
      </c>
      <c r="F28" s="77" t="s">
        <v>39</v>
      </c>
      <c r="G28" s="80">
        <f t="shared" si="0"/>
        <v>3508.5189369999998</v>
      </c>
      <c r="H28">
        <f t="shared" si="1"/>
        <v>3508.5189369999998</v>
      </c>
      <c r="N28" s="10">
        <v>43525</v>
      </c>
      <c r="O28" t="s">
        <v>278</v>
      </c>
      <c r="P28" t="s">
        <v>279</v>
      </c>
      <c r="Q28" t="s">
        <v>237</v>
      </c>
      <c r="R28" t="s">
        <v>280</v>
      </c>
      <c r="S28" t="s">
        <v>239</v>
      </c>
      <c r="T28" t="s">
        <v>240</v>
      </c>
      <c r="U28" s="11">
        <v>33016.383000000002</v>
      </c>
    </row>
    <row r="29" spans="2:21" x14ac:dyDescent="0.2">
      <c r="B29" s="77" t="s">
        <v>5</v>
      </c>
      <c r="C29" s="78" t="s">
        <v>56</v>
      </c>
      <c r="D29" s="79" t="s">
        <v>57</v>
      </c>
      <c r="E29" s="77" t="s">
        <v>6</v>
      </c>
      <c r="F29" s="77" t="s">
        <v>24</v>
      </c>
      <c r="G29" s="80">
        <f t="shared" si="0"/>
        <v>0</v>
      </c>
      <c r="H29">
        <f t="shared" si="1"/>
        <v>0</v>
      </c>
      <c r="N29" s="10">
        <v>43525</v>
      </c>
      <c r="O29" t="s">
        <v>281</v>
      </c>
      <c r="P29" t="s">
        <v>279</v>
      </c>
      <c r="Q29" t="s">
        <v>270</v>
      </c>
      <c r="R29" t="s">
        <v>282</v>
      </c>
      <c r="S29" t="s">
        <v>239</v>
      </c>
      <c r="T29" t="s">
        <v>240</v>
      </c>
      <c r="U29" s="11">
        <v>0</v>
      </c>
    </row>
    <row r="30" spans="2:21" x14ac:dyDescent="0.2">
      <c r="B30" s="77" t="s">
        <v>5</v>
      </c>
      <c r="C30" s="78" t="s">
        <v>58</v>
      </c>
      <c r="D30" s="79" t="s">
        <v>59</v>
      </c>
      <c r="E30" s="77" t="s">
        <v>6</v>
      </c>
      <c r="F30" s="77" t="s">
        <v>24</v>
      </c>
      <c r="G30" s="80">
        <f t="shared" si="0"/>
        <v>137.294769</v>
      </c>
      <c r="H30">
        <f t="shared" si="1"/>
        <v>137.294769</v>
      </c>
      <c r="N30" s="10">
        <v>43525</v>
      </c>
      <c r="O30" t="s">
        <v>283</v>
      </c>
      <c r="P30" t="s">
        <v>279</v>
      </c>
      <c r="Q30" t="s">
        <v>257</v>
      </c>
      <c r="R30" t="s">
        <v>284</v>
      </c>
      <c r="S30" t="s">
        <v>239</v>
      </c>
      <c r="T30" t="s">
        <v>240</v>
      </c>
      <c r="U30" s="11">
        <v>3666.4079999999999</v>
      </c>
    </row>
    <row r="31" spans="2:21" x14ac:dyDescent="0.2">
      <c r="B31" s="77" t="s">
        <v>5</v>
      </c>
      <c r="C31" s="78" t="s">
        <v>60</v>
      </c>
      <c r="D31" s="79" t="s">
        <v>61</v>
      </c>
      <c r="E31" s="77" t="s">
        <v>6</v>
      </c>
      <c r="F31" s="77" t="s">
        <v>39</v>
      </c>
      <c r="G31" s="80">
        <f t="shared" si="0"/>
        <v>200.259815</v>
      </c>
      <c r="H31">
        <f t="shared" si="1"/>
        <v>200.259815</v>
      </c>
      <c r="N31" s="10">
        <v>43525</v>
      </c>
      <c r="O31" t="s">
        <v>285</v>
      </c>
      <c r="P31" t="s">
        <v>279</v>
      </c>
      <c r="Q31" t="s">
        <v>237</v>
      </c>
      <c r="R31" t="s">
        <v>286</v>
      </c>
      <c r="S31" t="s">
        <v>239</v>
      </c>
      <c r="T31" t="s">
        <v>240</v>
      </c>
      <c r="U31" s="11">
        <v>0</v>
      </c>
    </row>
    <row r="32" spans="2:21" x14ac:dyDescent="0.2">
      <c r="B32" s="77" t="s">
        <v>5</v>
      </c>
      <c r="C32" s="78" t="s">
        <v>62</v>
      </c>
      <c r="D32" s="79" t="s">
        <v>63</v>
      </c>
      <c r="E32" s="77" t="s">
        <v>6</v>
      </c>
      <c r="F32" s="77" t="s">
        <v>24</v>
      </c>
      <c r="G32" s="80">
        <f t="shared" si="0"/>
        <v>0</v>
      </c>
      <c r="H32">
        <f t="shared" si="1"/>
        <v>0</v>
      </c>
      <c r="N32" s="10">
        <v>43525</v>
      </c>
      <c r="O32" t="s">
        <v>287</v>
      </c>
      <c r="P32" t="s">
        <v>279</v>
      </c>
      <c r="Q32" t="s">
        <v>254</v>
      </c>
      <c r="R32" t="s">
        <v>288</v>
      </c>
      <c r="S32" t="s">
        <v>239</v>
      </c>
      <c r="T32" t="s">
        <v>240</v>
      </c>
      <c r="U32" s="11">
        <v>0</v>
      </c>
    </row>
    <row r="33" spans="2:21" x14ac:dyDescent="0.2">
      <c r="B33" s="77" t="s">
        <v>5</v>
      </c>
      <c r="C33" s="78" t="s">
        <v>64</v>
      </c>
      <c r="D33" s="79" t="s">
        <v>65</v>
      </c>
      <c r="E33" s="77" t="s">
        <v>6</v>
      </c>
      <c r="F33" s="77" t="s">
        <v>24</v>
      </c>
      <c r="G33" s="80">
        <f t="shared" si="0"/>
        <v>19.956700000000001</v>
      </c>
      <c r="H33">
        <f t="shared" si="1"/>
        <v>19.956700000000001</v>
      </c>
      <c r="N33" s="10">
        <v>43525</v>
      </c>
      <c r="O33" t="s">
        <v>289</v>
      </c>
      <c r="P33" t="s">
        <v>279</v>
      </c>
      <c r="Q33" t="s">
        <v>243</v>
      </c>
      <c r="R33" t="s">
        <v>290</v>
      </c>
      <c r="S33" t="s">
        <v>239</v>
      </c>
      <c r="T33" t="s">
        <v>240</v>
      </c>
      <c r="U33" s="11">
        <v>0</v>
      </c>
    </row>
    <row r="34" spans="2:21" x14ac:dyDescent="0.2">
      <c r="B34" s="77" t="s">
        <v>5</v>
      </c>
      <c r="C34" s="78" t="s">
        <v>66</v>
      </c>
      <c r="D34" s="79" t="s">
        <v>67</v>
      </c>
      <c r="E34" s="77" t="s">
        <v>6</v>
      </c>
      <c r="F34" s="77" t="s">
        <v>39</v>
      </c>
      <c r="G34" s="80">
        <f t="shared" si="0"/>
        <v>193.77198000000001</v>
      </c>
      <c r="H34">
        <f t="shared" si="1"/>
        <v>193.77198000000001</v>
      </c>
      <c r="N34" s="10">
        <v>43525</v>
      </c>
      <c r="O34" t="s">
        <v>291</v>
      </c>
      <c r="P34" t="s">
        <v>292</v>
      </c>
      <c r="Q34" t="s">
        <v>237</v>
      </c>
      <c r="R34" t="s">
        <v>293</v>
      </c>
      <c r="S34" t="s">
        <v>239</v>
      </c>
      <c r="T34" t="s">
        <v>240</v>
      </c>
      <c r="U34" s="11">
        <v>5850.9</v>
      </c>
    </row>
    <row r="35" spans="2:21" x14ac:dyDescent="0.2">
      <c r="B35" s="77" t="s">
        <v>5</v>
      </c>
      <c r="C35" s="78" t="s">
        <v>68</v>
      </c>
      <c r="D35" s="79" t="s">
        <v>69</v>
      </c>
      <c r="E35" s="77" t="s">
        <v>6</v>
      </c>
      <c r="F35" s="77" t="s">
        <v>24</v>
      </c>
      <c r="G35" s="80">
        <f t="shared" si="0"/>
        <v>0</v>
      </c>
      <c r="H35">
        <f t="shared" si="1"/>
        <v>0</v>
      </c>
      <c r="N35" s="10">
        <v>43525</v>
      </c>
      <c r="O35" t="s">
        <v>294</v>
      </c>
      <c r="P35" t="s">
        <v>295</v>
      </c>
      <c r="Q35" t="s">
        <v>237</v>
      </c>
      <c r="R35" t="s">
        <v>296</v>
      </c>
      <c r="S35" t="s">
        <v>239</v>
      </c>
      <c r="T35" t="s">
        <v>240</v>
      </c>
      <c r="U35" s="11">
        <v>2168.9769999999999</v>
      </c>
    </row>
    <row r="36" spans="2:21" x14ac:dyDescent="0.2">
      <c r="B36" s="77" t="s">
        <v>5</v>
      </c>
      <c r="C36" s="78" t="s">
        <v>70</v>
      </c>
      <c r="D36" s="79" t="s">
        <v>71</v>
      </c>
      <c r="E36" s="77" t="s">
        <v>6</v>
      </c>
      <c r="F36" s="77" t="s">
        <v>24</v>
      </c>
      <c r="G36" s="80">
        <f t="shared" si="0"/>
        <v>440.38747799999999</v>
      </c>
      <c r="H36">
        <f t="shared" si="1"/>
        <v>440.38747799999999</v>
      </c>
      <c r="N36" s="10">
        <v>43525</v>
      </c>
      <c r="O36" t="s">
        <v>297</v>
      </c>
      <c r="P36" t="s">
        <v>298</v>
      </c>
      <c r="Q36" t="s">
        <v>254</v>
      </c>
      <c r="R36" t="s">
        <v>299</v>
      </c>
      <c r="S36" t="s">
        <v>239</v>
      </c>
      <c r="T36" t="s">
        <v>240</v>
      </c>
      <c r="U36" s="11">
        <v>0</v>
      </c>
    </row>
    <row r="37" spans="2:21" x14ac:dyDescent="0.2">
      <c r="B37" s="77" t="s">
        <v>5</v>
      </c>
      <c r="C37" s="78" t="s">
        <v>72</v>
      </c>
      <c r="D37" s="79" t="s">
        <v>73</v>
      </c>
      <c r="E37" s="77" t="s">
        <v>6</v>
      </c>
      <c r="F37" s="77" t="s">
        <v>24</v>
      </c>
      <c r="G37" s="80">
        <f t="shared" si="0"/>
        <v>48.323193000000003</v>
      </c>
      <c r="H37">
        <f t="shared" si="1"/>
        <v>48.323193000000003</v>
      </c>
      <c r="N37" s="10">
        <v>43525</v>
      </c>
      <c r="O37" t="s">
        <v>300</v>
      </c>
      <c r="P37" t="s">
        <v>298</v>
      </c>
      <c r="Q37" t="s">
        <v>237</v>
      </c>
      <c r="R37" t="s">
        <v>301</v>
      </c>
      <c r="S37" t="s">
        <v>239</v>
      </c>
      <c r="T37" t="s">
        <v>240</v>
      </c>
      <c r="U37" s="11">
        <v>0</v>
      </c>
    </row>
    <row r="38" spans="2:21" x14ac:dyDescent="0.2">
      <c r="B38" s="77" t="s">
        <v>5</v>
      </c>
      <c r="C38" s="78" t="s">
        <v>74</v>
      </c>
      <c r="D38" s="79" t="s">
        <v>75</v>
      </c>
      <c r="E38" s="77" t="s">
        <v>6</v>
      </c>
      <c r="F38" s="77" t="s">
        <v>39</v>
      </c>
      <c r="G38" s="80">
        <f t="shared" si="0"/>
        <v>118.797049</v>
      </c>
      <c r="H38">
        <f t="shared" si="1"/>
        <v>118.797049</v>
      </c>
      <c r="N38" s="10">
        <v>43525</v>
      </c>
      <c r="O38" t="s">
        <v>302</v>
      </c>
      <c r="P38" t="s">
        <v>298</v>
      </c>
      <c r="Q38" t="s">
        <v>237</v>
      </c>
      <c r="R38" t="s">
        <v>303</v>
      </c>
      <c r="S38" t="s">
        <v>239</v>
      </c>
      <c r="T38" t="s">
        <v>240</v>
      </c>
      <c r="U38" s="11">
        <v>23376.391</v>
      </c>
    </row>
    <row r="39" spans="2:21" x14ac:dyDescent="0.2">
      <c r="B39" s="77" t="s">
        <v>5</v>
      </c>
      <c r="C39" s="78" t="s">
        <v>76</v>
      </c>
      <c r="D39" s="79" t="s">
        <v>77</v>
      </c>
      <c r="E39" s="77" t="s">
        <v>6</v>
      </c>
      <c r="F39" s="77" t="s">
        <v>24</v>
      </c>
      <c r="G39" s="80">
        <f t="shared" si="0"/>
        <v>3.4227E-2</v>
      </c>
      <c r="H39">
        <f t="shared" si="1"/>
        <v>3.4227E-2</v>
      </c>
      <c r="N39" s="10">
        <v>43525</v>
      </c>
      <c r="O39" t="s">
        <v>304</v>
      </c>
      <c r="P39" t="s">
        <v>298</v>
      </c>
      <c r="Q39" t="s">
        <v>270</v>
      </c>
      <c r="R39" t="s">
        <v>305</v>
      </c>
      <c r="S39" t="s">
        <v>239</v>
      </c>
      <c r="T39" t="s">
        <v>240</v>
      </c>
      <c r="U39" s="11">
        <v>1832.67</v>
      </c>
    </row>
    <row r="40" spans="2:21" x14ac:dyDescent="0.2">
      <c r="B40" s="77" t="s">
        <v>5</v>
      </c>
      <c r="C40" s="78" t="s">
        <v>78</v>
      </c>
      <c r="D40" s="79" t="s">
        <v>79</v>
      </c>
      <c r="E40" s="77" t="s">
        <v>6</v>
      </c>
      <c r="F40" s="77" t="s">
        <v>80</v>
      </c>
      <c r="G40" s="80">
        <f t="shared" si="0"/>
        <v>703.90253900000005</v>
      </c>
      <c r="H40">
        <f t="shared" si="1"/>
        <v>703.90253900000005</v>
      </c>
      <c r="N40" s="10">
        <v>43525</v>
      </c>
      <c r="O40" t="s">
        <v>306</v>
      </c>
      <c r="P40" t="s">
        <v>307</v>
      </c>
      <c r="Q40" t="s">
        <v>254</v>
      </c>
      <c r="R40" t="s">
        <v>308</v>
      </c>
      <c r="S40" t="s">
        <v>239</v>
      </c>
      <c r="T40" t="s">
        <v>240</v>
      </c>
      <c r="U40" s="11">
        <v>0</v>
      </c>
    </row>
    <row r="41" spans="2:21" x14ac:dyDescent="0.2">
      <c r="B41" s="77" t="s">
        <v>5</v>
      </c>
      <c r="C41" s="78" t="s">
        <v>81</v>
      </c>
      <c r="D41" s="79" t="s">
        <v>82</v>
      </c>
      <c r="E41" s="77" t="s">
        <v>6</v>
      </c>
      <c r="F41" s="77" t="s">
        <v>80</v>
      </c>
      <c r="G41" s="80">
        <f t="shared" si="0"/>
        <v>1469.6500779999999</v>
      </c>
      <c r="H41">
        <f t="shared" si="1"/>
        <v>1469.6500779999999</v>
      </c>
      <c r="N41" s="10">
        <v>43525</v>
      </c>
      <c r="O41" t="s">
        <v>309</v>
      </c>
      <c r="P41" t="s">
        <v>307</v>
      </c>
      <c r="Q41" t="s">
        <v>237</v>
      </c>
      <c r="R41" t="s">
        <v>310</v>
      </c>
      <c r="S41" t="s">
        <v>239</v>
      </c>
      <c r="T41" t="s">
        <v>240</v>
      </c>
      <c r="U41" s="11">
        <v>47824.139000000003</v>
      </c>
    </row>
    <row r="42" spans="2:21" x14ac:dyDescent="0.2">
      <c r="B42" s="77" t="s">
        <v>5</v>
      </c>
      <c r="C42" s="78" t="s">
        <v>83</v>
      </c>
      <c r="D42" s="79" t="s">
        <v>84</v>
      </c>
      <c r="E42" s="77" t="s">
        <v>6</v>
      </c>
      <c r="F42" s="77" t="s">
        <v>80</v>
      </c>
      <c r="G42" s="80">
        <f t="shared" si="0"/>
        <v>18.894845</v>
      </c>
      <c r="H42">
        <f t="shared" si="1"/>
        <v>18.894845</v>
      </c>
      <c r="N42" s="10">
        <v>43525</v>
      </c>
      <c r="O42" t="s">
        <v>311</v>
      </c>
      <c r="P42" t="s">
        <v>307</v>
      </c>
      <c r="Q42" t="s">
        <v>237</v>
      </c>
      <c r="R42" t="s">
        <v>312</v>
      </c>
      <c r="S42" t="s">
        <v>239</v>
      </c>
      <c r="T42" t="s">
        <v>240</v>
      </c>
      <c r="U42" s="11">
        <v>0</v>
      </c>
    </row>
    <row r="43" spans="2:21" x14ac:dyDescent="0.2">
      <c r="B43" s="77" t="s">
        <v>5</v>
      </c>
      <c r="C43" s="78" t="s">
        <v>85</v>
      </c>
      <c r="D43" s="79" t="s">
        <v>86</v>
      </c>
      <c r="E43" s="77" t="s">
        <v>6</v>
      </c>
      <c r="F43" s="77" t="s">
        <v>80</v>
      </c>
      <c r="G43" s="80">
        <f t="shared" si="0"/>
        <v>18.766013000000001</v>
      </c>
      <c r="H43">
        <f t="shared" si="1"/>
        <v>18.766013000000001</v>
      </c>
      <c r="N43" s="10">
        <v>43525</v>
      </c>
      <c r="O43" t="s">
        <v>313</v>
      </c>
      <c r="P43" t="s">
        <v>307</v>
      </c>
      <c r="Q43" t="s">
        <v>243</v>
      </c>
      <c r="R43" t="s">
        <v>314</v>
      </c>
      <c r="S43" t="s">
        <v>239</v>
      </c>
      <c r="T43" t="s">
        <v>240</v>
      </c>
      <c r="U43" s="11">
        <v>0</v>
      </c>
    </row>
    <row r="44" spans="2:21" x14ac:dyDescent="0.2">
      <c r="B44" s="77" t="s">
        <v>5</v>
      </c>
      <c r="C44" s="78" t="s">
        <v>87</v>
      </c>
      <c r="D44" s="79" t="s">
        <v>88</v>
      </c>
      <c r="E44" s="77" t="s">
        <v>6</v>
      </c>
      <c r="F44" s="77" t="s">
        <v>24</v>
      </c>
      <c r="G44" s="80">
        <f t="shared" si="0"/>
        <v>10.959491999999999</v>
      </c>
      <c r="H44">
        <f t="shared" si="1"/>
        <v>10.959491999999999</v>
      </c>
      <c r="N44" s="10">
        <v>43525</v>
      </c>
      <c r="O44" t="s">
        <v>315</v>
      </c>
      <c r="P44" t="s">
        <v>307</v>
      </c>
      <c r="Q44" t="s">
        <v>237</v>
      </c>
      <c r="R44" t="s">
        <v>316</v>
      </c>
      <c r="S44" t="s">
        <v>239</v>
      </c>
      <c r="T44" t="s">
        <v>240</v>
      </c>
      <c r="U44" s="11">
        <v>0</v>
      </c>
    </row>
    <row r="45" spans="2:21" x14ac:dyDescent="0.2">
      <c r="B45" s="77" t="s">
        <v>5</v>
      </c>
      <c r="C45" s="78" t="s">
        <v>89</v>
      </c>
      <c r="D45" s="79" t="s">
        <v>90</v>
      </c>
      <c r="E45" s="77" t="s">
        <v>6</v>
      </c>
      <c r="F45" s="77" t="s">
        <v>24</v>
      </c>
      <c r="G45" s="80">
        <f t="shared" si="0"/>
        <v>0.56272900000000003</v>
      </c>
      <c r="H45">
        <f t="shared" si="1"/>
        <v>0.56272900000000003</v>
      </c>
      <c r="N45" s="10">
        <v>43525</v>
      </c>
      <c r="O45" t="s">
        <v>317</v>
      </c>
      <c r="P45" t="s">
        <v>318</v>
      </c>
      <c r="Q45" t="s">
        <v>243</v>
      </c>
      <c r="R45" t="s">
        <v>319</v>
      </c>
      <c r="S45" t="s">
        <v>239</v>
      </c>
      <c r="T45" t="s">
        <v>240</v>
      </c>
      <c r="U45" s="11">
        <v>0</v>
      </c>
    </row>
    <row r="46" spans="2:21" x14ac:dyDescent="0.2">
      <c r="B46" s="77" t="s">
        <v>5</v>
      </c>
      <c r="C46" s="78" t="s">
        <v>91</v>
      </c>
      <c r="D46" s="79" t="s">
        <v>92</v>
      </c>
      <c r="E46" s="77" t="s">
        <v>6</v>
      </c>
      <c r="F46" s="77" t="s">
        <v>39</v>
      </c>
      <c r="G46" s="80">
        <f t="shared" si="0"/>
        <v>561.84305300000005</v>
      </c>
      <c r="H46">
        <f t="shared" si="1"/>
        <v>561.84305300000005</v>
      </c>
      <c r="N46" s="10">
        <v>43525</v>
      </c>
      <c r="O46" t="s">
        <v>320</v>
      </c>
      <c r="P46" t="s">
        <v>318</v>
      </c>
      <c r="Q46" t="s">
        <v>257</v>
      </c>
      <c r="R46" t="s">
        <v>321</v>
      </c>
      <c r="S46" t="s">
        <v>239</v>
      </c>
      <c r="T46" t="s">
        <v>240</v>
      </c>
      <c r="U46" s="11">
        <v>3073.569</v>
      </c>
    </row>
    <row r="47" spans="2:21" x14ac:dyDescent="0.2">
      <c r="B47" s="77" t="s">
        <v>5</v>
      </c>
      <c r="C47" s="78" t="s">
        <v>93</v>
      </c>
      <c r="D47" s="79" t="s">
        <v>94</v>
      </c>
      <c r="E47" s="77" t="s">
        <v>6</v>
      </c>
      <c r="F47" s="77" t="s">
        <v>80</v>
      </c>
      <c r="G47" s="80">
        <f t="shared" si="0"/>
        <v>0.30501400000000001</v>
      </c>
      <c r="H47">
        <f t="shared" si="1"/>
        <v>0.30501400000000001</v>
      </c>
      <c r="N47" s="10">
        <v>43525</v>
      </c>
      <c r="O47" t="s">
        <v>322</v>
      </c>
      <c r="P47" t="s">
        <v>318</v>
      </c>
      <c r="Q47" t="s">
        <v>270</v>
      </c>
      <c r="R47" t="s">
        <v>323</v>
      </c>
      <c r="S47" t="s">
        <v>239</v>
      </c>
      <c r="T47" t="s">
        <v>240</v>
      </c>
      <c r="U47" s="11">
        <v>0</v>
      </c>
    </row>
    <row r="48" spans="2:21" x14ac:dyDescent="0.2">
      <c r="B48" s="77" t="s">
        <v>5</v>
      </c>
      <c r="C48" s="78" t="s">
        <v>95</v>
      </c>
      <c r="D48" s="79" t="s">
        <v>96</v>
      </c>
      <c r="E48" s="77" t="s">
        <v>6</v>
      </c>
      <c r="F48" s="77" t="s">
        <v>24</v>
      </c>
      <c r="G48" s="80">
        <f t="shared" si="0"/>
        <v>11.606773</v>
      </c>
      <c r="H48">
        <f t="shared" si="1"/>
        <v>11.606773</v>
      </c>
      <c r="N48" s="10">
        <v>43525</v>
      </c>
      <c r="O48" t="s">
        <v>324</v>
      </c>
      <c r="P48" t="s">
        <v>318</v>
      </c>
      <c r="Q48" t="s">
        <v>276</v>
      </c>
      <c r="R48" t="s">
        <v>325</v>
      </c>
      <c r="S48" t="s">
        <v>239</v>
      </c>
      <c r="T48" t="s">
        <v>240</v>
      </c>
      <c r="U48" s="11">
        <v>8575.17</v>
      </c>
    </row>
    <row r="49" spans="2:21" x14ac:dyDescent="0.2">
      <c r="B49" s="77" t="s">
        <v>5</v>
      </c>
      <c r="C49" s="78" t="s">
        <v>97</v>
      </c>
      <c r="D49" s="79" t="s">
        <v>98</v>
      </c>
      <c r="E49" s="77" t="s">
        <v>6</v>
      </c>
      <c r="F49" s="77" t="s">
        <v>39</v>
      </c>
      <c r="G49" s="80">
        <f t="shared" si="0"/>
        <v>74.122152</v>
      </c>
      <c r="H49">
        <f t="shared" si="1"/>
        <v>74.122152</v>
      </c>
      <c r="N49" s="10">
        <v>43525</v>
      </c>
      <c r="O49" t="s">
        <v>326</v>
      </c>
      <c r="P49" t="s">
        <v>318</v>
      </c>
      <c r="Q49" t="s">
        <v>260</v>
      </c>
      <c r="R49" t="s">
        <v>327</v>
      </c>
      <c r="S49" t="s">
        <v>239</v>
      </c>
      <c r="T49" t="s">
        <v>240</v>
      </c>
      <c r="U49" s="11">
        <v>0</v>
      </c>
    </row>
    <row r="50" spans="2:21" x14ac:dyDescent="0.2">
      <c r="B50" s="77" t="s">
        <v>5</v>
      </c>
      <c r="C50" s="78" t="s">
        <v>99</v>
      </c>
      <c r="D50" s="79" t="s">
        <v>100</v>
      </c>
      <c r="E50" s="77" t="s">
        <v>6</v>
      </c>
      <c r="F50" s="77" t="s">
        <v>24</v>
      </c>
      <c r="G50" s="80">
        <f t="shared" si="0"/>
        <v>10.969726</v>
      </c>
      <c r="H50">
        <f t="shared" si="1"/>
        <v>10.969726</v>
      </c>
      <c r="N50" s="10">
        <v>43525</v>
      </c>
      <c r="O50" t="s">
        <v>328</v>
      </c>
      <c r="P50" t="s">
        <v>318</v>
      </c>
      <c r="Q50" t="s">
        <v>263</v>
      </c>
      <c r="R50" t="s">
        <v>329</v>
      </c>
      <c r="S50" t="s">
        <v>239</v>
      </c>
      <c r="T50" t="s">
        <v>240</v>
      </c>
      <c r="U50" s="11">
        <v>0</v>
      </c>
    </row>
    <row r="51" spans="2:21" x14ac:dyDescent="0.2">
      <c r="B51" s="77" t="s">
        <v>5</v>
      </c>
      <c r="C51" s="78" t="s">
        <v>101</v>
      </c>
      <c r="D51" s="79" t="s">
        <v>102</v>
      </c>
      <c r="E51" s="77" t="s">
        <v>6</v>
      </c>
      <c r="F51" s="77" t="s">
        <v>24</v>
      </c>
      <c r="G51" s="80">
        <f t="shared" si="0"/>
        <v>4.0251070000000002</v>
      </c>
      <c r="H51">
        <f t="shared" si="1"/>
        <v>4.0251070000000002</v>
      </c>
      <c r="N51" s="10">
        <v>43525</v>
      </c>
      <c r="O51" t="s">
        <v>330</v>
      </c>
      <c r="P51" t="s">
        <v>318</v>
      </c>
      <c r="Q51" t="s">
        <v>248</v>
      </c>
      <c r="R51" t="s">
        <v>331</v>
      </c>
      <c r="S51" t="s">
        <v>239</v>
      </c>
      <c r="T51" t="s">
        <v>240</v>
      </c>
      <c r="U51" s="11">
        <v>0</v>
      </c>
    </row>
    <row r="52" spans="2:21" x14ac:dyDescent="0.2">
      <c r="B52" s="77" t="s">
        <v>5</v>
      </c>
      <c r="C52" s="78" t="s">
        <v>103</v>
      </c>
      <c r="D52" s="79" t="s">
        <v>104</v>
      </c>
      <c r="E52" s="77" t="s">
        <v>6</v>
      </c>
      <c r="F52" s="77" t="s">
        <v>39</v>
      </c>
      <c r="G52" s="80">
        <f t="shared" si="0"/>
        <v>1213.658322</v>
      </c>
      <c r="H52">
        <f t="shared" si="1"/>
        <v>1213.658322</v>
      </c>
      <c r="N52" s="10">
        <v>43525</v>
      </c>
      <c r="O52" t="s">
        <v>332</v>
      </c>
      <c r="P52" t="s">
        <v>318</v>
      </c>
      <c r="Q52" t="s">
        <v>243</v>
      </c>
      <c r="R52" t="s">
        <v>333</v>
      </c>
      <c r="S52" t="s">
        <v>239</v>
      </c>
      <c r="T52" t="s">
        <v>240</v>
      </c>
      <c r="U52" s="11">
        <v>813.56700000000001</v>
      </c>
    </row>
    <row r="53" spans="2:21" x14ac:dyDescent="0.2">
      <c r="B53" s="77" t="s">
        <v>5</v>
      </c>
      <c r="C53" s="78" t="s">
        <v>105</v>
      </c>
      <c r="D53" s="79" t="s">
        <v>106</v>
      </c>
      <c r="E53" s="77" t="s">
        <v>6</v>
      </c>
      <c r="F53" s="77" t="s">
        <v>80</v>
      </c>
      <c r="G53" s="80">
        <f t="shared" si="0"/>
        <v>0.440996</v>
      </c>
      <c r="H53">
        <f t="shared" si="1"/>
        <v>0.440996</v>
      </c>
      <c r="N53" s="10">
        <v>43525</v>
      </c>
      <c r="O53" t="s">
        <v>334</v>
      </c>
      <c r="P53" t="s">
        <v>318</v>
      </c>
      <c r="Q53" t="s">
        <v>237</v>
      </c>
      <c r="R53" t="s">
        <v>335</v>
      </c>
      <c r="S53" t="s">
        <v>239</v>
      </c>
      <c r="T53" t="s">
        <v>240</v>
      </c>
      <c r="U53" s="11">
        <v>0</v>
      </c>
    </row>
    <row r="54" spans="2:21" x14ac:dyDescent="0.2">
      <c r="B54" s="77" t="s">
        <v>5</v>
      </c>
      <c r="C54" s="78" t="s">
        <v>107</v>
      </c>
      <c r="D54" s="79" t="s">
        <v>108</v>
      </c>
      <c r="E54" s="77" t="s">
        <v>6</v>
      </c>
      <c r="F54" s="77" t="s">
        <v>24</v>
      </c>
      <c r="G54" s="80">
        <f t="shared" si="0"/>
        <v>8.6207689999999992</v>
      </c>
      <c r="H54">
        <f t="shared" si="1"/>
        <v>8.6207689999999992</v>
      </c>
      <c r="N54" s="10">
        <v>43525</v>
      </c>
      <c r="O54" t="s">
        <v>336</v>
      </c>
      <c r="P54" t="s">
        <v>318</v>
      </c>
      <c r="Q54" t="s">
        <v>254</v>
      </c>
      <c r="R54" t="s">
        <v>337</v>
      </c>
      <c r="S54" t="s">
        <v>239</v>
      </c>
      <c r="T54" t="s">
        <v>240</v>
      </c>
      <c r="U54" s="11">
        <v>0</v>
      </c>
    </row>
    <row r="55" spans="2:21" x14ac:dyDescent="0.2">
      <c r="B55" s="77" t="s">
        <v>5</v>
      </c>
      <c r="C55" s="78" t="s">
        <v>109</v>
      </c>
      <c r="D55" s="79" t="s">
        <v>110</v>
      </c>
      <c r="E55" s="77" t="s">
        <v>6</v>
      </c>
      <c r="F55" s="77" t="s">
        <v>39</v>
      </c>
      <c r="G55" s="80">
        <f t="shared" si="0"/>
        <v>82.249472999999995</v>
      </c>
      <c r="H55">
        <f t="shared" si="1"/>
        <v>82.249472999999995</v>
      </c>
      <c r="N55" s="10">
        <v>43525</v>
      </c>
      <c r="O55" t="s">
        <v>338</v>
      </c>
      <c r="P55" t="s">
        <v>318</v>
      </c>
      <c r="Q55" t="s">
        <v>237</v>
      </c>
      <c r="R55" t="s">
        <v>339</v>
      </c>
      <c r="S55" t="s">
        <v>239</v>
      </c>
      <c r="T55" t="s">
        <v>240</v>
      </c>
      <c r="U55" s="11">
        <v>44344.67</v>
      </c>
    </row>
    <row r="56" spans="2:21" x14ac:dyDescent="0.2">
      <c r="B56" s="77" t="s">
        <v>5</v>
      </c>
      <c r="C56" s="78" t="s">
        <v>111</v>
      </c>
      <c r="D56" s="79" t="s">
        <v>112</v>
      </c>
      <c r="E56" s="77" t="s">
        <v>6</v>
      </c>
      <c r="F56" s="77" t="s">
        <v>24</v>
      </c>
      <c r="G56" s="80">
        <f t="shared" si="0"/>
        <v>3.7023060000000001</v>
      </c>
      <c r="H56">
        <f t="shared" si="1"/>
        <v>3.7023060000000001</v>
      </c>
      <c r="N56" s="10">
        <v>43525</v>
      </c>
      <c r="O56" t="s">
        <v>340</v>
      </c>
      <c r="P56" t="s">
        <v>318</v>
      </c>
      <c r="Q56" t="s">
        <v>254</v>
      </c>
      <c r="R56" t="s">
        <v>341</v>
      </c>
      <c r="S56" t="s">
        <v>239</v>
      </c>
      <c r="T56" t="s">
        <v>240</v>
      </c>
      <c r="U56" s="11">
        <v>0</v>
      </c>
    </row>
    <row r="57" spans="2:21" x14ac:dyDescent="0.2">
      <c r="B57" s="77" t="s">
        <v>5</v>
      </c>
      <c r="C57" s="78" t="s">
        <v>113</v>
      </c>
      <c r="D57" s="79" t="s">
        <v>114</v>
      </c>
      <c r="E57" s="77" t="s">
        <v>6</v>
      </c>
      <c r="F57" s="77" t="s">
        <v>24</v>
      </c>
      <c r="G57" s="80">
        <f t="shared" si="0"/>
        <v>23.005799</v>
      </c>
      <c r="H57">
        <f t="shared" si="1"/>
        <v>23.005799</v>
      </c>
      <c r="N57" s="10">
        <v>43525</v>
      </c>
      <c r="O57" t="s">
        <v>342</v>
      </c>
      <c r="P57" t="s">
        <v>318</v>
      </c>
      <c r="Q57" t="s">
        <v>251</v>
      </c>
      <c r="R57" t="s">
        <v>343</v>
      </c>
      <c r="S57" t="s">
        <v>239</v>
      </c>
      <c r="T57" t="s">
        <v>240</v>
      </c>
      <c r="U57" s="11">
        <v>24879.413</v>
      </c>
    </row>
    <row r="58" spans="2:21" x14ac:dyDescent="0.2">
      <c r="B58" s="77" t="s">
        <v>5</v>
      </c>
      <c r="C58" s="78" t="s">
        <v>115</v>
      </c>
      <c r="D58" s="79" t="s">
        <v>116</v>
      </c>
      <c r="E58" s="77" t="s">
        <v>6</v>
      </c>
      <c r="F58" s="77" t="s">
        <v>39</v>
      </c>
      <c r="G58" s="80">
        <f t="shared" si="0"/>
        <v>236.00715</v>
      </c>
      <c r="H58">
        <f t="shared" si="1"/>
        <v>236.00715</v>
      </c>
      <c r="N58" s="10">
        <v>43525</v>
      </c>
      <c r="O58" t="s">
        <v>87</v>
      </c>
      <c r="P58" t="s">
        <v>344</v>
      </c>
      <c r="Q58" t="s">
        <v>345</v>
      </c>
      <c r="R58" t="s">
        <v>88</v>
      </c>
      <c r="S58" t="s">
        <v>346</v>
      </c>
      <c r="T58" t="s">
        <v>6</v>
      </c>
      <c r="U58" s="11">
        <v>10.959491999999999</v>
      </c>
    </row>
    <row r="59" spans="2:21" x14ac:dyDescent="0.2">
      <c r="B59" s="77" t="s">
        <v>5</v>
      </c>
      <c r="C59" s="78" t="s">
        <v>117</v>
      </c>
      <c r="D59" s="79" t="s">
        <v>118</v>
      </c>
      <c r="E59" s="77" t="s">
        <v>6</v>
      </c>
      <c r="F59" s="77" t="s">
        <v>24</v>
      </c>
      <c r="G59" s="80">
        <f t="shared" si="0"/>
        <v>3.1806619999999999</v>
      </c>
      <c r="H59">
        <f t="shared" si="1"/>
        <v>3.1806619999999999</v>
      </c>
      <c r="N59" s="10">
        <v>43525</v>
      </c>
      <c r="O59" t="s">
        <v>89</v>
      </c>
      <c r="P59" t="s">
        <v>344</v>
      </c>
      <c r="Q59" t="s">
        <v>345</v>
      </c>
      <c r="R59" t="s">
        <v>90</v>
      </c>
      <c r="S59" t="s">
        <v>346</v>
      </c>
      <c r="T59" t="s">
        <v>6</v>
      </c>
      <c r="U59" s="11">
        <v>0.56272900000000003</v>
      </c>
    </row>
    <row r="60" spans="2:21" x14ac:dyDescent="0.2">
      <c r="B60" s="77" t="s">
        <v>5</v>
      </c>
      <c r="C60" s="78" t="s">
        <v>119</v>
      </c>
      <c r="D60" s="79" t="s">
        <v>120</v>
      </c>
      <c r="E60" s="77" t="s">
        <v>6</v>
      </c>
      <c r="F60" s="77" t="s">
        <v>39</v>
      </c>
      <c r="G60" s="80">
        <f t="shared" si="0"/>
        <v>175.21901399999999</v>
      </c>
      <c r="H60">
        <f t="shared" si="1"/>
        <v>175.21901399999999</v>
      </c>
      <c r="N60" s="10">
        <v>43525</v>
      </c>
      <c r="O60" t="s">
        <v>91</v>
      </c>
      <c r="P60" t="s">
        <v>344</v>
      </c>
      <c r="Q60" t="s">
        <v>345</v>
      </c>
      <c r="R60" t="s">
        <v>92</v>
      </c>
      <c r="S60" t="s">
        <v>346</v>
      </c>
      <c r="T60" t="s">
        <v>6</v>
      </c>
      <c r="U60" s="11">
        <v>561.84305300000005</v>
      </c>
    </row>
    <row r="61" spans="2:21" x14ac:dyDescent="0.2">
      <c r="B61" s="77" t="s">
        <v>5</v>
      </c>
      <c r="C61" s="78" t="s">
        <v>121</v>
      </c>
      <c r="D61" s="79" t="s">
        <v>122</v>
      </c>
      <c r="E61" s="77" t="s">
        <v>6</v>
      </c>
      <c r="F61" s="77" t="s">
        <v>24</v>
      </c>
      <c r="G61" s="80">
        <f t="shared" si="0"/>
        <v>4.9743009999999996</v>
      </c>
      <c r="H61">
        <f t="shared" si="1"/>
        <v>4.9743009999999996</v>
      </c>
      <c r="N61" s="10">
        <v>43525</v>
      </c>
      <c r="O61" t="s">
        <v>93</v>
      </c>
      <c r="P61" t="s">
        <v>344</v>
      </c>
      <c r="Q61" t="s">
        <v>347</v>
      </c>
      <c r="R61" t="s">
        <v>94</v>
      </c>
      <c r="S61" t="s">
        <v>346</v>
      </c>
      <c r="T61" t="s">
        <v>6</v>
      </c>
      <c r="U61" s="11">
        <v>0.30501400000000001</v>
      </c>
    </row>
    <row r="62" spans="2:21" x14ac:dyDescent="0.2">
      <c r="B62" s="77" t="s">
        <v>123</v>
      </c>
      <c r="C62" s="78" t="s">
        <v>124</v>
      </c>
      <c r="D62" s="79" t="s">
        <v>125</v>
      </c>
      <c r="E62" s="77" t="s">
        <v>6</v>
      </c>
      <c r="F62" s="77" t="s">
        <v>80</v>
      </c>
      <c r="G62" s="80">
        <f t="shared" si="0"/>
        <v>11.483331</v>
      </c>
      <c r="H62">
        <f t="shared" si="1"/>
        <v>11.483331</v>
      </c>
      <c r="N62" s="10">
        <v>43525</v>
      </c>
      <c r="O62" t="s">
        <v>111</v>
      </c>
      <c r="P62" t="s">
        <v>348</v>
      </c>
      <c r="Q62" t="s">
        <v>345</v>
      </c>
      <c r="R62" t="s">
        <v>112</v>
      </c>
      <c r="S62" t="s">
        <v>346</v>
      </c>
      <c r="T62" t="s">
        <v>6</v>
      </c>
      <c r="U62" s="11">
        <v>3.7023060000000001</v>
      </c>
    </row>
    <row r="63" spans="2:21" x14ac:dyDescent="0.2">
      <c r="B63" s="77" t="s">
        <v>5</v>
      </c>
      <c r="C63" s="78" t="s">
        <v>126</v>
      </c>
      <c r="D63" s="79" t="s">
        <v>127</v>
      </c>
      <c r="E63" s="77" t="s">
        <v>6</v>
      </c>
      <c r="F63" s="77" t="s">
        <v>24</v>
      </c>
      <c r="G63" s="80">
        <f t="shared" si="0"/>
        <v>4.2531549999999996</v>
      </c>
      <c r="H63">
        <f t="shared" si="1"/>
        <v>4.2531549999999996</v>
      </c>
      <c r="N63" s="10">
        <v>43525</v>
      </c>
      <c r="O63" t="s">
        <v>115</v>
      </c>
      <c r="P63" t="s">
        <v>348</v>
      </c>
      <c r="Q63" t="s">
        <v>345</v>
      </c>
      <c r="R63" t="s">
        <v>116</v>
      </c>
      <c r="S63" t="s">
        <v>346</v>
      </c>
      <c r="T63" t="s">
        <v>6</v>
      </c>
      <c r="U63" s="11">
        <v>236.00715</v>
      </c>
    </row>
    <row r="64" spans="2:21" x14ac:dyDescent="0.2">
      <c r="B64" s="77" t="s">
        <v>5</v>
      </c>
      <c r="C64" s="78" t="s">
        <v>128</v>
      </c>
      <c r="D64" s="79" t="s">
        <v>129</v>
      </c>
      <c r="E64" s="77" t="s">
        <v>6</v>
      </c>
      <c r="F64" s="77" t="s">
        <v>39</v>
      </c>
      <c r="G64" s="80">
        <f t="shared" si="0"/>
        <v>7.0468609999999998</v>
      </c>
      <c r="H64">
        <f t="shared" si="1"/>
        <v>7.0468609999999998</v>
      </c>
      <c r="N64" s="10">
        <v>43525</v>
      </c>
      <c r="O64" t="s">
        <v>113</v>
      </c>
      <c r="P64" t="s">
        <v>348</v>
      </c>
      <c r="Q64" t="s">
        <v>345</v>
      </c>
      <c r="R64" t="s">
        <v>114</v>
      </c>
      <c r="S64" t="s">
        <v>346</v>
      </c>
      <c r="T64" t="s">
        <v>6</v>
      </c>
      <c r="U64" s="11">
        <v>23.005799</v>
      </c>
    </row>
    <row r="65" spans="2:21" x14ac:dyDescent="0.2">
      <c r="B65" s="77" t="s">
        <v>5</v>
      </c>
      <c r="C65" s="78" t="s">
        <v>130</v>
      </c>
      <c r="D65" s="79" t="s">
        <v>131</v>
      </c>
      <c r="E65" s="77" t="s">
        <v>6</v>
      </c>
      <c r="F65" s="77" t="s">
        <v>80</v>
      </c>
      <c r="G65" s="80">
        <f t="shared" si="0"/>
        <v>0</v>
      </c>
      <c r="H65">
        <f t="shared" si="1"/>
        <v>0</v>
      </c>
      <c r="N65" s="10">
        <v>43525</v>
      </c>
      <c r="O65" t="s">
        <v>107</v>
      </c>
      <c r="P65" t="s">
        <v>349</v>
      </c>
      <c r="Q65" t="s">
        <v>345</v>
      </c>
      <c r="R65" t="s">
        <v>108</v>
      </c>
      <c r="S65" t="s">
        <v>346</v>
      </c>
      <c r="T65" t="s">
        <v>6</v>
      </c>
      <c r="U65" s="11">
        <v>8.6207689999999992</v>
      </c>
    </row>
    <row r="66" spans="2:21" x14ac:dyDescent="0.2">
      <c r="B66" s="77" t="s">
        <v>5</v>
      </c>
      <c r="C66" s="78" t="s">
        <v>132</v>
      </c>
      <c r="D66" s="79" t="s">
        <v>133</v>
      </c>
      <c r="E66" s="77" t="s">
        <v>6</v>
      </c>
      <c r="F66" s="77" t="s">
        <v>24</v>
      </c>
      <c r="G66" s="80">
        <f t="shared" si="0"/>
        <v>68.805115000000001</v>
      </c>
      <c r="H66">
        <f t="shared" si="1"/>
        <v>68.805115000000001</v>
      </c>
      <c r="N66" s="10">
        <v>43525</v>
      </c>
      <c r="O66" t="s">
        <v>109</v>
      </c>
      <c r="P66" t="s">
        <v>349</v>
      </c>
      <c r="Q66" t="s">
        <v>345</v>
      </c>
      <c r="R66" t="s">
        <v>110</v>
      </c>
      <c r="S66" t="s">
        <v>346</v>
      </c>
      <c r="T66" t="s">
        <v>6</v>
      </c>
      <c r="U66" s="11">
        <v>82.249472999999995</v>
      </c>
    </row>
    <row r="67" spans="2:21" x14ac:dyDescent="0.2">
      <c r="B67" s="77" t="s">
        <v>5</v>
      </c>
      <c r="C67" s="78" t="s">
        <v>134</v>
      </c>
      <c r="D67" s="79" t="s">
        <v>135</v>
      </c>
      <c r="E67" s="77" t="s">
        <v>6</v>
      </c>
      <c r="F67" s="77" t="s">
        <v>39</v>
      </c>
      <c r="G67" s="80">
        <f t="shared" si="0"/>
        <v>358.69389200000001</v>
      </c>
      <c r="H67">
        <f t="shared" si="1"/>
        <v>358.69389200000001</v>
      </c>
      <c r="N67" s="10">
        <v>43525</v>
      </c>
      <c r="O67" t="s">
        <v>138</v>
      </c>
      <c r="P67" t="s">
        <v>350</v>
      </c>
      <c r="Q67" t="s">
        <v>345</v>
      </c>
      <c r="R67" t="s">
        <v>139</v>
      </c>
      <c r="S67" t="s">
        <v>346</v>
      </c>
      <c r="T67" t="s">
        <v>6</v>
      </c>
      <c r="U67" s="11">
        <v>15.48648</v>
      </c>
    </row>
    <row r="68" spans="2:21" x14ac:dyDescent="0.2">
      <c r="B68" s="77" t="s">
        <v>5</v>
      </c>
      <c r="C68" s="78" t="s">
        <v>136</v>
      </c>
      <c r="D68" s="79" t="s">
        <v>137</v>
      </c>
      <c r="E68" s="77" t="s">
        <v>6</v>
      </c>
      <c r="F68" s="77" t="s">
        <v>80</v>
      </c>
      <c r="G68" s="80">
        <f t="shared" si="0"/>
        <v>0.51211399999999996</v>
      </c>
      <c r="H68">
        <f t="shared" si="1"/>
        <v>0.51211399999999996</v>
      </c>
      <c r="N68" s="10">
        <v>43525</v>
      </c>
      <c r="O68" t="s">
        <v>140</v>
      </c>
      <c r="P68" t="s">
        <v>350</v>
      </c>
      <c r="Q68" t="s">
        <v>345</v>
      </c>
      <c r="R68" t="s">
        <v>141</v>
      </c>
      <c r="S68" t="s">
        <v>346</v>
      </c>
      <c r="T68" t="s">
        <v>6</v>
      </c>
      <c r="U68" s="11">
        <v>2.4011960000000001</v>
      </c>
    </row>
    <row r="69" spans="2:21" x14ac:dyDescent="0.2">
      <c r="B69" s="77" t="s">
        <v>5</v>
      </c>
      <c r="C69" s="78" t="s">
        <v>138</v>
      </c>
      <c r="D69" s="79" t="s">
        <v>139</v>
      </c>
      <c r="E69" s="77" t="s">
        <v>6</v>
      </c>
      <c r="F69" s="77" t="s">
        <v>24</v>
      </c>
      <c r="G69" s="80">
        <f t="shared" si="0"/>
        <v>15.48648</v>
      </c>
      <c r="H69">
        <f t="shared" si="1"/>
        <v>0</v>
      </c>
      <c r="N69" s="10">
        <v>43525</v>
      </c>
      <c r="O69" t="s">
        <v>351</v>
      </c>
      <c r="P69" t="s">
        <v>350</v>
      </c>
      <c r="Q69" t="s">
        <v>352</v>
      </c>
      <c r="R69" t="s">
        <v>353</v>
      </c>
      <c r="S69" t="s">
        <v>346</v>
      </c>
      <c r="T69" t="s">
        <v>6</v>
      </c>
      <c r="U69" s="11">
        <v>0</v>
      </c>
    </row>
    <row r="70" spans="2:21" x14ac:dyDescent="0.2">
      <c r="B70" s="77" t="s">
        <v>5</v>
      </c>
      <c r="C70" s="78" t="s">
        <v>140</v>
      </c>
      <c r="D70" s="79" t="s">
        <v>141</v>
      </c>
      <c r="E70" s="77" t="s">
        <v>6</v>
      </c>
      <c r="F70" s="77" t="s">
        <v>39</v>
      </c>
      <c r="G70" s="80">
        <f t="shared" si="0"/>
        <v>2.4011960000000001</v>
      </c>
      <c r="H70">
        <f t="shared" si="1"/>
        <v>0</v>
      </c>
      <c r="N70" s="10">
        <v>43525</v>
      </c>
      <c r="O70" t="s">
        <v>101</v>
      </c>
      <c r="P70" t="s">
        <v>354</v>
      </c>
      <c r="Q70" t="s">
        <v>345</v>
      </c>
      <c r="R70" t="s">
        <v>102</v>
      </c>
      <c r="S70" t="s">
        <v>346</v>
      </c>
      <c r="T70" t="s">
        <v>6</v>
      </c>
      <c r="U70" s="11">
        <v>4.0251070000000002</v>
      </c>
    </row>
    <row r="71" spans="2:21" x14ac:dyDescent="0.2">
      <c r="B71" s="77" t="s">
        <v>5</v>
      </c>
      <c r="C71" s="78" t="s">
        <v>142</v>
      </c>
      <c r="D71" s="79" t="s">
        <v>143</v>
      </c>
      <c r="E71" s="77" t="s">
        <v>6</v>
      </c>
      <c r="F71" s="77" t="s">
        <v>24</v>
      </c>
      <c r="G71" s="80">
        <f t="shared" si="0"/>
        <v>60.390942000000003</v>
      </c>
      <c r="H71">
        <f t="shared" si="1"/>
        <v>60.390942000000003</v>
      </c>
      <c r="N71" s="10">
        <v>43525</v>
      </c>
      <c r="O71" t="s">
        <v>103</v>
      </c>
      <c r="P71" t="s">
        <v>354</v>
      </c>
      <c r="Q71" t="s">
        <v>345</v>
      </c>
      <c r="R71" t="s">
        <v>104</v>
      </c>
      <c r="S71" t="s">
        <v>346</v>
      </c>
      <c r="T71" t="s">
        <v>6</v>
      </c>
      <c r="U71" s="11">
        <v>1213.658322</v>
      </c>
    </row>
    <row r="72" spans="2:21" x14ac:dyDescent="0.2">
      <c r="B72" s="77" t="s">
        <v>5</v>
      </c>
      <c r="C72" s="78" t="s">
        <v>144</v>
      </c>
      <c r="D72" s="79" t="s">
        <v>145</v>
      </c>
      <c r="E72" s="77" t="s">
        <v>6</v>
      </c>
      <c r="F72" s="77" t="s">
        <v>80</v>
      </c>
      <c r="G72" s="80">
        <f t="shared" si="0"/>
        <v>26.491872999999998</v>
      </c>
      <c r="H72">
        <f t="shared" si="1"/>
        <v>26.491872999999998</v>
      </c>
      <c r="N72" s="10">
        <v>43525</v>
      </c>
      <c r="O72" t="s">
        <v>105</v>
      </c>
      <c r="P72" t="s">
        <v>354</v>
      </c>
      <c r="Q72" t="s">
        <v>347</v>
      </c>
      <c r="R72" t="s">
        <v>106</v>
      </c>
      <c r="S72" t="s">
        <v>346</v>
      </c>
      <c r="T72" t="s">
        <v>6</v>
      </c>
      <c r="U72" s="11">
        <v>0.440996</v>
      </c>
    </row>
    <row r="73" spans="2:21" x14ac:dyDescent="0.2">
      <c r="B73" s="77" t="s">
        <v>5</v>
      </c>
      <c r="C73" s="78" t="s">
        <v>146</v>
      </c>
      <c r="D73" s="79" t="s">
        <v>147</v>
      </c>
      <c r="E73" s="77" t="s">
        <v>6</v>
      </c>
      <c r="F73" s="77" t="s">
        <v>24</v>
      </c>
      <c r="G73" s="80">
        <f t="shared" si="0"/>
        <v>13.840702</v>
      </c>
      <c r="H73">
        <f t="shared" si="1"/>
        <v>13.840702</v>
      </c>
      <c r="N73" s="10">
        <v>43525</v>
      </c>
      <c r="O73" t="s">
        <v>124</v>
      </c>
      <c r="P73" t="s">
        <v>355</v>
      </c>
      <c r="Q73" t="s">
        <v>347</v>
      </c>
      <c r="R73" t="s">
        <v>125</v>
      </c>
      <c r="S73" t="s">
        <v>346</v>
      </c>
      <c r="T73" t="s">
        <v>6</v>
      </c>
      <c r="U73" s="11">
        <v>11.483331</v>
      </c>
    </row>
    <row r="74" spans="2:21" x14ac:dyDescent="0.2">
      <c r="B74" s="77" t="s">
        <v>5</v>
      </c>
      <c r="C74" s="78" t="s">
        <v>148</v>
      </c>
      <c r="D74" s="79" t="s">
        <v>149</v>
      </c>
      <c r="E74" s="77" t="s">
        <v>6</v>
      </c>
      <c r="F74" s="77" t="s">
        <v>24</v>
      </c>
      <c r="G74" s="80">
        <f t="shared" si="0"/>
        <v>12.205731</v>
      </c>
      <c r="H74">
        <f t="shared" si="1"/>
        <v>12.205731</v>
      </c>
      <c r="N74" s="10">
        <v>43525</v>
      </c>
      <c r="O74" t="s">
        <v>117</v>
      </c>
      <c r="P74" t="s">
        <v>355</v>
      </c>
      <c r="Q74" t="s">
        <v>345</v>
      </c>
      <c r="R74" t="s">
        <v>118</v>
      </c>
      <c r="S74" t="s">
        <v>346</v>
      </c>
      <c r="T74" t="s">
        <v>6</v>
      </c>
      <c r="U74" s="11">
        <v>3.1806619999999999</v>
      </c>
    </row>
    <row r="75" spans="2:21" x14ac:dyDescent="0.2">
      <c r="B75" s="77" t="s">
        <v>5</v>
      </c>
      <c r="C75" s="78" t="s">
        <v>150</v>
      </c>
      <c r="D75" s="79" t="s">
        <v>151</v>
      </c>
      <c r="E75" s="77" t="s">
        <v>6</v>
      </c>
      <c r="F75" s="77" t="s">
        <v>39</v>
      </c>
      <c r="G75" s="80">
        <f t="shared" si="0"/>
        <v>84.447327000000001</v>
      </c>
      <c r="H75">
        <f t="shared" si="1"/>
        <v>84.447327000000001</v>
      </c>
      <c r="N75" s="10">
        <v>43525</v>
      </c>
      <c r="O75" t="s">
        <v>119</v>
      </c>
      <c r="P75" t="s">
        <v>355</v>
      </c>
      <c r="Q75" t="s">
        <v>345</v>
      </c>
      <c r="R75" t="s">
        <v>120</v>
      </c>
      <c r="S75" t="s">
        <v>346</v>
      </c>
      <c r="T75" t="s">
        <v>6</v>
      </c>
      <c r="U75" s="11">
        <v>175.21901399999999</v>
      </c>
    </row>
    <row r="76" spans="2:21" x14ac:dyDescent="0.2">
      <c r="B76" s="77" t="s">
        <v>5</v>
      </c>
      <c r="C76" s="78" t="s">
        <v>152</v>
      </c>
      <c r="D76" s="79" t="s">
        <v>153</v>
      </c>
      <c r="E76" s="77" t="s">
        <v>6</v>
      </c>
      <c r="F76" s="77" t="s">
        <v>24</v>
      </c>
      <c r="G76" s="80">
        <f t="shared" si="0"/>
        <v>10.572333</v>
      </c>
      <c r="H76">
        <f t="shared" si="1"/>
        <v>10.572333</v>
      </c>
      <c r="N76" s="10">
        <v>43525</v>
      </c>
      <c r="O76" t="s">
        <v>121</v>
      </c>
      <c r="P76" t="s">
        <v>355</v>
      </c>
      <c r="Q76" t="s">
        <v>356</v>
      </c>
      <c r="R76" t="s">
        <v>122</v>
      </c>
      <c r="S76" t="s">
        <v>346</v>
      </c>
      <c r="T76" t="s">
        <v>6</v>
      </c>
      <c r="U76" s="11">
        <v>4.9743009999999996</v>
      </c>
    </row>
    <row r="77" spans="2:21" x14ac:dyDescent="0.2">
      <c r="B77" s="77" t="s">
        <v>5</v>
      </c>
      <c r="C77" s="78" t="s">
        <v>154</v>
      </c>
      <c r="D77" s="79" t="s">
        <v>155</v>
      </c>
      <c r="E77" s="77" t="s">
        <v>6</v>
      </c>
      <c r="F77" s="77" t="s">
        <v>80</v>
      </c>
      <c r="G77" s="80">
        <f t="shared" si="0"/>
        <v>0</v>
      </c>
      <c r="H77">
        <f t="shared" si="1"/>
        <v>0</v>
      </c>
      <c r="N77" s="10">
        <v>43525</v>
      </c>
      <c r="O77" t="s">
        <v>357</v>
      </c>
      <c r="P77" t="s">
        <v>358</v>
      </c>
      <c r="Q77" t="s">
        <v>345</v>
      </c>
      <c r="R77" t="s">
        <v>359</v>
      </c>
      <c r="S77" t="s">
        <v>346</v>
      </c>
      <c r="T77" t="s">
        <v>6</v>
      </c>
      <c r="U77" s="11">
        <v>0</v>
      </c>
    </row>
    <row r="78" spans="2:21" x14ac:dyDescent="0.2">
      <c r="B78" s="77" t="s">
        <v>5</v>
      </c>
      <c r="C78" s="78" t="s">
        <v>156</v>
      </c>
      <c r="D78" s="79" t="s">
        <v>157</v>
      </c>
      <c r="E78" s="77" t="s">
        <v>6</v>
      </c>
      <c r="F78" s="77" t="s">
        <v>24</v>
      </c>
      <c r="G78" s="80">
        <f t="shared" ref="G78:G111" si="2">SUMIFS($U$13:$U$362,$O$13:$O$362,C78,$S$13:$S$362,B78)</f>
        <v>8.7258089999999999</v>
      </c>
      <c r="H78">
        <f t="shared" ref="H78:H111" si="3">SUMIFS(U78:U427,S78:S427,B78,O78:O427,C78)</f>
        <v>8.7258089999999999</v>
      </c>
      <c r="N78" s="10">
        <v>43525</v>
      </c>
      <c r="O78" t="s">
        <v>360</v>
      </c>
      <c r="P78" t="s">
        <v>358</v>
      </c>
      <c r="Q78" t="s">
        <v>345</v>
      </c>
      <c r="R78" t="s">
        <v>361</v>
      </c>
      <c r="S78" t="s">
        <v>346</v>
      </c>
      <c r="T78" t="s">
        <v>6</v>
      </c>
      <c r="U78" s="11">
        <v>0</v>
      </c>
    </row>
    <row r="79" spans="2:21" x14ac:dyDescent="0.2">
      <c r="B79" s="77" t="s">
        <v>5</v>
      </c>
      <c r="C79" s="78" t="s">
        <v>158</v>
      </c>
      <c r="D79" s="79" t="s">
        <v>159</v>
      </c>
      <c r="E79" s="77" t="s">
        <v>6</v>
      </c>
      <c r="F79" s="77" t="s">
        <v>24</v>
      </c>
      <c r="G79" s="80">
        <f t="shared" si="2"/>
        <v>25.956773999999999</v>
      </c>
      <c r="H79">
        <f t="shared" si="3"/>
        <v>25.956773999999999</v>
      </c>
      <c r="N79" s="10">
        <v>43525</v>
      </c>
      <c r="O79" t="s">
        <v>362</v>
      </c>
      <c r="P79" t="s">
        <v>358</v>
      </c>
      <c r="Q79" t="s">
        <v>352</v>
      </c>
      <c r="R79" t="s">
        <v>363</v>
      </c>
      <c r="S79" t="s">
        <v>346</v>
      </c>
      <c r="T79" t="s">
        <v>6</v>
      </c>
      <c r="U79" s="11">
        <v>0</v>
      </c>
    </row>
    <row r="80" spans="2:21" x14ac:dyDescent="0.2">
      <c r="B80" s="77" t="s">
        <v>5</v>
      </c>
      <c r="C80" s="78" t="s">
        <v>160</v>
      </c>
      <c r="D80" s="79" t="s">
        <v>161</v>
      </c>
      <c r="E80" s="77" t="s">
        <v>6</v>
      </c>
      <c r="F80" s="77" t="s">
        <v>24</v>
      </c>
      <c r="G80" s="80">
        <f t="shared" si="2"/>
        <v>521.18361300000004</v>
      </c>
      <c r="H80">
        <f t="shared" si="3"/>
        <v>521.18361300000004</v>
      </c>
      <c r="N80" s="10">
        <v>43525</v>
      </c>
      <c r="O80" t="s">
        <v>364</v>
      </c>
      <c r="P80" t="s">
        <v>365</v>
      </c>
      <c r="Q80" t="s">
        <v>345</v>
      </c>
      <c r="R80" t="s">
        <v>366</v>
      </c>
      <c r="S80" t="s">
        <v>346</v>
      </c>
      <c r="T80" t="s">
        <v>6</v>
      </c>
      <c r="U80" s="11">
        <v>0</v>
      </c>
    </row>
    <row r="81" spans="2:21" x14ac:dyDescent="0.2">
      <c r="B81" s="77" t="s">
        <v>5</v>
      </c>
      <c r="C81" s="78" t="s">
        <v>162</v>
      </c>
      <c r="D81" s="79" t="s">
        <v>163</v>
      </c>
      <c r="E81" s="77" t="s">
        <v>6</v>
      </c>
      <c r="F81" s="77" t="s">
        <v>80</v>
      </c>
      <c r="G81" s="80">
        <f t="shared" si="2"/>
        <v>0.54263700000000004</v>
      </c>
      <c r="H81">
        <f t="shared" si="3"/>
        <v>0.54263700000000004</v>
      </c>
      <c r="N81" s="10">
        <v>43525</v>
      </c>
      <c r="O81" t="s">
        <v>367</v>
      </c>
      <c r="P81" t="s">
        <v>365</v>
      </c>
      <c r="Q81" t="s">
        <v>345</v>
      </c>
      <c r="R81" t="s">
        <v>368</v>
      </c>
      <c r="S81" t="s">
        <v>346</v>
      </c>
      <c r="T81" t="s">
        <v>6</v>
      </c>
      <c r="U81" s="11">
        <v>0</v>
      </c>
    </row>
    <row r="82" spans="2:21" x14ac:dyDescent="0.2">
      <c r="B82" s="77" t="s">
        <v>5</v>
      </c>
      <c r="C82" s="78" t="s">
        <v>164</v>
      </c>
      <c r="D82" s="79" t="s">
        <v>165</v>
      </c>
      <c r="E82" s="77" t="s">
        <v>6</v>
      </c>
      <c r="F82" s="77" t="s">
        <v>24</v>
      </c>
      <c r="G82" s="80">
        <f t="shared" si="2"/>
        <v>239.05770799999999</v>
      </c>
      <c r="H82">
        <f t="shared" si="3"/>
        <v>239.05770799999999</v>
      </c>
      <c r="N82" s="10">
        <v>43525</v>
      </c>
      <c r="O82" t="s">
        <v>369</v>
      </c>
      <c r="P82" t="s">
        <v>365</v>
      </c>
      <c r="Q82" t="s">
        <v>352</v>
      </c>
      <c r="R82" t="s">
        <v>370</v>
      </c>
      <c r="S82" t="s">
        <v>346</v>
      </c>
      <c r="T82" t="s">
        <v>6</v>
      </c>
      <c r="U82" s="11">
        <v>0</v>
      </c>
    </row>
    <row r="83" spans="2:21" x14ac:dyDescent="0.2">
      <c r="B83" s="77" t="s">
        <v>5</v>
      </c>
      <c r="C83" s="78" t="s">
        <v>166</v>
      </c>
      <c r="D83" s="79" t="s">
        <v>167</v>
      </c>
      <c r="E83" s="77" t="s">
        <v>6</v>
      </c>
      <c r="F83" s="77" t="s">
        <v>24</v>
      </c>
      <c r="G83" s="80">
        <f t="shared" si="2"/>
        <v>0</v>
      </c>
      <c r="H83">
        <f t="shared" si="3"/>
        <v>0</v>
      </c>
      <c r="N83" s="10">
        <v>43525</v>
      </c>
      <c r="O83" t="s">
        <v>371</v>
      </c>
      <c r="P83" t="s">
        <v>372</v>
      </c>
      <c r="Q83" t="s">
        <v>373</v>
      </c>
      <c r="R83" t="s">
        <v>374</v>
      </c>
      <c r="S83" t="s">
        <v>346</v>
      </c>
      <c r="T83" t="s">
        <v>6</v>
      </c>
      <c r="U83" s="11">
        <v>9.6626139999999996</v>
      </c>
    </row>
    <row r="84" spans="2:21" x14ac:dyDescent="0.2">
      <c r="B84" s="77" t="s">
        <v>5</v>
      </c>
      <c r="C84" s="78" t="s">
        <v>168</v>
      </c>
      <c r="D84" s="79" t="s">
        <v>169</v>
      </c>
      <c r="E84" s="77" t="s">
        <v>6</v>
      </c>
      <c r="F84" s="77" t="s">
        <v>39</v>
      </c>
      <c r="G84" s="80">
        <f t="shared" si="2"/>
        <v>3380.7788519999999</v>
      </c>
      <c r="H84">
        <f t="shared" si="3"/>
        <v>3380.7788519999999</v>
      </c>
      <c r="N84" s="10">
        <v>43525</v>
      </c>
      <c r="O84" t="s">
        <v>152</v>
      </c>
      <c r="P84" t="s">
        <v>372</v>
      </c>
      <c r="Q84" t="s">
        <v>345</v>
      </c>
      <c r="R84" t="s">
        <v>153</v>
      </c>
      <c r="S84" t="s">
        <v>346</v>
      </c>
      <c r="T84" t="s">
        <v>6</v>
      </c>
      <c r="U84" s="11">
        <v>10.572333</v>
      </c>
    </row>
    <row r="85" spans="2:21" x14ac:dyDescent="0.2">
      <c r="B85" s="77" t="s">
        <v>5</v>
      </c>
      <c r="C85" s="78" t="s">
        <v>170</v>
      </c>
      <c r="D85" s="79" t="s">
        <v>171</v>
      </c>
      <c r="E85" s="77" t="s">
        <v>6</v>
      </c>
      <c r="F85" s="77" t="s">
        <v>39</v>
      </c>
      <c r="G85" s="80">
        <f t="shared" si="2"/>
        <v>0</v>
      </c>
      <c r="H85">
        <f t="shared" si="3"/>
        <v>0</v>
      </c>
      <c r="N85" s="10">
        <v>43525</v>
      </c>
      <c r="O85" t="s">
        <v>154</v>
      </c>
      <c r="P85" t="s">
        <v>372</v>
      </c>
      <c r="Q85" t="s">
        <v>347</v>
      </c>
      <c r="R85" t="s">
        <v>155</v>
      </c>
      <c r="S85" t="s">
        <v>346</v>
      </c>
      <c r="T85" t="s">
        <v>6</v>
      </c>
      <c r="U85" s="11">
        <v>0</v>
      </c>
    </row>
    <row r="86" spans="2:21" x14ac:dyDescent="0.2">
      <c r="B86" s="77" t="s">
        <v>5</v>
      </c>
      <c r="C86" s="78" t="s">
        <v>172</v>
      </c>
      <c r="D86" s="79" t="s">
        <v>173</v>
      </c>
      <c r="E86" s="77" t="s">
        <v>6</v>
      </c>
      <c r="F86" s="77" t="s">
        <v>39</v>
      </c>
      <c r="G86" s="80">
        <f t="shared" si="2"/>
        <v>33.31232</v>
      </c>
      <c r="H86">
        <f t="shared" si="3"/>
        <v>33.31232</v>
      </c>
      <c r="N86" s="10">
        <v>43525</v>
      </c>
      <c r="O86" t="s">
        <v>156</v>
      </c>
      <c r="P86" t="s">
        <v>375</v>
      </c>
      <c r="Q86" t="s">
        <v>345</v>
      </c>
      <c r="R86" t="s">
        <v>157</v>
      </c>
      <c r="S86" t="s">
        <v>346</v>
      </c>
      <c r="T86" t="s">
        <v>6</v>
      </c>
      <c r="U86" s="11">
        <v>8.7258089999999999</v>
      </c>
    </row>
    <row r="87" spans="2:21" x14ac:dyDescent="0.2">
      <c r="B87" s="77" t="s">
        <v>5</v>
      </c>
      <c r="C87" s="78" t="s">
        <v>174</v>
      </c>
      <c r="D87" s="79" t="s">
        <v>175</v>
      </c>
      <c r="E87" s="77" t="s">
        <v>6</v>
      </c>
      <c r="F87" s="77" t="s">
        <v>80</v>
      </c>
      <c r="G87" s="80">
        <f t="shared" si="2"/>
        <v>29.603524</v>
      </c>
      <c r="H87">
        <f t="shared" si="3"/>
        <v>29.603524</v>
      </c>
      <c r="N87" s="10">
        <v>43525</v>
      </c>
      <c r="O87" t="s">
        <v>126</v>
      </c>
      <c r="P87" t="s">
        <v>376</v>
      </c>
      <c r="Q87" t="s">
        <v>345</v>
      </c>
      <c r="R87" t="s">
        <v>127</v>
      </c>
      <c r="S87" t="s">
        <v>346</v>
      </c>
      <c r="T87" t="s">
        <v>6</v>
      </c>
      <c r="U87" s="11">
        <v>4.2531549999999996</v>
      </c>
    </row>
    <row r="88" spans="2:21" x14ac:dyDescent="0.2">
      <c r="B88" s="77" t="s">
        <v>5</v>
      </c>
      <c r="C88" s="78" t="s">
        <v>176</v>
      </c>
      <c r="D88" s="79" t="s">
        <v>177</v>
      </c>
      <c r="E88" s="77" t="s">
        <v>6</v>
      </c>
      <c r="F88" s="77" t="s">
        <v>24</v>
      </c>
      <c r="G88" s="80">
        <f t="shared" si="2"/>
        <v>3.8268179999999998</v>
      </c>
      <c r="H88">
        <f t="shared" si="3"/>
        <v>3.8268179999999998</v>
      </c>
      <c r="N88" s="10">
        <v>43525</v>
      </c>
      <c r="O88" t="s">
        <v>128</v>
      </c>
      <c r="P88" t="s">
        <v>376</v>
      </c>
      <c r="Q88" t="s">
        <v>345</v>
      </c>
      <c r="R88" t="s">
        <v>129</v>
      </c>
      <c r="S88" t="s">
        <v>346</v>
      </c>
      <c r="T88" t="s">
        <v>6</v>
      </c>
      <c r="U88" s="11">
        <v>7.0468609999999998</v>
      </c>
    </row>
    <row r="89" spans="2:21" x14ac:dyDescent="0.2">
      <c r="B89" s="77" t="s">
        <v>5</v>
      </c>
      <c r="C89" s="78" t="s">
        <v>178</v>
      </c>
      <c r="D89" s="79" t="s">
        <v>179</v>
      </c>
      <c r="E89" s="77" t="s">
        <v>6</v>
      </c>
      <c r="F89" s="77" t="s">
        <v>24</v>
      </c>
      <c r="G89" s="80">
        <f t="shared" si="2"/>
        <v>81.325136999999998</v>
      </c>
      <c r="H89">
        <f t="shared" si="3"/>
        <v>81.325136999999998</v>
      </c>
      <c r="N89" s="10">
        <v>43525</v>
      </c>
      <c r="O89" t="s">
        <v>130</v>
      </c>
      <c r="P89" t="s">
        <v>376</v>
      </c>
      <c r="Q89" t="s">
        <v>347</v>
      </c>
      <c r="R89" t="s">
        <v>131</v>
      </c>
      <c r="S89" t="s">
        <v>346</v>
      </c>
      <c r="T89" t="s">
        <v>6</v>
      </c>
      <c r="U89" s="11">
        <v>0</v>
      </c>
    </row>
    <row r="90" spans="2:21" x14ac:dyDescent="0.2">
      <c r="B90" s="77" t="s">
        <v>5</v>
      </c>
      <c r="C90" s="78" t="s">
        <v>180</v>
      </c>
      <c r="D90" s="79" t="s">
        <v>181</v>
      </c>
      <c r="E90" s="77" t="s">
        <v>6</v>
      </c>
      <c r="F90" s="77" t="s">
        <v>24</v>
      </c>
      <c r="G90" s="80">
        <f t="shared" si="2"/>
        <v>10.239672000000001</v>
      </c>
      <c r="H90">
        <f t="shared" si="3"/>
        <v>10.239672000000001</v>
      </c>
      <c r="N90" s="10">
        <v>43525</v>
      </c>
      <c r="O90" t="s">
        <v>377</v>
      </c>
      <c r="P90" t="s">
        <v>376</v>
      </c>
      <c r="Q90" t="s">
        <v>373</v>
      </c>
      <c r="R90" t="s">
        <v>378</v>
      </c>
      <c r="S90" t="s">
        <v>346</v>
      </c>
      <c r="T90" t="s">
        <v>6</v>
      </c>
      <c r="U90" s="11">
        <v>9.6108360000000008</v>
      </c>
    </row>
    <row r="91" spans="2:21" x14ac:dyDescent="0.2">
      <c r="B91" s="77" t="s">
        <v>5</v>
      </c>
      <c r="C91" s="78" t="s">
        <v>182</v>
      </c>
      <c r="D91" s="79" t="s">
        <v>183</v>
      </c>
      <c r="E91" s="77" t="s">
        <v>6</v>
      </c>
      <c r="F91" s="77" t="s">
        <v>24</v>
      </c>
      <c r="G91" s="80">
        <f t="shared" si="2"/>
        <v>111.722605</v>
      </c>
      <c r="H91">
        <f t="shared" si="3"/>
        <v>111.722605</v>
      </c>
      <c r="N91" s="10">
        <v>43525</v>
      </c>
      <c r="O91" t="s">
        <v>178</v>
      </c>
      <c r="P91" t="s">
        <v>379</v>
      </c>
      <c r="Q91" t="s">
        <v>345</v>
      </c>
      <c r="R91" t="s">
        <v>179</v>
      </c>
      <c r="S91" t="s">
        <v>346</v>
      </c>
      <c r="T91" t="s">
        <v>6</v>
      </c>
      <c r="U91" s="11">
        <v>81.325136999999998</v>
      </c>
    </row>
    <row r="92" spans="2:21" x14ac:dyDescent="0.2">
      <c r="B92" s="77" t="s">
        <v>5</v>
      </c>
      <c r="C92" s="78" t="s">
        <v>184</v>
      </c>
      <c r="D92" s="79" t="s">
        <v>185</v>
      </c>
      <c r="E92" s="77" t="s">
        <v>6</v>
      </c>
      <c r="F92" s="77" t="s">
        <v>24</v>
      </c>
      <c r="G92" s="80">
        <f t="shared" si="2"/>
        <v>0</v>
      </c>
      <c r="H92">
        <f t="shared" si="3"/>
        <v>0</v>
      </c>
      <c r="N92" s="10">
        <v>43525</v>
      </c>
      <c r="O92" t="s">
        <v>95</v>
      </c>
      <c r="P92" t="s">
        <v>380</v>
      </c>
      <c r="Q92" t="s">
        <v>345</v>
      </c>
      <c r="R92" t="s">
        <v>96</v>
      </c>
      <c r="S92" t="s">
        <v>346</v>
      </c>
      <c r="T92" t="s">
        <v>6</v>
      </c>
      <c r="U92" s="11">
        <v>11.606773</v>
      </c>
    </row>
    <row r="93" spans="2:21" x14ac:dyDescent="0.2">
      <c r="B93" s="77" t="s">
        <v>5</v>
      </c>
      <c r="C93" s="78" t="s">
        <v>186</v>
      </c>
      <c r="D93" s="79" t="s">
        <v>187</v>
      </c>
      <c r="E93" s="77" t="s">
        <v>6</v>
      </c>
      <c r="F93" s="77" t="s">
        <v>24</v>
      </c>
      <c r="G93" s="80">
        <f t="shared" si="2"/>
        <v>13.503747000000001</v>
      </c>
      <c r="H93">
        <f t="shared" si="3"/>
        <v>13.503747000000001</v>
      </c>
      <c r="N93" s="10">
        <v>43525</v>
      </c>
      <c r="O93" t="s">
        <v>97</v>
      </c>
      <c r="P93" t="s">
        <v>380</v>
      </c>
      <c r="Q93" t="s">
        <v>345</v>
      </c>
      <c r="R93" t="s">
        <v>98</v>
      </c>
      <c r="S93" t="s">
        <v>346</v>
      </c>
      <c r="T93" t="s">
        <v>6</v>
      </c>
      <c r="U93" s="11">
        <v>74.122152</v>
      </c>
    </row>
    <row r="94" spans="2:21" x14ac:dyDescent="0.2">
      <c r="B94" s="77" t="s">
        <v>5</v>
      </c>
      <c r="C94" s="78" t="s">
        <v>188</v>
      </c>
      <c r="D94" s="79" t="s">
        <v>189</v>
      </c>
      <c r="E94" s="77" t="s">
        <v>6</v>
      </c>
      <c r="F94" s="77" t="s">
        <v>80</v>
      </c>
      <c r="G94" s="80">
        <f t="shared" si="2"/>
        <v>415.71734400000003</v>
      </c>
      <c r="H94">
        <f t="shared" si="3"/>
        <v>415.71734400000003</v>
      </c>
      <c r="N94" s="10">
        <v>43525</v>
      </c>
      <c r="O94" t="s">
        <v>99</v>
      </c>
      <c r="P94" t="s">
        <v>380</v>
      </c>
      <c r="Q94" t="s">
        <v>345</v>
      </c>
      <c r="R94" t="s">
        <v>100</v>
      </c>
      <c r="S94" t="s">
        <v>346</v>
      </c>
      <c r="T94" t="s">
        <v>6</v>
      </c>
      <c r="U94" s="11">
        <v>10.969726</v>
      </c>
    </row>
    <row r="95" spans="2:21" x14ac:dyDescent="0.2">
      <c r="B95" s="77" t="s">
        <v>5</v>
      </c>
      <c r="C95" s="78" t="s">
        <v>190</v>
      </c>
      <c r="D95" s="79" t="s">
        <v>191</v>
      </c>
      <c r="E95" s="77" t="s">
        <v>6</v>
      </c>
      <c r="F95" s="77" t="s">
        <v>39</v>
      </c>
      <c r="G95" s="80">
        <f t="shared" si="2"/>
        <v>85.422814000000002</v>
      </c>
      <c r="H95">
        <f t="shared" si="3"/>
        <v>85.422814000000002</v>
      </c>
      <c r="N95" s="10">
        <v>43525</v>
      </c>
      <c r="O95" t="s">
        <v>381</v>
      </c>
      <c r="P95" t="s">
        <v>382</v>
      </c>
      <c r="Q95" t="s">
        <v>345</v>
      </c>
      <c r="R95" t="s">
        <v>383</v>
      </c>
      <c r="S95" t="s">
        <v>346</v>
      </c>
      <c r="T95" t="s">
        <v>6</v>
      </c>
      <c r="U95" s="11">
        <v>37.147711999999999</v>
      </c>
    </row>
    <row r="96" spans="2:21" x14ac:dyDescent="0.2">
      <c r="B96" s="77" t="s">
        <v>5</v>
      </c>
      <c r="C96" s="78" t="s">
        <v>192</v>
      </c>
      <c r="D96" s="79" t="s">
        <v>193</v>
      </c>
      <c r="E96" s="77" t="s">
        <v>6</v>
      </c>
      <c r="F96" s="77" t="s">
        <v>24</v>
      </c>
      <c r="G96" s="80">
        <f t="shared" si="2"/>
        <v>11.20063</v>
      </c>
      <c r="H96">
        <f t="shared" si="3"/>
        <v>11.20063</v>
      </c>
      <c r="N96" s="10">
        <v>43525</v>
      </c>
      <c r="O96" t="s">
        <v>384</v>
      </c>
      <c r="P96" t="s">
        <v>382</v>
      </c>
      <c r="Q96" t="s">
        <v>345</v>
      </c>
      <c r="R96" t="s">
        <v>385</v>
      </c>
      <c r="S96" t="s">
        <v>346</v>
      </c>
      <c r="T96" t="s">
        <v>6</v>
      </c>
      <c r="U96" s="11">
        <v>0</v>
      </c>
    </row>
    <row r="97" spans="2:21" x14ac:dyDescent="0.2">
      <c r="B97" s="77" t="s">
        <v>5</v>
      </c>
      <c r="C97" s="78" t="s">
        <v>194</v>
      </c>
      <c r="D97" s="79" t="s">
        <v>195</v>
      </c>
      <c r="E97" s="77" t="s">
        <v>6</v>
      </c>
      <c r="F97" s="77" t="s">
        <v>24</v>
      </c>
      <c r="G97" s="80">
        <f t="shared" si="2"/>
        <v>20.606071</v>
      </c>
      <c r="H97">
        <f t="shared" si="3"/>
        <v>20.606071</v>
      </c>
      <c r="N97" s="10">
        <v>43525</v>
      </c>
      <c r="O97" t="s">
        <v>386</v>
      </c>
      <c r="P97" t="s">
        <v>382</v>
      </c>
      <c r="Q97" t="s">
        <v>345</v>
      </c>
      <c r="R97" t="s">
        <v>387</v>
      </c>
      <c r="S97" t="s">
        <v>346</v>
      </c>
      <c r="T97" t="s">
        <v>6</v>
      </c>
      <c r="U97" s="11">
        <v>0</v>
      </c>
    </row>
    <row r="98" spans="2:21" x14ac:dyDescent="0.2">
      <c r="B98" s="77" t="s">
        <v>5</v>
      </c>
      <c r="C98" s="78" t="s">
        <v>196</v>
      </c>
      <c r="D98" s="79" t="s">
        <v>197</v>
      </c>
      <c r="E98" s="77" t="s">
        <v>6</v>
      </c>
      <c r="F98" s="77" t="s">
        <v>24</v>
      </c>
      <c r="G98" s="80">
        <f t="shared" si="2"/>
        <v>0</v>
      </c>
      <c r="H98">
        <f t="shared" si="3"/>
        <v>0</v>
      </c>
      <c r="N98" s="10">
        <v>43525</v>
      </c>
      <c r="O98" t="s">
        <v>388</v>
      </c>
      <c r="P98" t="s">
        <v>382</v>
      </c>
      <c r="Q98" t="s">
        <v>345</v>
      </c>
      <c r="R98" t="s">
        <v>389</v>
      </c>
      <c r="S98" t="s">
        <v>346</v>
      </c>
      <c r="T98" t="s">
        <v>6</v>
      </c>
      <c r="U98" s="11">
        <v>0</v>
      </c>
    </row>
    <row r="99" spans="2:21" x14ac:dyDescent="0.2">
      <c r="B99" s="77" t="s">
        <v>5</v>
      </c>
      <c r="C99" s="78" t="s">
        <v>198</v>
      </c>
      <c r="D99" s="79" t="s">
        <v>199</v>
      </c>
      <c r="E99" s="77" t="s">
        <v>6</v>
      </c>
      <c r="F99" s="77" t="s">
        <v>80</v>
      </c>
      <c r="G99" s="80">
        <f t="shared" si="2"/>
        <v>124.560318</v>
      </c>
      <c r="H99">
        <f t="shared" si="3"/>
        <v>124.560318</v>
      </c>
      <c r="N99" s="10">
        <v>43525</v>
      </c>
      <c r="O99" t="s">
        <v>390</v>
      </c>
      <c r="P99" t="s">
        <v>382</v>
      </c>
      <c r="Q99" t="s">
        <v>345</v>
      </c>
      <c r="R99" t="s">
        <v>391</v>
      </c>
      <c r="S99" t="s">
        <v>346</v>
      </c>
      <c r="T99" t="s">
        <v>6</v>
      </c>
      <c r="U99" s="11">
        <v>256.39966800000002</v>
      </c>
    </row>
    <row r="100" spans="2:21" x14ac:dyDescent="0.2">
      <c r="B100" s="77" t="s">
        <v>200</v>
      </c>
      <c r="C100" s="78" t="s">
        <v>201</v>
      </c>
      <c r="D100" s="79" t="s">
        <v>202</v>
      </c>
      <c r="E100" s="77" t="s">
        <v>8</v>
      </c>
      <c r="F100" s="77" t="s">
        <v>24</v>
      </c>
      <c r="G100" s="80">
        <f t="shared" si="2"/>
        <v>0</v>
      </c>
      <c r="H100">
        <f t="shared" si="3"/>
        <v>0</v>
      </c>
      <c r="N100" s="10">
        <v>43525</v>
      </c>
      <c r="O100" t="s">
        <v>392</v>
      </c>
      <c r="P100" t="s">
        <v>382</v>
      </c>
      <c r="Q100" t="s">
        <v>393</v>
      </c>
      <c r="R100" t="s">
        <v>394</v>
      </c>
      <c r="S100" t="s">
        <v>346</v>
      </c>
      <c r="T100" t="s">
        <v>6</v>
      </c>
      <c r="U100" s="11">
        <v>22.109660999999999</v>
      </c>
    </row>
    <row r="101" spans="2:21" x14ac:dyDescent="0.2">
      <c r="B101" s="77" t="s">
        <v>200</v>
      </c>
      <c r="C101" s="78" t="s">
        <v>203</v>
      </c>
      <c r="D101" s="79" t="s">
        <v>204</v>
      </c>
      <c r="E101" s="77" t="s">
        <v>8</v>
      </c>
      <c r="F101" s="77" t="s">
        <v>24</v>
      </c>
      <c r="G101" s="80">
        <f t="shared" si="2"/>
        <v>0</v>
      </c>
      <c r="H101">
        <f t="shared" si="3"/>
        <v>0</v>
      </c>
      <c r="N101" s="10">
        <v>43525</v>
      </c>
      <c r="O101" t="s">
        <v>395</v>
      </c>
      <c r="P101" t="s">
        <v>382</v>
      </c>
      <c r="Q101" t="s">
        <v>393</v>
      </c>
      <c r="R101" t="s">
        <v>396</v>
      </c>
      <c r="S101" t="s">
        <v>346</v>
      </c>
      <c r="T101" t="s">
        <v>6</v>
      </c>
      <c r="U101" s="11">
        <v>370.65743300000003</v>
      </c>
    </row>
    <row r="102" spans="2:21" x14ac:dyDescent="0.2">
      <c r="B102" s="77" t="s">
        <v>200</v>
      </c>
      <c r="C102" s="78" t="s">
        <v>205</v>
      </c>
      <c r="D102" s="79" t="s">
        <v>206</v>
      </c>
      <c r="E102" s="77" t="s">
        <v>207</v>
      </c>
      <c r="F102" s="77" t="s">
        <v>24</v>
      </c>
      <c r="G102" s="80">
        <f t="shared" si="2"/>
        <v>0</v>
      </c>
      <c r="H102">
        <f t="shared" si="3"/>
        <v>0</v>
      </c>
      <c r="N102" s="10">
        <v>43525</v>
      </c>
      <c r="O102" t="s">
        <v>397</v>
      </c>
      <c r="P102" t="s">
        <v>382</v>
      </c>
      <c r="Q102" t="s">
        <v>352</v>
      </c>
      <c r="R102" t="s">
        <v>398</v>
      </c>
      <c r="S102" t="s">
        <v>346</v>
      </c>
      <c r="T102" t="s">
        <v>6</v>
      </c>
      <c r="U102" s="11">
        <v>0</v>
      </c>
    </row>
    <row r="103" spans="2:21" x14ac:dyDescent="0.2">
      <c r="B103" s="77" t="s">
        <v>200</v>
      </c>
      <c r="C103" s="78" t="s">
        <v>208</v>
      </c>
      <c r="D103" s="79" t="s">
        <v>209</v>
      </c>
      <c r="E103" s="77" t="s">
        <v>207</v>
      </c>
      <c r="F103" s="77" t="s">
        <v>24</v>
      </c>
      <c r="G103" s="80">
        <f t="shared" si="2"/>
        <v>0</v>
      </c>
      <c r="H103">
        <f t="shared" si="3"/>
        <v>0</v>
      </c>
      <c r="N103" s="10">
        <v>43525</v>
      </c>
      <c r="O103" t="s">
        <v>399</v>
      </c>
      <c r="P103" t="s">
        <v>382</v>
      </c>
      <c r="Q103" t="s">
        <v>260</v>
      </c>
      <c r="R103" t="s">
        <v>400</v>
      </c>
      <c r="S103" t="s">
        <v>346</v>
      </c>
      <c r="T103" t="s">
        <v>6</v>
      </c>
      <c r="U103" s="11">
        <v>0</v>
      </c>
    </row>
    <row r="104" spans="2:21" x14ac:dyDescent="0.2">
      <c r="B104" s="77" t="s">
        <v>200</v>
      </c>
      <c r="C104" s="78" t="s">
        <v>210</v>
      </c>
      <c r="D104" s="79" t="s">
        <v>211</v>
      </c>
      <c r="E104" s="77" t="s">
        <v>207</v>
      </c>
      <c r="F104" s="77" t="s">
        <v>80</v>
      </c>
      <c r="G104" s="80">
        <f t="shared" si="2"/>
        <v>0</v>
      </c>
      <c r="H104">
        <f t="shared" si="3"/>
        <v>0</v>
      </c>
      <c r="N104" s="10">
        <v>43525</v>
      </c>
      <c r="O104" t="s">
        <v>401</v>
      </c>
      <c r="P104" t="s">
        <v>382</v>
      </c>
      <c r="Q104" t="s">
        <v>356</v>
      </c>
      <c r="R104" t="s">
        <v>402</v>
      </c>
      <c r="S104" t="s">
        <v>346</v>
      </c>
      <c r="T104" t="s">
        <v>6</v>
      </c>
      <c r="U104" s="11">
        <v>75.299261000000001</v>
      </c>
    </row>
    <row r="105" spans="2:21" x14ac:dyDescent="0.2">
      <c r="B105" s="77" t="s">
        <v>200</v>
      </c>
      <c r="C105" s="78" t="s">
        <v>212</v>
      </c>
      <c r="D105" s="79" t="s">
        <v>213</v>
      </c>
      <c r="E105" s="77" t="s">
        <v>207</v>
      </c>
      <c r="F105" s="77" t="s">
        <v>80</v>
      </c>
      <c r="G105" s="80">
        <f t="shared" si="2"/>
        <v>0</v>
      </c>
      <c r="H105">
        <f t="shared" si="3"/>
        <v>0</v>
      </c>
      <c r="N105" s="10">
        <v>43525</v>
      </c>
      <c r="O105" t="s">
        <v>403</v>
      </c>
      <c r="P105" t="s">
        <v>382</v>
      </c>
      <c r="Q105" t="s">
        <v>404</v>
      </c>
      <c r="R105" t="s">
        <v>405</v>
      </c>
      <c r="S105" t="s">
        <v>346</v>
      </c>
      <c r="T105" t="s">
        <v>6</v>
      </c>
      <c r="U105" s="11">
        <v>27.988783000000002</v>
      </c>
    </row>
    <row r="106" spans="2:21" x14ac:dyDescent="0.2">
      <c r="B106" s="77" t="s">
        <v>200</v>
      </c>
      <c r="C106" s="78" t="s">
        <v>214</v>
      </c>
      <c r="D106" s="79" t="s">
        <v>215</v>
      </c>
      <c r="E106" s="77" t="s">
        <v>8</v>
      </c>
      <c r="F106" s="77" t="s">
        <v>24</v>
      </c>
      <c r="G106" s="80">
        <f t="shared" si="2"/>
        <v>0</v>
      </c>
      <c r="H106">
        <f t="shared" si="3"/>
        <v>0</v>
      </c>
      <c r="N106" s="10">
        <v>43525</v>
      </c>
      <c r="O106" t="s">
        <v>406</v>
      </c>
      <c r="P106" t="s">
        <v>382</v>
      </c>
      <c r="Q106" t="s">
        <v>407</v>
      </c>
      <c r="R106" t="s">
        <v>408</v>
      </c>
      <c r="S106" t="s">
        <v>346</v>
      </c>
      <c r="T106" t="s">
        <v>6</v>
      </c>
      <c r="U106" s="11">
        <v>6.6997619999999998</v>
      </c>
    </row>
    <row r="107" spans="2:21" x14ac:dyDescent="0.2">
      <c r="B107" s="77" t="s">
        <v>200</v>
      </c>
      <c r="C107" s="78" t="s">
        <v>216</v>
      </c>
      <c r="D107" s="79" t="s">
        <v>217</v>
      </c>
      <c r="E107" s="77" t="s">
        <v>207</v>
      </c>
      <c r="F107" s="77" t="s">
        <v>24</v>
      </c>
      <c r="G107" s="80">
        <f t="shared" si="2"/>
        <v>0</v>
      </c>
      <c r="H107">
        <f t="shared" si="3"/>
        <v>0</v>
      </c>
      <c r="N107" s="10">
        <v>43525</v>
      </c>
      <c r="O107" t="s">
        <v>409</v>
      </c>
      <c r="P107" t="s">
        <v>382</v>
      </c>
      <c r="Q107" t="s">
        <v>407</v>
      </c>
      <c r="R107" t="s">
        <v>410</v>
      </c>
      <c r="S107" t="s">
        <v>346</v>
      </c>
      <c r="T107" t="s">
        <v>6</v>
      </c>
      <c r="U107" s="11">
        <v>0</v>
      </c>
    </row>
    <row r="108" spans="2:21" x14ac:dyDescent="0.2">
      <c r="B108" s="77" t="s">
        <v>200</v>
      </c>
      <c r="C108" s="78" t="s">
        <v>218</v>
      </c>
      <c r="D108" s="79" t="s">
        <v>219</v>
      </c>
      <c r="E108" s="77" t="s">
        <v>207</v>
      </c>
      <c r="F108" s="77" t="s">
        <v>80</v>
      </c>
      <c r="G108" s="80">
        <f t="shared" si="2"/>
        <v>0</v>
      </c>
      <c r="H108">
        <f t="shared" si="3"/>
        <v>0</v>
      </c>
      <c r="N108" s="10">
        <v>43525</v>
      </c>
      <c r="O108" t="s">
        <v>411</v>
      </c>
      <c r="P108" t="s">
        <v>382</v>
      </c>
      <c r="Q108" t="s">
        <v>412</v>
      </c>
      <c r="R108" t="s">
        <v>413</v>
      </c>
      <c r="S108" t="s">
        <v>346</v>
      </c>
      <c r="T108" t="s">
        <v>6</v>
      </c>
      <c r="U108" s="11">
        <v>0</v>
      </c>
    </row>
    <row r="109" spans="2:21" x14ac:dyDescent="0.2">
      <c r="B109" s="77" t="s">
        <v>200</v>
      </c>
      <c r="C109" s="78" t="s">
        <v>220</v>
      </c>
      <c r="D109" s="79" t="s">
        <v>221</v>
      </c>
      <c r="E109" s="77" t="s">
        <v>207</v>
      </c>
      <c r="F109" s="77" t="s">
        <v>24</v>
      </c>
      <c r="G109" s="80">
        <f t="shared" si="2"/>
        <v>0</v>
      </c>
      <c r="H109">
        <f t="shared" si="3"/>
        <v>0</v>
      </c>
      <c r="N109" s="10">
        <v>43525</v>
      </c>
      <c r="O109" t="s">
        <v>414</v>
      </c>
      <c r="P109" t="s">
        <v>382</v>
      </c>
      <c r="Q109" t="s">
        <v>412</v>
      </c>
      <c r="R109" t="s">
        <v>415</v>
      </c>
      <c r="S109" t="s">
        <v>346</v>
      </c>
      <c r="T109" t="s">
        <v>6</v>
      </c>
      <c r="U109" s="11">
        <v>0</v>
      </c>
    </row>
    <row r="110" spans="2:21" x14ac:dyDescent="0.2">
      <c r="B110" s="77" t="s">
        <v>884</v>
      </c>
      <c r="C110" s="78" t="s">
        <v>222</v>
      </c>
      <c r="D110" s="79" t="s">
        <v>223</v>
      </c>
      <c r="E110" s="77" t="s">
        <v>8</v>
      </c>
      <c r="F110" s="77" t="s">
        <v>24</v>
      </c>
      <c r="G110" s="80">
        <f t="shared" si="2"/>
        <v>3849.4360000000001</v>
      </c>
      <c r="H110">
        <f t="shared" si="3"/>
        <v>3849.4360000000001</v>
      </c>
      <c r="N110" s="10">
        <v>43525</v>
      </c>
      <c r="O110" t="s">
        <v>416</v>
      </c>
      <c r="P110" t="s">
        <v>382</v>
      </c>
      <c r="Q110" t="s">
        <v>412</v>
      </c>
      <c r="R110" t="s">
        <v>417</v>
      </c>
      <c r="S110" t="s">
        <v>346</v>
      </c>
      <c r="T110" t="s">
        <v>6</v>
      </c>
      <c r="U110" s="11">
        <v>0</v>
      </c>
    </row>
    <row r="111" spans="2:21" x14ac:dyDescent="0.2">
      <c r="B111" s="77" t="s">
        <v>884</v>
      </c>
      <c r="C111" s="78" t="s">
        <v>224</v>
      </c>
      <c r="D111" s="79" t="s">
        <v>225</v>
      </c>
      <c r="E111" s="77" t="s">
        <v>8</v>
      </c>
      <c r="F111" s="77" t="s">
        <v>24</v>
      </c>
      <c r="G111" s="80">
        <f t="shared" si="2"/>
        <v>1004.919</v>
      </c>
      <c r="H111">
        <f t="shared" si="3"/>
        <v>1004.919</v>
      </c>
      <c r="N111" s="10">
        <v>43525</v>
      </c>
      <c r="O111" t="s">
        <v>418</v>
      </c>
      <c r="P111" t="s">
        <v>382</v>
      </c>
      <c r="Q111" t="s">
        <v>412</v>
      </c>
      <c r="R111" t="s">
        <v>419</v>
      </c>
      <c r="S111" t="s">
        <v>346</v>
      </c>
      <c r="T111" t="s">
        <v>6</v>
      </c>
      <c r="U111" s="11">
        <v>0</v>
      </c>
    </row>
    <row r="112" spans="2:21" x14ac:dyDescent="0.2">
      <c r="G112" s="9"/>
      <c r="N112" s="10">
        <v>43525</v>
      </c>
      <c r="O112" t="s">
        <v>420</v>
      </c>
      <c r="P112" t="s">
        <v>382</v>
      </c>
      <c r="Q112" t="s">
        <v>412</v>
      </c>
      <c r="R112" t="s">
        <v>421</v>
      </c>
      <c r="S112" t="s">
        <v>346</v>
      </c>
      <c r="T112" t="s">
        <v>6</v>
      </c>
      <c r="U112" s="11">
        <v>0</v>
      </c>
    </row>
    <row r="113" spans="2:21" x14ac:dyDescent="0.2">
      <c r="G113" s="9"/>
      <c r="N113" s="10">
        <v>43525</v>
      </c>
      <c r="O113" t="s">
        <v>422</v>
      </c>
      <c r="P113" t="s">
        <v>382</v>
      </c>
      <c r="Q113" t="s">
        <v>412</v>
      </c>
      <c r="R113" t="s">
        <v>423</v>
      </c>
      <c r="S113" t="s">
        <v>346</v>
      </c>
      <c r="T113" t="s">
        <v>6</v>
      </c>
      <c r="U113" s="11">
        <v>0</v>
      </c>
    </row>
    <row r="114" spans="2:21" x14ac:dyDescent="0.2">
      <c r="G114" s="9"/>
      <c r="N114" s="10">
        <v>43525</v>
      </c>
      <c r="O114" t="s">
        <v>424</v>
      </c>
      <c r="P114" t="s">
        <v>382</v>
      </c>
      <c r="Q114" t="s">
        <v>412</v>
      </c>
      <c r="R114" t="s">
        <v>425</v>
      </c>
      <c r="S114" t="s">
        <v>346</v>
      </c>
      <c r="T114" t="s">
        <v>6</v>
      </c>
      <c r="U114" s="11">
        <v>0</v>
      </c>
    </row>
    <row r="115" spans="2:21" x14ac:dyDescent="0.2">
      <c r="B115" s="6" t="s">
        <v>944</v>
      </c>
      <c r="G115" s="9"/>
      <c r="N115" s="10">
        <v>43525</v>
      </c>
      <c r="O115" t="s">
        <v>426</v>
      </c>
      <c r="P115" t="s">
        <v>427</v>
      </c>
      <c r="Q115" t="s">
        <v>345</v>
      </c>
      <c r="R115" t="s">
        <v>428</v>
      </c>
      <c r="S115" t="s">
        <v>346</v>
      </c>
      <c r="T115" t="s">
        <v>6</v>
      </c>
      <c r="U115" s="11">
        <v>47.672755000000002</v>
      </c>
    </row>
    <row r="116" spans="2:21" x14ac:dyDescent="0.2">
      <c r="N116" s="10">
        <v>43525</v>
      </c>
      <c r="O116" t="s">
        <v>429</v>
      </c>
      <c r="P116" t="s">
        <v>427</v>
      </c>
      <c r="Q116" t="s">
        <v>345</v>
      </c>
      <c r="R116" t="s">
        <v>430</v>
      </c>
      <c r="S116" t="s">
        <v>346</v>
      </c>
      <c r="T116" t="s">
        <v>6</v>
      </c>
      <c r="U116" s="11">
        <v>0</v>
      </c>
    </row>
    <row r="117" spans="2:21" x14ac:dyDescent="0.2">
      <c r="N117" s="10">
        <v>43525</v>
      </c>
      <c r="O117" t="s">
        <v>431</v>
      </c>
      <c r="P117" t="s">
        <v>427</v>
      </c>
      <c r="Q117" t="s">
        <v>393</v>
      </c>
      <c r="R117" t="s">
        <v>432</v>
      </c>
      <c r="S117" t="s">
        <v>346</v>
      </c>
      <c r="T117" t="s">
        <v>6</v>
      </c>
      <c r="U117" s="11">
        <v>3.7510370000000002</v>
      </c>
    </row>
    <row r="118" spans="2:21" x14ac:dyDescent="0.2">
      <c r="N118" s="10">
        <v>43525</v>
      </c>
      <c r="O118" t="s">
        <v>433</v>
      </c>
      <c r="P118" t="s">
        <v>427</v>
      </c>
      <c r="Q118" t="s">
        <v>352</v>
      </c>
      <c r="R118" t="s">
        <v>434</v>
      </c>
      <c r="S118" t="s">
        <v>346</v>
      </c>
      <c r="T118" t="s">
        <v>6</v>
      </c>
      <c r="U118" s="11">
        <v>0</v>
      </c>
    </row>
    <row r="119" spans="2:21" x14ac:dyDescent="0.2">
      <c r="N119" s="10">
        <v>43525</v>
      </c>
      <c r="O119" t="s">
        <v>435</v>
      </c>
      <c r="P119" t="s">
        <v>427</v>
      </c>
      <c r="Q119" t="s">
        <v>407</v>
      </c>
      <c r="R119" t="s">
        <v>436</v>
      </c>
      <c r="S119" t="s">
        <v>346</v>
      </c>
      <c r="T119" t="s">
        <v>6</v>
      </c>
      <c r="U119" s="11">
        <v>1.631448</v>
      </c>
    </row>
    <row r="120" spans="2:21" x14ac:dyDescent="0.2">
      <c r="N120" s="10">
        <v>43525</v>
      </c>
      <c r="O120" t="s">
        <v>437</v>
      </c>
      <c r="P120" t="s">
        <v>438</v>
      </c>
      <c r="Q120" t="s">
        <v>439</v>
      </c>
      <c r="R120" t="s">
        <v>440</v>
      </c>
      <c r="S120" t="s">
        <v>346</v>
      </c>
      <c r="T120" t="s">
        <v>6</v>
      </c>
      <c r="U120" s="11">
        <v>150.14333099999999</v>
      </c>
    </row>
    <row r="121" spans="2:21" x14ac:dyDescent="0.2">
      <c r="N121" s="10">
        <v>43525</v>
      </c>
      <c r="O121" t="s">
        <v>174</v>
      </c>
      <c r="P121" t="s">
        <v>438</v>
      </c>
      <c r="Q121" t="s">
        <v>347</v>
      </c>
      <c r="R121" t="s">
        <v>175</v>
      </c>
      <c r="S121" t="s">
        <v>346</v>
      </c>
      <c r="T121" t="s">
        <v>6</v>
      </c>
      <c r="U121" s="11">
        <v>29.603524</v>
      </c>
    </row>
    <row r="122" spans="2:21" x14ac:dyDescent="0.2">
      <c r="N122" s="10">
        <v>43525</v>
      </c>
      <c r="O122" t="s">
        <v>170</v>
      </c>
      <c r="P122" t="s">
        <v>438</v>
      </c>
      <c r="Q122" t="s">
        <v>345</v>
      </c>
      <c r="R122" t="s">
        <v>171</v>
      </c>
      <c r="S122" t="s">
        <v>346</v>
      </c>
      <c r="T122" t="s">
        <v>6</v>
      </c>
      <c r="U122" s="11">
        <v>0</v>
      </c>
    </row>
    <row r="123" spans="2:21" x14ac:dyDescent="0.2">
      <c r="N123" s="10">
        <v>43525</v>
      </c>
      <c r="O123" t="s">
        <v>164</v>
      </c>
      <c r="P123" t="s">
        <v>438</v>
      </c>
      <c r="Q123" t="s">
        <v>345</v>
      </c>
      <c r="R123" t="s">
        <v>165</v>
      </c>
      <c r="S123" t="s">
        <v>346</v>
      </c>
      <c r="T123" t="s">
        <v>6</v>
      </c>
      <c r="U123" s="11">
        <v>239.05770799999999</v>
      </c>
    </row>
    <row r="124" spans="2:21" x14ac:dyDescent="0.2">
      <c r="N124" s="10">
        <v>43525</v>
      </c>
      <c r="O124" t="s">
        <v>166</v>
      </c>
      <c r="P124" t="s">
        <v>438</v>
      </c>
      <c r="Q124" t="s">
        <v>345</v>
      </c>
      <c r="R124" t="s">
        <v>167</v>
      </c>
      <c r="S124" t="s">
        <v>346</v>
      </c>
      <c r="T124" t="s">
        <v>6</v>
      </c>
      <c r="U124" s="11">
        <v>0</v>
      </c>
    </row>
    <row r="125" spans="2:21" x14ac:dyDescent="0.2">
      <c r="N125" s="10">
        <v>43525</v>
      </c>
      <c r="O125" t="s">
        <v>168</v>
      </c>
      <c r="P125" t="s">
        <v>438</v>
      </c>
      <c r="Q125" t="s">
        <v>345</v>
      </c>
      <c r="R125" t="s">
        <v>169</v>
      </c>
      <c r="S125" t="s">
        <v>346</v>
      </c>
      <c r="T125" t="s">
        <v>6</v>
      </c>
      <c r="U125" s="11">
        <v>3380.7788519999999</v>
      </c>
    </row>
    <row r="126" spans="2:21" x14ac:dyDescent="0.2">
      <c r="N126" s="10">
        <v>43525</v>
      </c>
      <c r="O126" t="s">
        <v>172</v>
      </c>
      <c r="P126" t="s">
        <v>438</v>
      </c>
      <c r="Q126" t="s">
        <v>352</v>
      </c>
      <c r="R126" t="s">
        <v>173</v>
      </c>
      <c r="S126" t="s">
        <v>346</v>
      </c>
      <c r="T126" t="s">
        <v>6</v>
      </c>
      <c r="U126" s="11">
        <v>33.31232</v>
      </c>
    </row>
    <row r="127" spans="2:21" x14ac:dyDescent="0.2">
      <c r="N127" s="10">
        <v>43525</v>
      </c>
      <c r="O127" t="s">
        <v>176</v>
      </c>
      <c r="P127" t="s">
        <v>441</v>
      </c>
      <c r="Q127" t="s">
        <v>345</v>
      </c>
      <c r="R127" t="s">
        <v>177</v>
      </c>
      <c r="S127" t="s">
        <v>346</v>
      </c>
      <c r="T127" t="s">
        <v>6</v>
      </c>
      <c r="U127" s="11">
        <v>3.8268179999999998</v>
      </c>
    </row>
    <row r="128" spans="2:21" x14ac:dyDescent="0.2">
      <c r="N128" s="10">
        <v>43525</v>
      </c>
      <c r="O128" t="s">
        <v>148</v>
      </c>
      <c r="P128" t="s">
        <v>442</v>
      </c>
      <c r="Q128" t="s">
        <v>345</v>
      </c>
      <c r="R128" t="s">
        <v>149</v>
      </c>
      <c r="S128" t="s">
        <v>346</v>
      </c>
      <c r="T128" t="s">
        <v>6</v>
      </c>
      <c r="U128" s="11">
        <v>12.205731</v>
      </c>
    </row>
    <row r="129" spans="14:21" x14ac:dyDescent="0.2">
      <c r="N129" s="10">
        <v>43525</v>
      </c>
      <c r="O129" t="s">
        <v>150</v>
      </c>
      <c r="P129" t="s">
        <v>442</v>
      </c>
      <c r="Q129" t="s">
        <v>345</v>
      </c>
      <c r="R129" t="s">
        <v>151</v>
      </c>
      <c r="S129" t="s">
        <v>346</v>
      </c>
      <c r="T129" t="s">
        <v>6</v>
      </c>
      <c r="U129" s="11">
        <v>84.447327000000001</v>
      </c>
    </row>
    <row r="130" spans="14:21" x14ac:dyDescent="0.2">
      <c r="N130" s="10">
        <v>43525</v>
      </c>
      <c r="O130" t="s">
        <v>142</v>
      </c>
      <c r="P130" t="s">
        <v>443</v>
      </c>
      <c r="Q130" t="s">
        <v>345</v>
      </c>
      <c r="R130" t="s">
        <v>143</v>
      </c>
      <c r="S130" t="s">
        <v>346</v>
      </c>
      <c r="T130" t="s">
        <v>6</v>
      </c>
      <c r="U130" s="11">
        <v>60.390942000000003</v>
      </c>
    </row>
    <row r="131" spans="14:21" x14ac:dyDescent="0.2">
      <c r="N131" s="10">
        <v>43525</v>
      </c>
      <c r="O131" t="s">
        <v>144</v>
      </c>
      <c r="P131" t="s">
        <v>443</v>
      </c>
      <c r="Q131" t="s">
        <v>347</v>
      </c>
      <c r="R131" t="s">
        <v>145</v>
      </c>
      <c r="S131" t="s">
        <v>346</v>
      </c>
      <c r="T131" t="s">
        <v>6</v>
      </c>
      <c r="U131" s="11">
        <v>26.491872999999998</v>
      </c>
    </row>
    <row r="132" spans="14:21" x14ac:dyDescent="0.2">
      <c r="N132" s="10">
        <v>43525</v>
      </c>
      <c r="O132" t="s">
        <v>444</v>
      </c>
      <c r="P132" t="s">
        <v>445</v>
      </c>
      <c r="Q132" t="s">
        <v>373</v>
      </c>
      <c r="R132" t="s">
        <v>446</v>
      </c>
      <c r="S132" t="s">
        <v>346</v>
      </c>
      <c r="T132" t="s">
        <v>6</v>
      </c>
      <c r="U132" s="11">
        <v>2026.202953</v>
      </c>
    </row>
    <row r="133" spans="14:21" x14ac:dyDescent="0.2">
      <c r="N133" s="10">
        <v>43525</v>
      </c>
      <c r="O133" t="s">
        <v>447</v>
      </c>
      <c r="P133" t="s">
        <v>445</v>
      </c>
      <c r="Q133" t="s">
        <v>345</v>
      </c>
      <c r="R133" t="s">
        <v>448</v>
      </c>
      <c r="S133" t="s">
        <v>346</v>
      </c>
      <c r="T133" t="s">
        <v>6</v>
      </c>
      <c r="U133" s="11">
        <v>64.358153999999999</v>
      </c>
    </row>
    <row r="134" spans="14:21" x14ac:dyDescent="0.2">
      <c r="N134" s="10">
        <v>43525</v>
      </c>
      <c r="O134" t="s">
        <v>449</v>
      </c>
      <c r="P134" t="s">
        <v>445</v>
      </c>
      <c r="Q134" t="s">
        <v>347</v>
      </c>
      <c r="R134" t="s">
        <v>450</v>
      </c>
      <c r="S134" t="s">
        <v>346</v>
      </c>
      <c r="T134" t="s">
        <v>6</v>
      </c>
      <c r="U134" s="11">
        <v>486.98005899999998</v>
      </c>
    </row>
    <row r="135" spans="14:21" x14ac:dyDescent="0.2">
      <c r="N135" s="10">
        <v>43525</v>
      </c>
      <c r="O135" t="s">
        <v>182</v>
      </c>
      <c r="P135" t="s">
        <v>451</v>
      </c>
      <c r="Q135" t="s">
        <v>345</v>
      </c>
      <c r="R135" t="s">
        <v>183</v>
      </c>
      <c r="S135" t="s">
        <v>346</v>
      </c>
      <c r="T135" t="s">
        <v>6</v>
      </c>
      <c r="U135" s="11">
        <v>111.722605</v>
      </c>
    </row>
    <row r="136" spans="14:21" x14ac:dyDescent="0.2">
      <c r="N136" s="10">
        <v>43525</v>
      </c>
      <c r="O136" t="s">
        <v>184</v>
      </c>
      <c r="P136" t="s">
        <v>451</v>
      </c>
      <c r="Q136" t="s">
        <v>393</v>
      </c>
      <c r="R136" t="s">
        <v>185</v>
      </c>
      <c r="S136" t="s">
        <v>346</v>
      </c>
      <c r="T136" t="s">
        <v>6</v>
      </c>
      <c r="U136" s="11">
        <v>0</v>
      </c>
    </row>
    <row r="137" spans="14:21" x14ac:dyDescent="0.2">
      <c r="N137" s="10">
        <v>43525</v>
      </c>
      <c r="O137" t="s">
        <v>186</v>
      </c>
      <c r="P137" t="s">
        <v>451</v>
      </c>
      <c r="Q137" t="s">
        <v>356</v>
      </c>
      <c r="R137" t="s">
        <v>187</v>
      </c>
      <c r="S137" t="s">
        <v>346</v>
      </c>
      <c r="T137" t="s">
        <v>6</v>
      </c>
      <c r="U137" s="11">
        <v>13.503747000000001</v>
      </c>
    </row>
    <row r="138" spans="14:21" x14ac:dyDescent="0.2">
      <c r="N138" s="10">
        <v>43525</v>
      </c>
      <c r="O138" t="s">
        <v>188</v>
      </c>
      <c r="P138" t="s">
        <v>451</v>
      </c>
      <c r="Q138" t="s">
        <v>407</v>
      </c>
      <c r="R138" t="s">
        <v>189</v>
      </c>
      <c r="S138" t="s">
        <v>346</v>
      </c>
      <c r="T138" t="s">
        <v>6</v>
      </c>
      <c r="U138" s="11">
        <v>415.71734400000003</v>
      </c>
    </row>
    <row r="139" spans="14:21" x14ac:dyDescent="0.2">
      <c r="N139" s="10">
        <v>43525</v>
      </c>
      <c r="O139" t="s">
        <v>136</v>
      </c>
      <c r="P139" t="s">
        <v>452</v>
      </c>
      <c r="Q139" t="s">
        <v>347</v>
      </c>
      <c r="R139" t="s">
        <v>137</v>
      </c>
      <c r="S139" t="s">
        <v>346</v>
      </c>
      <c r="T139" t="s">
        <v>6</v>
      </c>
      <c r="U139" s="11">
        <v>0.51211399999999996</v>
      </c>
    </row>
    <row r="140" spans="14:21" x14ac:dyDescent="0.2">
      <c r="N140" s="10">
        <v>43525</v>
      </c>
      <c r="O140" t="s">
        <v>132</v>
      </c>
      <c r="P140" t="s">
        <v>452</v>
      </c>
      <c r="Q140" t="s">
        <v>345</v>
      </c>
      <c r="R140" t="s">
        <v>133</v>
      </c>
      <c r="S140" t="s">
        <v>346</v>
      </c>
      <c r="T140" t="s">
        <v>6</v>
      </c>
      <c r="U140" s="11">
        <v>68.805115000000001</v>
      </c>
    </row>
    <row r="141" spans="14:21" x14ac:dyDescent="0.2">
      <c r="N141" s="10">
        <v>43525</v>
      </c>
      <c r="O141" t="s">
        <v>134</v>
      </c>
      <c r="P141" t="s">
        <v>452</v>
      </c>
      <c r="Q141" t="s">
        <v>345</v>
      </c>
      <c r="R141" t="s">
        <v>135</v>
      </c>
      <c r="S141" t="s">
        <v>346</v>
      </c>
      <c r="T141" t="s">
        <v>6</v>
      </c>
      <c r="U141" s="11">
        <v>358.69389200000001</v>
      </c>
    </row>
    <row r="142" spans="14:21" x14ac:dyDescent="0.2">
      <c r="N142" s="10">
        <v>43525</v>
      </c>
      <c r="O142" t="s">
        <v>180</v>
      </c>
      <c r="P142" t="s">
        <v>453</v>
      </c>
      <c r="Q142" t="s">
        <v>345</v>
      </c>
      <c r="R142" t="s">
        <v>181</v>
      </c>
      <c r="S142" t="s">
        <v>346</v>
      </c>
      <c r="T142" t="s">
        <v>6</v>
      </c>
      <c r="U142" s="11">
        <v>10.239672000000001</v>
      </c>
    </row>
    <row r="143" spans="14:21" x14ac:dyDescent="0.2">
      <c r="N143" s="10">
        <v>43525</v>
      </c>
      <c r="O143" t="s">
        <v>454</v>
      </c>
      <c r="P143" t="s">
        <v>455</v>
      </c>
      <c r="Q143" t="s">
        <v>345</v>
      </c>
      <c r="R143" t="s">
        <v>456</v>
      </c>
      <c r="S143" t="s">
        <v>346</v>
      </c>
      <c r="T143" t="s">
        <v>6</v>
      </c>
      <c r="U143" s="11">
        <v>0</v>
      </c>
    </row>
    <row r="144" spans="14:21" x14ac:dyDescent="0.2">
      <c r="N144" s="10">
        <v>43525</v>
      </c>
      <c r="O144" t="s">
        <v>146</v>
      </c>
      <c r="P144" t="s">
        <v>457</v>
      </c>
      <c r="Q144" t="s">
        <v>345</v>
      </c>
      <c r="R144" t="s">
        <v>147</v>
      </c>
      <c r="S144" t="s">
        <v>346</v>
      </c>
      <c r="T144" t="s">
        <v>6</v>
      </c>
      <c r="U144" s="11">
        <v>13.840702</v>
      </c>
    </row>
    <row r="145" spans="14:21" x14ac:dyDescent="0.2">
      <c r="N145" s="10">
        <v>43525</v>
      </c>
      <c r="O145" t="s">
        <v>458</v>
      </c>
      <c r="P145" t="s">
        <v>459</v>
      </c>
      <c r="Q145" t="s">
        <v>356</v>
      </c>
      <c r="R145" t="s">
        <v>460</v>
      </c>
      <c r="S145" t="s">
        <v>346</v>
      </c>
      <c r="T145" t="s">
        <v>6</v>
      </c>
      <c r="U145" s="11">
        <v>0</v>
      </c>
    </row>
    <row r="146" spans="14:21" x14ac:dyDescent="0.2">
      <c r="N146" s="10">
        <v>43525</v>
      </c>
      <c r="O146" t="s">
        <v>461</v>
      </c>
      <c r="P146" t="s">
        <v>459</v>
      </c>
      <c r="Q146" t="s">
        <v>345</v>
      </c>
      <c r="R146" t="s">
        <v>462</v>
      </c>
      <c r="S146" t="s">
        <v>346</v>
      </c>
      <c r="T146" t="s">
        <v>6</v>
      </c>
      <c r="U146" s="11">
        <v>20.078320000000001</v>
      </c>
    </row>
    <row r="147" spans="14:21" x14ac:dyDescent="0.2">
      <c r="N147" s="10">
        <v>43525</v>
      </c>
      <c r="O147" t="s">
        <v>463</v>
      </c>
      <c r="P147" t="s">
        <v>459</v>
      </c>
      <c r="Q147" t="s">
        <v>345</v>
      </c>
      <c r="R147" t="s">
        <v>464</v>
      </c>
      <c r="S147" t="s">
        <v>346</v>
      </c>
      <c r="T147" t="s">
        <v>6</v>
      </c>
      <c r="U147" s="11">
        <v>0.70419399999999999</v>
      </c>
    </row>
    <row r="148" spans="14:21" x14ac:dyDescent="0.2">
      <c r="N148" s="10">
        <v>43525</v>
      </c>
      <c r="O148" t="s">
        <v>465</v>
      </c>
      <c r="P148" t="s">
        <v>459</v>
      </c>
      <c r="Q148" t="s">
        <v>393</v>
      </c>
      <c r="R148" t="s">
        <v>466</v>
      </c>
      <c r="S148" t="s">
        <v>346</v>
      </c>
      <c r="T148" t="s">
        <v>6</v>
      </c>
      <c r="U148" s="11">
        <v>19.363358000000002</v>
      </c>
    </row>
    <row r="149" spans="14:21" x14ac:dyDescent="0.2">
      <c r="N149" s="10">
        <v>43525</v>
      </c>
      <c r="O149" t="s">
        <v>467</v>
      </c>
      <c r="P149" t="s">
        <v>459</v>
      </c>
      <c r="Q149" t="s">
        <v>352</v>
      </c>
      <c r="R149" t="s">
        <v>468</v>
      </c>
      <c r="S149" t="s">
        <v>346</v>
      </c>
      <c r="T149" t="s">
        <v>6</v>
      </c>
      <c r="U149" s="11">
        <v>0</v>
      </c>
    </row>
    <row r="150" spans="14:21" x14ac:dyDescent="0.2">
      <c r="N150" s="10">
        <v>43525</v>
      </c>
      <c r="O150" t="s">
        <v>469</v>
      </c>
      <c r="P150" t="s">
        <v>459</v>
      </c>
      <c r="Q150" t="s">
        <v>407</v>
      </c>
      <c r="R150" t="s">
        <v>470</v>
      </c>
      <c r="S150" t="s">
        <v>346</v>
      </c>
      <c r="T150" t="s">
        <v>6</v>
      </c>
      <c r="U150" s="11">
        <v>2.401799</v>
      </c>
    </row>
    <row r="151" spans="14:21" x14ac:dyDescent="0.2">
      <c r="N151" s="10">
        <v>43525</v>
      </c>
      <c r="O151" t="s">
        <v>190</v>
      </c>
      <c r="P151" t="s">
        <v>471</v>
      </c>
      <c r="Q151" t="s">
        <v>345</v>
      </c>
      <c r="R151" t="s">
        <v>191</v>
      </c>
      <c r="S151" t="s">
        <v>346</v>
      </c>
      <c r="T151" t="s">
        <v>6</v>
      </c>
      <c r="U151" s="11">
        <v>85.422814000000002</v>
      </c>
    </row>
    <row r="152" spans="14:21" x14ac:dyDescent="0.2">
      <c r="N152" s="10">
        <v>43525</v>
      </c>
      <c r="O152" t="s">
        <v>192</v>
      </c>
      <c r="P152" t="s">
        <v>471</v>
      </c>
      <c r="Q152" t="s">
        <v>345</v>
      </c>
      <c r="R152" t="s">
        <v>193</v>
      </c>
      <c r="S152" t="s">
        <v>346</v>
      </c>
      <c r="T152" t="s">
        <v>6</v>
      </c>
      <c r="U152" s="11">
        <v>11.20063</v>
      </c>
    </row>
    <row r="153" spans="14:21" x14ac:dyDescent="0.2">
      <c r="N153" s="10">
        <v>43525</v>
      </c>
      <c r="O153" t="s">
        <v>196</v>
      </c>
      <c r="P153" t="s">
        <v>471</v>
      </c>
      <c r="Q153" t="s">
        <v>393</v>
      </c>
      <c r="R153" t="s">
        <v>197</v>
      </c>
      <c r="S153" t="s">
        <v>346</v>
      </c>
      <c r="T153" t="s">
        <v>6</v>
      </c>
      <c r="U153" s="11">
        <v>0</v>
      </c>
    </row>
    <row r="154" spans="14:21" x14ac:dyDescent="0.2">
      <c r="N154" s="10">
        <v>43525</v>
      </c>
      <c r="O154" t="s">
        <v>194</v>
      </c>
      <c r="P154" t="s">
        <v>471</v>
      </c>
      <c r="Q154" t="s">
        <v>356</v>
      </c>
      <c r="R154" t="s">
        <v>195</v>
      </c>
      <c r="S154" t="s">
        <v>346</v>
      </c>
      <c r="T154" t="s">
        <v>6</v>
      </c>
      <c r="U154" s="11">
        <v>20.606071</v>
      </c>
    </row>
    <row r="155" spans="14:21" x14ac:dyDescent="0.2">
      <c r="N155" s="10">
        <v>43525</v>
      </c>
      <c r="O155" t="s">
        <v>198</v>
      </c>
      <c r="P155" t="s">
        <v>471</v>
      </c>
      <c r="Q155" t="s">
        <v>407</v>
      </c>
      <c r="R155" t="s">
        <v>199</v>
      </c>
      <c r="S155" t="s">
        <v>346</v>
      </c>
      <c r="T155" t="s">
        <v>6</v>
      </c>
      <c r="U155" s="11">
        <v>124.560318</v>
      </c>
    </row>
    <row r="156" spans="14:21" x14ac:dyDescent="0.2">
      <c r="N156" s="10">
        <v>43525</v>
      </c>
      <c r="O156" t="s">
        <v>78</v>
      </c>
      <c r="P156" t="s">
        <v>472</v>
      </c>
      <c r="Q156" t="s">
        <v>347</v>
      </c>
      <c r="R156" t="s">
        <v>79</v>
      </c>
      <c r="S156" t="s">
        <v>346</v>
      </c>
      <c r="T156" t="s">
        <v>6</v>
      </c>
      <c r="U156" s="11">
        <v>703.90253900000005</v>
      </c>
    </row>
    <row r="157" spans="14:21" x14ac:dyDescent="0.2">
      <c r="N157" s="10">
        <v>43525</v>
      </c>
      <c r="O157" t="s">
        <v>22</v>
      </c>
      <c r="P157" t="s">
        <v>472</v>
      </c>
      <c r="Q157" t="s">
        <v>345</v>
      </c>
      <c r="R157" t="s">
        <v>23</v>
      </c>
      <c r="S157" t="s">
        <v>346</v>
      </c>
      <c r="T157" t="s">
        <v>6</v>
      </c>
      <c r="U157" s="11">
        <v>709.98758999999995</v>
      </c>
    </row>
    <row r="158" spans="14:21" x14ac:dyDescent="0.2">
      <c r="N158" s="10">
        <v>43525</v>
      </c>
      <c r="O158" t="s">
        <v>25</v>
      </c>
      <c r="P158" t="s">
        <v>472</v>
      </c>
      <c r="Q158" t="s">
        <v>345</v>
      </c>
      <c r="R158" t="s">
        <v>26</v>
      </c>
      <c r="S158" t="s">
        <v>346</v>
      </c>
      <c r="T158" t="s">
        <v>6</v>
      </c>
      <c r="U158" s="11">
        <v>0</v>
      </c>
    </row>
    <row r="159" spans="14:21" x14ac:dyDescent="0.2">
      <c r="N159" s="10">
        <v>43525</v>
      </c>
      <c r="O159" t="s">
        <v>27</v>
      </c>
      <c r="P159" t="s">
        <v>472</v>
      </c>
      <c r="Q159" t="s">
        <v>345</v>
      </c>
      <c r="R159" t="s">
        <v>28</v>
      </c>
      <c r="S159" t="s">
        <v>346</v>
      </c>
      <c r="T159" t="s">
        <v>6</v>
      </c>
      <c r="U159" s="11">
        <v>165.89148399999999</v>
      </c>
    </row>
    <row r="160" spans="14:21" x14ac:dyDescent="0.2">
      <c r="N160" s="10">
        <v>43525</v>
      </c>
      <c r="O160" t="s">
        <v>29</v>
      </c>
      <c r="P160" t="s">
        <v>472</v>
      </c>
      <c r="Q160" t="s">
        <v>345</v>
      </c>
      <c r="R160" t="s">
        <v>30</v>
      </c>
      <c r="S160" t="s">
        <v>346</v>
      </c>
      <c r="T160" t="s">
        <v>6</v>
      </c>
      <c r="U160" s="11">
        <v>0</v>
      </c>
    </row>
    <row r="161" spans="14:21" x14ac:dyDescent="0.2">
      <c r="N161" s="10">
        <v>43525</v>
      </c>
      <c r="O161" t="s">
        <v>31</v>
      </c>
      <c r="P161" t="s">
        <v>472</v>
      </c>
      <c r="Q161" t="s">
        <v>345</v>
      </c>
      <c r="R161" t="s">
        <v>32</v>
      </c>
      <c r="S161" t="s">
        <v>346</v>
      </c>
      <c r="T161" t="s">
        <v>6</v>
      </c>
      <c r="U161" s="11">
        <v>1.8593379999999999</v>
      </c>
    </row>
    <row r="162" spans="14:21" x14ac:dyDescent="0.2">
      <c r="N162" s="10">
        <v>43525</v>
      </c>
      <c r="O162" t="s">
        <v>33</v>
      </c>
      <c r="P162" t="s">
        <v>472</v>
      </c>
      <c r="Q162" t="s">
        <v>345</v>
      </c>
      <c r="R162" t="s">
        <v>34</v>
      </c>
      <c r="S162" t="s">
        <v>346</v>
      </c>
      <c r="T162" t="s">
        <v>6</v>
      </c>
      <c r="U162" s="11">
        <v>49.594436999999999</v>
      </c>
    </row>
    <row r="163" spans="14:21" x14ac:dyDescent="0.2">
      <c r="N163" s="10">
        <v>43525</v>
      </c>
      <c r="O163" t="s">
        <v>35</v>
      </c>
      <c r="P163" t="s">
        <v>472</v>
      </c>
      <c r="Q163" t="s">
        <v>345</v>
      </c>
      <c r="R163" t="s">
        <v>36</v>
      </c>
      <c r="S163" t="s">
        <v>346</v>
      </c>
      <c r="T163" t="s">
        <v>6</v>
      </c>
      <c r="U163" s="11">
        <v>0</v>
      </c>
    </row>
    <row r="164" spans="14:21" x14ac:dyDescent="0.2">
      <c r="N164" s="10">
        <v>43525</v>
      </c>
      <c r="O164" t="s">
        <v>37</v>
      </c>
      <c r="P164" t="s">
        <v>472</v>
      </c>
      <c r="Q164" t="s">
        <v>345</v>
      </c>
      <c r="R164" t="s">
        <v>38</v>
      </c>
      <c r="S164" t="s">
        <v>346</v>
      </c>
      <c r="T164" t="s">
        <v>6</v>
      </c>
      <c r="U164" s="11">
        <v>60587</v>
      </c>
    </row>
    <row r="165" spans="14:21" x14ac:dyDescent="0.2">
      <c r="N165" s="10">
        <v>43525</v>
      </c>
      <c r="O165" t="s">
        <v>70</v>
      </c>
      <c r="P165" t="s">
        <v>472</v>
      </c>
      <c r="Q165" t="s">
        <v>473</v>
      </c>
      <c r="R165" t="s">
        <v>71</v>
      </c>
      <c r="S165" t="s">
        <v>346</v>
      </c>
      <c r="T165" t="s">
        <v>6</v>
      </c>
      <c r="U165" s="11">
        <v>440.38747799999999</v>
      </c>
    </row>
    <row r="166" spans="14:21" x14ac:dyDescent="0.2">
      <c r="N166" s="10">
        <v>43525</v>
      </c>
      <c r="O166" t="s">
        <v>72</v>
      </c>
      <c r="P166" t="s">
        <v>472</v>
      </c>
      <c r="Q166" t="s">
        <v>473</v>
      </c>
      <c r="R166" t="s">
        <v>73</v>
      </c>
      <c r="S166" t="s">
        <v>346</v>
      </c>
      <c r="T166" t="s">
        <v>6</v>
      </c>
      <c r="U166" s="11">
        <v>48.323193000000003</v>
      </c>
    </row>
    <row r="167" spans="14:21" x14ac:dyDescent="0.2">
      <c r="N167" s="10">
        <v>43525</v>
      </c>
      <c r="O167" t="s">
        <v>40</v>
      </c>
      <c r="P167" t="s">
        <v>472</v>
      </c>
      <c r="Q167" t="s">
        <v>352</v>
      </c>
      <c r="R167" t="s">
        <v>41</v>
      </c>
      <c r="S167" t="s">
        <v>346</v>
      </c>
      <c r="T167" t="s">
        <v>6</v>
      </c>
      <c r="U167" s="11">
        <v>863.31741899999997</v>
      </c>
    </row>
    <row r="168" spans="14:21" x14ac:dyDescent="0.2">
      <c r="N168" s="10">
        <v>43525</v>
      </c>
      <c r="O168" t="s">
        <v>42</v>
      </c>
      <c r="P168" t="s">
        <v>472</v>
      </c>
      <c r="Q168" t="s">
        <v>352</v>
      </c>
      <c r="R168" t="s">
        <v>43</v>
      </c>
      <c r="S168" t="s">
        <v>346</v>
      </c>
      <c r="T168" t="s">
        <v>6</v>
      </c>
      <c r="U168" s="11">
        <v>280.389273</v>
      </c>
    </row>
    <row r="169" spans="14:21" x14ac:dyDescent="0.2">
      <c r="N169" s="10">
        <v>43525</v>
      </c>
      <c r="O169" t="s">
        <v>44</v>
      </c>
      <c r="P169" t="s">
        <v>472</v>
      </c>
      <c r="Q169" t="s">
        <v>352</v>
      </c>
      <c r="R169" t="s">
        <v>45</v>
      </c>
      <c r="S169" t="s">
        <v>346</v>
      </c>
      <c r="T169" t="s">
        <v>6</v>
      </c>
      <c r="U169" s="11">
        <v>167.25246799999999</v>
      </c>
    </row>
    <row r="170" spans="14:21" x14ac:dyDescent="0.2">
      <c r="N170" s="10">
        <v>43525</v>
      </c>
      <c r="O170" t="s">
        <v>46</v>
      </c>
      <c r="P170" t="s">
        <v>472</v>
      </c>
      <c r="Q170" t="s">
        <v>352</v>
      </c>
      <c r="R170" t="s">
        <v>47</v>
      </c>
      <c r="S170" t="s">
        <v>346</v>
      </c>
      <c r="T170" t="s">
        <v>6</v>
      </c>
      <c r="U170" s="11">
        <v>155.03015400000001</v>
      </c>
    </row>
    <row r="171" spans="14:21" x14ac:dyDescent="0.2">
      <c r="N171" s="10">
        <v>43525</v>
      </c>
      <c r="O171" t="s">
        <v>48</v>
      </c>
      <c r="P171" t="s">
        <v>472</v>
      </c>
      <c r="Q171" t="s">
        <v>404</v>
      </c>
      <c r="R171" t="s">
        <v>49</v>
      </c>
      <c r="S171" t="s">
        <v>346</v>
      </c>
      <c r="T171" t="s">
        <v>6</v>
      </c>
      <c r="U171" s="11">
        <v>0.200181</v>
      </c>
    </row>
    <row r="172" spans="14:21" x14ac:dyDescent="0.2">
      <c r="N172" s="10">
        <v>43525</v>
      </c>
      <c r="O172" t="s">
        <v>50</v>
      </c>
      <c r="P172" t="s">
        <v>472</v>
      </c>
      <c r="Q172" t="s">
        <v>356</v>
      </c>
      <c r="R172" t="s">
        <v>51</v>
      </c>
      <c r="S172" t="s">
        <v>346</v>
      </c>
      <c r="T172" t="s">
        <v>6</v>
      </c>
      <c r="U172" s="11">
        <v>141.575738</v>
      </c>
    </row>
    <row r="173" spans="14:21" x14ac:dyDescent="0.2">
      <c r="N173" s="10">
        <v>43525</v>
      </c>
      <c r="O173" t="s">
        <v>52</v>
      </c>
      <c r="P173" t="s">
        <v>472</v>
      </c>
      <c r="Q173" t="s">
        <v>356</v>
      </c>
      <c r="R173" t="s">
        <v>53</v>
      </c>
      <c r="S173" t="s">
        <v>346</v>
      </c>
      <c r="T173" t="s">
        <v>6</v>
      </c>
      <c r="U173" s="11">
        <v>-3119.6168120000002</v>
      </c>
    </row>
    <row r="174" spans="14:21" x14ac:dyDescent="0.2">
      <c r="N174" s="10">
        <v>43525</v>
      </c>
      <c r="O174" t="s">
        <v>54</v>
      </c>
      <c r="P174" t="s">
        <v>472</v>
      </c>
      <c r="Q174" t="s">
        <v>356</v>
      </c>
      <c r="R174" t="s">
        <v>55</v>
      </c>
      <c r="S174" t="s">
        <v>346</v>
      </c>
      <c r="T174" t="s">
        <v>6</v>
      </c>
      <c r="U174" s="11">
        <v>3508.5189369999998</v>
      </c>
    </row>
    <row r="175" spans="14:21" x14ac:dyDescent="0.2">
      <c r="N175" s="10">
        <v>43525</v>
      </c>
      <c r="O175" t="s">
        <v>56</v>
      </c>
      <c r="P175" t="s">
        <v>472</v>
      </c>
      <c r="Q175" t="s">
        <v>356</v>
      </c>
      <c r="R175" t="s">
        <v>57</v>
      </c>
      <c r="S175" t="s">
        <v>346</v>
      </c>
      <c r="T175" t="s">
        <v>6</v>
      </c>
      <c r="U175" s="11">
        <v>0</v>
      </c>
    </row>
    <row r="176" spans="14:21" x14ac:dyDescent="0.2">
      <c r="N176" s="10">
        <v>43525</v>
      </c>
      <c r="O176" t="s">
        <v>58</v>
      </c>
      <c r="P176" t="s">
        <v>472</v>
      </c>
      <c r="Q176" t="s">
        <v>393</v>
      </c>
      <c r="R176" t="s">
        <v>59</v>
      </c>
      <c r="S176" t="s">
        <v>346</v>
      </c>
      <c r="T176" t="s">
        <v>6</v>
      </c>
      <c r="U176" s="11">
        <v>137.294769</v>
      </c>
    </row>
    <row r="177" spans="14:21" x14ac:dyDescent="0.2">
      <c r="N177" s="10">
        <v>43525</v>
      </c>
      <c r="O177" t="s">
        <v>60</v>
      </c>
      <c r="P177" t="s">
        <v>472</v>
      </c>
      <c r="Q177" t="s">
        <v>393</v>
      </c>
      <c r="R177" t="s">
        <v>61</v>
      </c>
      <c r="S177" t="s">
        <v>346</v>
      </c>
      <c r="T177" t="s">
        <v>6</v>
      </c>
      <c r="U177" s="11">
        <v>200.259815</v>
      </c>
    </row>
    <row r="178" spans="14:21" x14ac:dyDescent="0.2">
      <c r="N178" s="10">
        <v>43525</v>
      </c>
      <c r="O178" t="s">
        <v>64</v>
      </c>
      <c r="P178" t="s">
        <v>472</v>
      </c>
      <c r="Q178" t="s">
        <v>254</v>
      </c>
      <c r="R178" t="s">
        <v>65</v>
      </c>
      <c r="S178" t="s">
        <v>346</v>
      </c>
      <c r="T178" t="s">
        <v>6</v>
      </c>
      <c r="U178" s="11">
        <v>19.956700000000001</v>
      </c>
    </row>
    <row r="179" spans="14:21" x14ac:dyDescent="0.2">
      <c r="N179" s="10">
        <v>43525</v>
      </c>
      <c r="O179" t="s">
        <v>66</v>
      </c>
      <c r="P179" t="s">
        <v>472</v>
      </c>
      <c r="Q179" t="s">
        <v>254</v>
      </c>
      <c r="R179" t="s">
        <v>67</v>
      </c>
      <c r="S179" t="s">
        <v>346</v>
      </c>
      <c r="T179" t="s">
        <v>6</v>
      </c>
      <c r="U179" s="11">
        <v>193.77198000000001</v>
      </c>
    </row>
    <row r="180" spans="14:21" x14ac:dyDescent="0.2">
      <c r="N180" s="10">
        <v>43525</v>
      </c>
      <c r="O180" t="s">
        <v>68</v>
      </c>
      <c r="P180" t="s">
        <v>472</v>
      </c>
      <c r="Q180" t="s">
        <v>254</v>
      </c>
      <c r="R180" t="s">
        <v>69</v>
      </c>
      <c r="S180" t="s">
        <v>346</v>
      </c>
      <c r="T180" t="s">
        <v>6</v>
      </c>
      <c r="U180" s="11">
        <v>0</v>
      </c>
    </row>
    <row r="181" spans="14:21" x14ac:dyDescent="0.2">
      <c r="N181" s="10">
        <v>43525</v>
      </c>
      <c r="O181" t="s">
        <v>474</v>
      </c>
      <c r="P181" t="s">
        <v>472</v>
      </c>
      <c r="Q181" t="s">
        <v>412</v>
      </c>
      <c r="R181" t="s">
        <v>475</v>
      </c>
      <c r="S181" t="s">
        <v>346</v>
      </c>
      <c r="T181" t="s">
        <v>6</v>
      </c>
      <c r="U181" s="11">
        <v>2084.5035469999998</v>
      </c>
    </row>
    <row r="182" spans="14:21" x14ac:dyDescent="0.2">
      <c r="N182" s="10">
        <v>43525</v>
      </c>
      <c r="O182" t="s">
        <v>476</v>
      </c>
      <c r="P182" t="s">
        <v>472</v>
      </c>
      <c r="Q182" t="s">
        <v>345</v>
      </c>
      <c r="R182" t="s">
        <v>477</v>
      </c>
      <c r="S182" t="s">
        <v>346</v>
      </c>
      <c r="T182" t="s">
        <v>6</v>
      </c>
      <c r="U182" s="11">
        <v>38.210258000000003</v>
      </c>
    </row>
    <row r="183" spans="14:21" x14ac:dyDescent="0.2">
      <c r="N183" s="10">
        <v>43525</v>
      </c>
      <c r="O183" t="s">
        <v>62</v>
      </c>
      <c r="P183" t="s">
        <v>472</v>
      </c>
      <c r="Q183" t="s">
        <v>393</v>
      </c>
      <c r="R183" t="s">
        <v>63</v>
      </c>
      <c r="S183" t="s">
        <v>346</v>
      </c>
      <c r="T183" t="s">
        <v>6</v>
      </c>
      <c r="U183" s="11">
        <v>0</v>
      </c>
    </row>
    <row r="184" spans="14:21" x14ac:dyDescent="0.2">
      <c r="N184" s="10">
        <v>43525</v>
      </c>
      <c r="O184" t="s">
        <v>478</v>
      </c>
      <c r="P184" t="s">
        <v>472</v>
      </c>
      <c r="Q184" t="s">
        <v>352</v>
      </c>
      <c r="R184" t="s">
        <v>479</v>
      </c>
      <c r="S184" t="s">
        <v>346</v>
      </c>
      <c r="T184" t="s">
        <v>6</v>
      </c>
      <c r="U184" s="11">
        <v>2459.6091070000002</v>
      </c>
    </row>
    <row r="185" spans="14:21" x14ac:dyDescent="0.2">
      <c r="N185" s="10">
        <v>43525</v>
      </c>
      <c r="O185" t="s">
        <v>74</v>
      </c>
      <c r="P185" t="s">
        <v>472</v>
      </c>
      <c r="Q185" t="s">
        <v>480</v>
      </c>
      <c r="R185" t="s">
        <v>75</v>
      </c>
      <c r="S185" t="s">
        <v>346</v>
      </c>
      <c r="T185" t="s">
        <v>6</v>
      </c>
      <c r="U185" s="11">
        <v>118.797049</v>
      </c>
    </row>
    <row r="186" spans="14:21" x14ac:dyDescent="0.2">
      <c r="N186" s="10">
        <v>43525</v>
      </c>
      <c r="O186" t="s">
        <v>76</v>
      </c>
      <c r="P186" t="s">
        <v>472</v>
      </c>
      <c r="Q186" t="s">
        <v>480</v>
      </c>
      <c r="R186" t="s">
        <v>77</v>
      </c>
      <c r="S186" t="s">
        <v>346</v>
      </c>
      <c r="T186" t="s">
        <v>6</v>
      </c>
      <c r="U186" s="11">
        <v>3.4227E-2</v>
      </c>
    </row>
    <row r="187" spans="14:21" x14ac:dyDescent="0.2">
      <c r="N187" s="10">
        <v>43525</v>
      </c>
      <c r="O187" t="s">
        <v>481</v>
      </c>
      <c r="P187" t="s">
        <v>472</v>
      </c>
      <c r="Q187" t="s">
        <v>439</v>
      </c>
      <c r="R187" t="s">
        <v>482</v>
      </c>
      <c r="S187" t="s">
        <v>346</v>
      </c>
      <c r="T187" t="s">
        <v>6</v>
      </c>
      <c r="U187" s="11">
        <v>6434.5555000000004</v>
      </c>
    </row>
    <row r="188" spans="14:21" x14ac:dyDescent="0.2">
      <c r="N188" s="10">
        <v>43525</v>
      </c>
      <c r="O188" t="s">
        <v>483</v>
      </c>
      <c r="P188" t="s">
        <v>472</v>
      </c>
      <c r="Q188" t="s">
        <v>439</v>
      </c>
      <c r="R188" t="s">
        <v>484</v>
      </c>
      <c r="S188" t="s">
        <v>346</v>
      </c>
      <c r="T188" t="s">
        <v>6</v>
      </c>
      <c r="U188" s="11">
        <v>1681.8</v>
      </c>
    </row>
    <row r="189" spans="14:21" x14ac:dyDescent="0.2">
      <c r="N189" s="10">
        <v>43525</v>
      </c>
      <c r="O189" t="s">
        <v>81</v>
      </c>
      <c r="P189" t="s">
        <v>472</v>
      </c>
      <c r="Q189" t="s">
        <v>485</v>
      </c>
      <c r="R189" t="s">
        <v>82</v>
      </c>
      <c r="S189" t="s">
        <v>346</v>
      </c>
      <c r="T189" t="s">
        <v>6</v>
      </c>
      <c r="U189" s="11">
        <v>1469.6500779999999</v>
      </c>
    </row>
    <row r="190" spans="14:21" x14ac:dyDescent="0.2">
      <c r="N190" s="10">
        <v>43525</v>
      </c>
      <c r="O190" t="s">
        <v>83</v>
      </c>
      <c r="P190" t="s">
        <v>472</v>
      </c>
      <c r="Q190" t="s">
        <v>412</v>
      </c>
      <c r="R190" t="s">
        <v>84</v>
      </c>
      <c r="S190" t="s">
        <v>346</v>
      </c>
      <c r="T190" t="s">
        <v>6</v>
      </c>
      <c r="U190" s="11">
        <v>18.894845</v>
      </c>
    </row>
    <row r="191" spans="14:21" x14ac:dyDescent="0.2">
      <c r="N191" s="10">
        <v>43525</v>
      </c>
      <c r="O191" t="s">
        <v>85</v>
      </c>
      <c r="P191" t="s">
        <v>472</v>
      </c>
      <c r="Q191" t="s">
        <v>486</v>
      </c>
      <c r="R191" t="s">
        <v>86</v>
      </c>
      <c r="S191" t="s">
        <v>346</v>
      </c>
      <c r="T191" t="s">
        <v>6</v>
      </c>
      <c r="U191" s="11">
        <v>18.766013000000001</v>
      </c>
    </row>
    <row r="192" spans="14:21" x14ac:dyDescent="0.2">
      <c r="N192" s="10">
        <v>43525</v>
      </c>
      <c r="O192" t="s">
        <v>487</v>
      </c>
      <c r="P192" t="s">
        <v>472</v>
      </c>
      <c r="Q192" t="s">
        <v>345</v>
      </c>
      <c r="R192" t="s">
        <v>488</v>
      </c>
      <c r="S192" t="s">
        <v>346</v>
      </c>
      <c r="T192" t="s">
        <v>6</v>
      </c>
      <c r="U192" s="11">
        <v>55.740513999999997</v>
      </c>
    </row>
    <row r="193" spans="14:21" x14ac:dyDescent="0.2">
      <c r="N193" s="10">
        <v>43525</v>
      </c>
      <c r="O193" t="s">
        <v>489</v>
      </c>
      <c r="P193" t="s">
        <v>472</v>
      </c>
      <c r="Q193" t="s">
        <v>352</v>
      </c>
      <c r="R193" t="s">
        <v>490</v>
      </c>
      <c r="S193" t="s">
        <v>346</v>
      </c>
      <c r="T193" t="s">
        <v>6</v>
      </c>
      <c r="U193" s="11">
        <v>0</v>
      </c>
    </row>
    <row r="194" spans="14:21" x14ac:dyDescent="0.2">
      <c r="N194" s="10">
        <v>43525</v>
      </c>
      <c r="O194" t="s">
        <v>491</v>
      </c>
      <c r="P194" t="s">
        <v>472</v>
      </c>
      <c r="Q194" t="s">
        <v>352</v>
      </c>
      <c r="R194" t="s">
        <v>492</v>
      </c>
      <c r="S194" t="s">
        <v>346</v>
      </c>
      <c r="T194" t="s">
        <v>6</v>
      </c>
      <c r="U194" s="11">
        <v>26.227907999999999</v>
      </c>
    </row>
    <row r="195" spans="14:21" x14ac:dyDescent="0.2">
      <c r="N195" s="10">
        <v>43525</v>
      </c>
      <c r="O195" t="s">
        <v>493</v>
      </c>
      <c r="P195" t="s">
        <v>494</v>
      </c>
      <c r="Q195" t="s">
        <v>495</v>
      </c>
      <c r="R195" t="s">
        <v>496</v>
      </c>
      <c r="S195" t="s">
        <v>346</v>
      </c>
      <c r="T195" t="s">
        <v>6</v>
      </c>
      <c r="U195" s="11">
        <v>3425.5603599999999</v>
      </c>
    </row>
    <row r="196" spans="14:21" x14ac:dyDescent="0.2">
      <c r="N196" s="10">
        <v>43525</v>
      </c>
      <c r="O196" t="s">
        <v>497</v>
      </c>
      <c r="P196" t="s">
        <v>498</v>
      </c>
      <c r="Q196" t="s">
        <v>345</v>
      </c>
      <c r="R196" t="s">
        <v>499</v>
      </c>
      <c r="S196" t="s">
        <v>346</v>
      </c>
      <c r="T196" t="s">
        <v>6</v>
      </c>
      <c r="U196" s="11">
        <v>8.0941290000000006</v>
      </c>
    </row>
    <row r="197" spans="14:21" x14ac:dyDescent="0.2">
      <c r="N197" s="10">
        <v>43525</v>
      </c>
      <c r="O197" t="s">
        <v>500</v>
      </c>
      <c r="P197" t="s">
        <v>498</v>
      </c>
      <c r="Q197" t="s">
        <v>345</v>
      </c>
      <c r="R197" t="s">
        <v>501</v>
      </c>
      <c r="S197" t="s">
        <v>346</v>
      </c>
      <c r="T197" t="s">
        <v>6</v>
      </c>
      <c r="U197" s="11">
        <v>58.304046</v>
      </c>
    </row>
    <row r="198" spans="14:21" x14ac:dyDescent="0.2">
      <c r="N198" s="10">
        <v>43525</v>
      </c>
      <c r="O198" t="s">
        <v>502</v>
      </c>
      <c r="P198" t="s">
        <v>498</v>
      </c>
      <c r="Q198" t="s">
        <v>393</v>
      </c>
      <c r="R198" t="s">
        <v>503</v>
      </c>
      <c r="S198" t="s">
        <v>346</v>
      </c>
      <c r="T198" t="s">
        <v>6</v>
      </c>
      <c r="U198" s="11">
        <v>0</v>
      </c>
    </row>
    <row r="199" spans="14:21" x14ac:dyDescent="0.2">
      <c r="N199" s="10">
        <v>43525</v>
      </c>
      <c r="O199" t="s">
        <v>158</v>
      </c>
      <c r="P199" t="s">
        <v>504</v>
      </c>
      <c r="Q199" t="s">
        <v>345</v>
      </c>
      <c r="R199" t="s">
        <v>159</v>
      </c>
      <c r="S199" t="s">
        <v>346</v>
      </c>
      <c r="T199" t="s">
        <v>6</v>
      </c>
      <c r="U199" s="11">
        <v>25.956773999999999</v>
      </c>
    </row>
    <row r="200" spans="14:21" x14ac:dyDescent="0.2">
      <c r="N200" s="10">
        <v>43525</v>
      </c>
      <c r="O200" t="s">
        <v>160</v>
      </c>
      <c r="P200" t="s">
        <v>505</v>
      </c>
      <c r="Q200" t="s">
        <v>345</v>
      </c>
      <c r="R200" t="s">
        <v>161</v>
      </c>
      <c r="S200" t="s">
        <v>346</v>
      </c>
      <c r="T200" t="s">
        <v>6</v>
      </c>
      <c r="U200" s="11">
        <v>521.18361300000004</v>
      </c>
    </row>
    <row r="201" spans="14:21" x14ac:dyDescent="0.2">
      <c r="N201" s="10">
        <v>43525</v>
      </c>
      <c r="O201" t="s">
        <v>162</v>
      </c>
      <c r="P201" t="s">
        <v>505</v>
      </c>
      <c r="Q201" t="s">
        <v>347</v>
      </c>
      <c r="R201" t="s">
        <v>163</v>
      </c>
      <c r="S201" t="s">
        <v>346</v>
      </c>
      <c r="T201" t="s">
        <v>6</v>
      </c>
      <c r="U201" s="11">
        <v>0.54263700000000004</v>
      </c>
    </row>
    <row r="202" spans="14:21" x14ac:dyDescent="0.2">
      <c r="N202" s="10">
        <v>43525</v>
      </c>
      <c r="O202" t="s">
        <v>506</v>
      </c>
      <c r="P202" t="s">
        <v>507</v>
      </c>
      <c r="Q202" t="s">
        <v>508</v>
      </c>
      <c r="R202" t="s">
        <v>509</v>
      </c>
      <c r="S202" t="s">
        <v>510</v>
      </c>
      <c r="T202" t="s">
        <v>511</v>
      </c>
      <c r="U202" s="11">
        <v>123065.26</v>
      </c>
    </row>
    <row r="203" spans="14:21" x14ac:dyDescent="0.2">
      <c r="N203" s="10">
        <v>43525</v>
      </c>
      <c r="O203" t="s">
        <v>512</v>
      </c>
      <c r="P203" t="s">
        <v>513</v>
      </c>
      <c r="Q203" t="s">
        <v>508</v>
      </c>
      <c r="R203" t="s">
        <v>514</v>
      </c>
      <c r="S203" t="s">
        <v>510</v>
      </c>
      <c r="T203" t="s">
        <v>511</v>
      </c>
      <c r="U203" s="11">
        <v>53834.985000000001</v>
      </c>
    </row>
    <row r="204" spans="14:21" x14ac:dyDescent="0.2">
      <c r="N204" s="10">
        <v>43525</v>
      </c>
      <c r="O204" t="s">
        <v>515</v>
      </c>
      <c r="P204" t="s">
        <v>513</v>
      </c>
      <c r="Q204" t="s">
        <v>516</v>
      </c>
      <c r="R204" t="s">
        <v>517</v>
      </c>
      <c r="S204" t="s">
        <v>510</v>
      </c>
      <c r="T204" t="s">
        <v>511</v>
      </c>
      <c r="U204" s="11">
        <v>4387.491</v>
      </c>
    </row>
    <row r="205" spans="14:21" x14ac:dyDescent="0.2">
      <c r="N205" s="10">
        <v>43525</v>
      </c>
      <c r="O205" t="s">
        <v>518</v>
      </c>
      <c r="P205" t="s">
        <v>513</v>
      </c>
      <c r="Q205" t="s">
        <v>519</v>
      </c>
      <c r="R205" t="s">
        <v>520</v>
      </c>
      <c r="S205" t="s">
        <v>510</v>
      </c>
      <c r="T205" t="s">
        <v>511</v>
      </c>
      <c r="U205" s="11">
        <v>7172.1360000000004</v>
      </c>
    </row>
    <row r="206" spans="14:21" x14ac:dyDescent="0.2">
      <c r="N206" s="10">
        <v>43525</v>
      </c>
      <c r="O206" t="s">
        <v>521</v>
      </c>
      <c r="P206" t="s">
        <v>513</v>
      </c>
      <c r="Q206" t="s">
        <v>522</v>
      </c>
      <c r="R206" t="s">
        <v>523</v>
      </c>
      <c r="S206" t="s">
        <v>510</v>
      </c>
      <c r="T206" t="s">
        <v>511</v>
      </c>
      <c r="U206" s="11">
        <v>15053.597</v>
      </c>
    </row>
    <row r="207" spans="14:21" x14ac:dyDescent="0.2">
      <c r="N207" s="10">
        <v>43525</v>
      </c>
      <c r="O207" t="s">
        <v>524</v>
      </c>
      <c r="P207" t="s">
        <v>525</v>
      </c>
      <c r="Q207" t="s">
        <v>519</v>
      </c>
      <c r="R207" t="s">
        <v>526</v>
      </c>
      <c r="S207" t="s">
        <v>510</v>
      </c>
      <c r="T207" t="s">
        <v>511</v>
      </c>
      <c r="U207" s="11">
        <v>148332.33100000001</v>
      </c>
    </row>
    <row r="208" spans="14:21" x14ac:dyDescent="0.2">
      <c r="N208" s="10">
        <v>43525</v>
      </c>
      <c r="O208" t="s">
        <v>527</v>
      </c>
      <c r="P208" t="s">
        <v>525</v>
      </c>
      <c r="Q208" t="s">
        <v>519</v>
      </c>
      <c r="R208" t="s">
        <v>528</v>
      </c>
      <c r="S208" t="s">
        <v>510</v>
      </c>
      <c r="T208" t="s">
        <v>511</v>
      </c>
      <c r="U208" s="11">
        <v>26428.027999999998</v>
      </c>
    </row>
    <row r="209" spans="14:21" x14ac:dyDescent="0.2">
      <c r="N209" s="10">
        <v>43525</v>
      </c>
      <c r="O209" t="s">
        <v>529</v>
      </c>
      <c r="P209" t="s">
        <v>525</v>
      </c>
      <c r="Q209" t="s">
        <v>508</v>
      </c>
      <c r="R209" t="s">
        <v>530</v>
      </c>
      <c r="S209" t="s">
        <v>510</v>
      </c>
      <c r="T209" t="s">
        <v>511</v>
      </c>
      <c r="U209" s="11">
        <v>1721755.672</v>
      </c>
    </row>
    <row r="210" spans="14:21" x14ac:dyDescent="0.2">
      <c r="N210" s="10">
        <v>43525</v>
      </c>
      <c r="O210" t="s">
        <v>531</v>
      </c>
      <c r="P210" t="s">
        <v>525</v>
      </c>
      <c r="Q210" t="s">
        <v>508</v>
      </c>
      <c r="R210" t="s">
        <v>532</v>
      </c>
      <c r="S210" t="s">
        <v>510</v>
      </c>
      <c r="T210" t="s">
        <v>511</v>
      </c>
      <c r="U210" s="11">
        <v>0</v>
      </c>
    </row>
    <row r="211" spans="14:21" x14ac:dyDescent="0.2">
      <c r="N211" s="10">
        <v>43525</v>
      </c>
      <c r="O211" t="s">
        <v>533</v>
      </c>
      <c r="P211" t="s">
        <v>525</v>
      </c>
      <c r="Q211" t="s">
        <v>508</v>
      </c>
      <c r="R211" t="s">
        <v>534</v>
      </c>
      <c r="S211" t="s">
        <v>510</v>
      </c>
      <c r="T211" t="s">
        <v>511</v>
      </c>
      <c r="U211" s="11">
        <v>51452.963000000003</v>
      </c>
    </row>
    <row r="212" spans="14:21" x14ac:dyDescent="0.2">
      <c r="N212" s="10">
        <v>43525</v>
      </c>
      <c r="O212" t="s">
        <v>535</v>
      </c>
      <c r="P212" t="s">
        <v>525</v>
      </c>
      <c r="Q212" t="s">
        <v>516</v>
      </c>
      <c r="R212" t="s">
        <v>536</v>
      </c>
      <c r="S212" t="s">
        <v>510</v>
      </c>
      <c r="T212" t="s">
        <v>511</v>
      </c>
      <c r="U212" s="11">
        <v>100576.643</v>
      </c>
    </row>
    <row r="213" spans="14:21" x14ac:dyDescent="0.2">
      <c r="N213" s="10">
        <v>43525</v>
      </c>
      <c r="O213" t="s">
        <v>537</v>
      </c>
      <c r="P213" t="s">
        <v>525</v>
      </c>
      <c r="Q213" t="s">
        <v>516</v>
      </c>
      <c r="R213" t="s">
        <v>538</v>
      </c>
      <c r="S213" t="s">
        <v>510</v>
      </c>
      <c r="T213" t="s">
        <v>511</v>
      </c>
      <c r="U213" s="11">
        <v>34680.612000000001</v>
      </c>
    </row>
    <row r="214" spans="14:21" x14ac:dyDescent="0.2">
      <c r="N214" s="10">
        <v>43525</v>
      </c>
      <c r="O214" t="s">
        <v>539</v>
      </c>
      <c r="P214" t="s">
        <v>525</v>
      </c>
      <c r="Q214" t="s">
        <v>522</v>
      </c>
      <c r="R214" t="s">
        <v>540</v>
      </c>
      <c r="S214" t="s">
        <v>510</v>
      </c>
      <c r="T214" t="s">
        <v>511</v>
      </c>
      <c r="U214" s="11">
        <v>118238.97500000001</v>
      </c>
    </row>
    <row r="215" spans="14:21" x14ac:dyDescent="0.2">
      <c r="N215" s="10">
        <v>43525</v>
      </c>
      <c r="O215" t="s">
        <v>541</v>
      </c>
      <c r="P215" t="s">
        <v>525</v>
      </c>
      <c r="Q215" t="s">
        <v>519</v>
      </c>
      <c r="R215" t="s">
        <v>542</v>
      </c>
      <c r="S215" t="s">
        <v>510</v>
      </c>
      <c r="T215" t="s">
        <v>511</v>
      </c>
      <c r="U215" s="11">
        <v>0</v>
      </c>
    </row>
    <row r="216" spans="14:21" x14ac:dyDescent="0.2">
      <c r="N216" s="10">
        <v>43525</v>
      </c>
      <c r="O216" t="s">
        <v>543</v>
      </c>
      <c r="P216" t="s">
        <v>544</v>
      </c>
      <c r="Q216" t="s">
        <v>545</v>
      </c>
      <c r="R216" t="s">
        <v>546</v>
      </c>
      <c r="S216" t="s">
        <v>547</v>
      </c>
      <c r="T216" t="s">
        <v>548</v>
      </c>
      <c r="U216" s="11">
        <v>14118.154</v>
      </c>
    </row>
    <row r="217" spans="14:21" x14ac:dyDescent="0.2">
      <c r="N217" s="10">
        <v>43525</v>
      </c>
      <c r="O217" t="s">
        <v>549</v>
      </c>
      <c r="P217" t="s">
        <v>544</v>
      </c>
      <c r="Q217" t="s">
        <v>550</v>
      </c>
      <c r="R217" t="s">
        <v>551</v>
      </c>
      <c r="S217" t="s">
        <v>547</v>
      </c>
      <c r="T217" t="s">
        <v>548</v>
      </c>
      <c r="U217" s="11">
        <v>25902.850999999999</v>
      </c>
    </row>
    <row r="218" spans="14:21" x14ac:dyDescent="0.2">
      <c r="N218" s="10">
        <v>43525</v>
      </c>
      <c r="O218" t="s">
        <v>552</v>
      </c>
      <c r="P218" t="s">
        <v>544</v>
      </c>
      <c r="Q218" t="s">
        <v>404</v>
      </c>
      <c r="R218" t="s">
        <v>553</v>
      </c>
      <c r="S218" t="s">
        <v>547</v>
      </c>
      <c r="T218" t="s">
        <v>548</v>
      </c>
      <c r="U218" s="11">
        <v>1744.079</v>
      </c>
    </row>
    <row r="219" spans="14:21" x14ac:dyDescent="0.2">
      <c r="N219" s="10">
        <v>43525</v>
      </c>
      <c r="O219" t="s">
        <v>554</v>
      </c>
      <c r="P219" t="s">
        <v>544</v>
      </c>
      <c r="Q219" t="s">
        <v>545</v>
      </c>
      <c r="R219" t="s">
        <v>555</v>
      </c>
      <c r="S219" t="s">
        <v>547</v>
      </c>
      <c r="T219" t="s">
        <v>548</v>
      </c>
      <c r="U219" s="11">
        <v>0</v>
      </c>
    </row>
    <row r="220" spans="14:21" x14ac:dyDescent="0.2">
      <c r="N220" s="10">
        <v>43525</v>
      </c>
      <c r="O220" t="s">
        <v>556</v>
      </c>
      <c r="P220" t="s">
        <v>544</v>
      </c>
      <c r="Q220" t="s">
        <v>550</v>
      </c>
      <c r="R220" t="s">
        <v>557</v>
      </c>
      <c r="S220" t="s">
        <v>547</v>
      </c>
      <c r="T220" t="s">
        <v>548</v>
      </c>
      <c r="U220" s="11">
        <v>50000</v>
      </c>
    </row>
    <row r="221" spans="14:21" x14ac:dyDescent="0.2">
      <c r="N221" s="10">
        <v>43525</v>
      </c>
      <c r="O221" t="s">
        <v>558</v>
      </c>
      <c r="P221" t="s">
        <v>349</v>
      </c>
      <c r="Q221" t="s">
        <v>559</v>
      </c>
      <c r="R221" t="s">
        <v>560</v>
      </c>
      <c r="S221" t="s">
        <v>346</v>
      </c>
      <c r="T221" t="s">
        <v>561</v>
      </c>
      <c r="U221" s="11">
        <v>0</v>
      </c>
    </row>
    <row r="222" spans="14:21" x14ac:dyDescent="0.2">
      <c r="N222" s="10">
        <v>43525</v>
      </c>
      <c r="O222" t="s">
        <v>562</v>
      </c>
      <c r="P222" t="s">
        <v>513</v>
      </c>
      <c r="Q222" t="s">
        <v>559</v>
      </c>
      <c r="R222" t="s">
        <v>563</v>
      </c>
      <c r="S222" t="s">
        <v>510</v>
      </c>
      <c r="T222" t="s">
        <v>561</v>
      </c>
      <c r="U222" s="11">
        <v>257.536</v>
      </c>
    </row>
    <row r="223" spans="14:21" x14ac:dyDescent="0.2">
      <c r="N223" s="10">
        <v>43525</v>
      </c>
      <c r="O223" t="s">
        <v>564</v>
      </c>
      <c r="P223" t="s">
        <v>298</v>
      </c>
      <c r="Q223" t="s">
        <v>237</v>
      </c>
      <c r="R223" t="s">
        <v>565</v>
      </c>
      <c r="S223" t="s">
        <v>239</v>
      </c>
      <c r="T223" t="s">
        <v>561</v>
      </c>
      <c r="U223" s="11">
        <v>0.35699999999999998</v>
      </c>
    </row>
    <row r="224" spans="14:21" x14ac:dyDescent="0.2">
      <c r="N224" s="10">
        <v>43525</v>
      </c>
      <c r="O224" t="s">
        <v>566</v>
      </c>
      <c r="P224" t="s">
        <v>567</v>
      </c>
      <c r="Q224" t="s">
        <v>237</v>
      </c>
      <c r="R224" t="s">
        <v>568</v>
      </c>
      <c r="S224" t="s">
        <v>239</v>
      </c>
      <c r="T224" t="s">
        <v>561</v>
      </c>
      <c r="U224" s="11">
        <v>1.776</v>
      </c>
    </row>
    <row r="225" spans="14:21" x14ac:dyDescent="0.2">
      <c r="N225" s="10">
        <v>43525</v>
      </c>
      <c r="O225" t="s">
        <v>569</v>
      </c>
      <c r="P225" t="s">
        <v>570</v>
      </c>
      <c r="Q225" t="s">
        <v>508</v>
      </c>
      <c r="R225" t="s">
        <v>571</v>
      </c>
      <c r="S225" t="s">
        <v>572</v>
      </c>
      <c r="T225" t="s">
        <v>573</v>
      </c>
      <c r="U225" s="11">
        <v>2839.3040000000001</v>
      </c>
    </row>
    <row r="226" spans="14:21" x14ac:dyDescent="0.2">
      <c r="N226" s="10">
        <v>43525</v>
      </c>
      <c r="O226" t="s">
        <v>574</v>
      </c>
      <c r="P226" t="s">
        <v>570</v>
      </c>
      <c r="Q226" t="s">
        <v>508</v>
      </c>
      <c r="R226" t="s">
        <v>575</v>
      </c>
      <c r="S226" t="s">
        <v>572</v>
      </c>
      <c r="T226" t="s">
        <v>573</v>
      </c>
      <c r="U226" s="11">
        <v>2.1920000000000002</v>
      </c>
    </row>
    <row r="227" spans="14:21" x14ac:dyDescent="0.2">
      <c r="N227" s="10">
        <v>43525</v>
      </c>
      <c r="O227" t="s">
        <v>576</v>
      </c>
      <c r="P227" t="s">
        <v>570</v>
      </c>
      <c r="Q227" t="s">
        <v>577</v>
      </c>
      <c r="R227" t="s">
        <v>578</v>
      </c>
      <c r="S227" t="s">
        <v>572</v>
      </c>
      <c r="T227" t="s">
        <v>573</v>
      </c>
      <c r="U227" s="11">
        <v>74.533000000000001</v>
      </c>
    </row>
    <row r="228" spans="14:21" x14ac:dyDescent="0.2">
      <c r="N228" s="10">
        <v>43525</v>
      </c>
      <c r="O228" t="s">
        <v>579</v>
      </c>
      <c r="P228" t="s">
        <v>570</v>
      </c>
      <c r="Q228" t="s">
        <v>580</v>
      </c>
      <c r="R228" t="s">
        <v>581</v>
      </c>
      <c r="S228" t="s">
        <v>572</v>
      </c>
      <c r="T228" t="s">
        <v>573</v>
      </c>
      <c r="U228" s="11">
        <v>42.081000000000003</v>
      </c>
    </row>
    <row r="229" spans="14:21" x14ac:dyDescent="0.2">
      <c r="N229" s="10">
        <v>43525</v>
      </c>
      <c r="O229" t="s">
        <v>582</v>
      </c>
      <c r="P229" t="s">
        <v>570</v>
      </c>
      <c r="Q229" t="s">
        <v>583</v>
      </c>
      <c r="R229" t="s">
        <v>584</v>
      </c>
      <c r="S229" t="s">
        <v>572</v>
      </c>
      <c r="T229" t="s">
        <v>573</v>
      </c>
      <c r="U229" s="11">
        <v>426.34199999999998</v>
      </c>
    </row>
    <row r="230" spans="14:21" x14ac:dyDescent="0.2">
      <c r="N230" s="10">
        <v>43525</v>
      </c>
      <c r="O230" t="s">
        <v>585</v>
      </c>
      <c r="P230" t="s">
        <v>570</v>
      </c>
      <c r="Q230" t="s">
        <v>586</v>
      </c>
      <c r="R230" t="s">
        <v>587</v>
      </c>
      <c r="S230" t="s">
        <v>572</v>
      </c>
      <c r="T230" t="s">
        <v>573</v>
      </c>
      <c r="U230" s="11">
        <v>79.674999999999997</v>
      </c>
    </row>
    <row r="231" spans="14:21" x14ac:dyDescent="0.2">
      <c r="N231" s="10">
        <v>43525</v>
      </c>
      <c r="O231" t="s">
        <v>588</v>
      </c>
      <c r="P231" t="s">
        <v>589</v>
      </c>
      <c r="Q231" t="s">
        <v>577</v>
      </c>
      <c r="R231" t="s">
        <v>590</v>
      </c>
      <c r="S231" t="s">
        <v>572</v>
      </c>
      <c r="T231" t="s">
        <v>573</v>
      </c>
      <c r="U231" s="11">
        <v>166.76599999999999</v>
      </c>
    </row>
    <row r="232" spans="14:21" x14ac:dyDescent="0.2">
      <c r="N232" s="10">
        <v>43525</v>
      </c>
      <c r="O232" t="s">
        <v>591</v>
      </c>
      <c r="P232" t="s">
        <v>589</v>
      </c>
      <c r="Q232" t="s">
        <v>583</v>
      </c>
      <c r="R232" t="s">
        <v>592</v>
      </c>
      <c r="S232" t="s">
        <v>572</v>
      </c>
      <c r="T232" t="s">
        <v>573</v>
      </c>
      <c r="U232" s="11">
        <v>652.33500000000004</v>
      </c>
    </row>
    <row r="233" spans="14:21" x14ac:dyDescent="0.2">
      <c r="N233" s="10">
        <v>43525</v>
      </c>
      <c r="O233" t="s">
        <v>593</v>
      </c>
      <c r="P233" t="s">
        <v>589</v>
      </c>
      <c r="Q233" t="s">
        <v>508</v>
      </c>
      <c r="R233" t="s">
        <v>594</v>
      </c>
      <c r="S233" t="s">
        <v>572</v>
      </c>
      <c r="T233" t="s">
        <v>573</v>
      </c>
      <c r="U233" s="11">
        <v>7964.7719999999999</v>
      </c>
    </row>
    <row r="234" spans="14:21" x14ac:dyDescent="0.2">
      <c r="N234" s="10">
        <v>43525</v>
      </c>
      <c r="O234" t="s">
        <v>595</v>
      </c>
      <c r="P234" t="s">
        <v>596</v>
      </c>
      <c r="Q234" t="s">
        <v>597</v>
      </c>
      <c r="R234" t="s">
        <v>598</v>
      </c>
      <c r="S234" t="s">
        <v>599</v>
      </c>
      <c r="T234" t="s">
        <v>600</v>
      </c>
      <c r="U234" s="11">
        <v>145.79599999999999</v>
      </c>
    </row>
    <row r="235" spans="14:21" x14ac:dyDescent="0.2">
      <c r="N235" s="10">
        <v>43525</v>
      </c>
      <c r="O235" t="s">
        <v>601</v>
      </c>
      <c r="P235" t="s">
        <v>602</v>
      </c>
      <c r="Q235" t="s">
        <v>597</v>
      </c>
      <c r="R235" t="s">
        <v>603</v>
      </c>
      <c r="S235" t="s">
        <v>599</v>
      </c>
      <c r="T235" t="s">
        <v>600</v>
      </c>
      <c r="U235" s="11">
        <v>11.66</v>
      </c>
    </row>
    <row r="236" spans="14:21" x14ac:dyDescent="0.2">
      <c r="N236" s="10">
        <v>43525</v>
      </c>
      <c r="O236" t="s">
        <v>604</v>
      </c>
      <c r="P236" t="s">
        <v>602</v>
      </c>
      <c r="Q236" t="s">
        <v>605</v>
      </c>
      <c r="R236" t="s">
        <v>606</v>
      </c>
      <c r="S236" t="s">
        <v>599</v>
      </c>
      <c r="T236" t="s">
        <v>600</v>
      </c>
      <c r="U236" s="11">
        <v>15110.066999999999</v>
      </c>
    </row>
    <row r="237" spans="14:21" x14ac:dyDescent="0.2">
      <c r="N237" s="10">
        <v>43525</v>
      </c>
      <c r="O237" t="s">
        <v>607</v>
      </c>
      <c r="P237" t="s">
        <v>602</v>
      </c>
      <c r="Q237" t="s">
        <v>597</v>
      </c>
      <c r="R237" t="s">
        <v>608</v>
      </c>
      <c r="S237" t="s">
        <v>599</v>
      </c>
      <c r="T237" t="s">
        <v>600</v>
      </c>
      <c r="U237" s="11">
        <v>13870</v>
      </c>
    </row>
    <row r="238" spans="14:21" x14ac:dyDescent="0.2">
      <c r="N238" s="10">
        <v>43525</v>
      </c>
      <c r="O238" t="s">
        <v>609</v>
      </c>
      <c r="P238" t="s">
        <v>602</v>
      </c>
      <c r="Q238" t="s">
        <v>605</v>
      </c>
      <c r="R238" t="s">
        <v>610</v>
      </c>
      <c r="S238" t="s">
        <v>599</v>
      </c>
      <c r="T238" t="s">
        <v>600</v>
      </c>
      <c r="U238" s="11">
        <v>30.802</v>
      </c>
    </row>
    <row r="239" spans="14:21" x14ac:dyDescent="0.2">
      <c r="N239" s="10">
        <v>43525</v>
      </c>
      <c r="O239" t="s">
        <v>611</v>
      </c>
      <c r="P239" t="s">
        <v>602</v>
      </c>
      <c r="Q239" t="s">
        <v>597</v>
      </c>
      <c r="R239" t="s">
        <v>612</v>
      </c>
      <c r="S239" t="s">
        <v>599</v>
      </c>
      <c r="T239" t="s">
        <v>600</v>
      </c>
      <c r="U239" s="11">
        <v>110000</v>
      </c>
    </row>
    <row r="240" spans="14:21" x14ac:dyDescent="0.2">
      <c r="N240" s="10">
        <v>43525</v>
      </c>
      <c r="O240" t="s">
        <v>613</v>
      </c>
      <c r="P240" t="s">
        <v>614</v>
      </c>
      <c r="Q240" t="s">
        <v>605</v>
      </c>
      <c r="R240" t="s">
        <v>615</v>
      </c>
      <c r="S240" t="s">
        <v>599</v>
      </c>
      <c r="T240" t="s">
        <v>600</v>
      </c>
      <c r="U240" s="11">
        <v>654.88699999999994</v>
      </c>
    </row>
    <row r="241" spans="14:21" x14ac:dyDescent="0.2">
      <c r="N241" s="10">
        <v>43525</v>
      </c>
      <c r="O241" t="s">
        <v>616</v>
      </c>
      <c r="P241" t="s">
        <v>617</v>
      </c>
      <c r="Q241" t="s">
        <v>597</v>
      </c>
      <c r="R241" t="s">
        <v>618</v>
      </c>
      <c r="S241" t="s">
        <v>599</v>
      </c>
      <c r="T241" t="s">
        <v>600</v>
      </c>
      <c r="U241" s="11">
        <v>345.71899999999999</v>
      </c>
    </row>
    <row r="242" spans="14:21" x14ac:dyDescent="0.2">
      <c r="N242" s="10">
        <v>43525</v>
      </c>
      <c r="O242" t="s">
        <v>619</v>
      </c>
      <c r="P242" t="s">
        <v>617</v>
      </c>
      <c r="Q242" t="s">
        <v>243</v>
      </c>
      <c r="R242" t="s">
        <v>620</v>
      </c>
      <c r="S242" t="s">
        <v>599</v>
      </c>
      <c r="T242" t="s">
        <v>600</v>
      </c>
      <c r="U242" s="11">
        <v>0</v>
      </c>
    </row>
    <row r="243" spans="14:21" x14ac:dyDescent="0.2">
      <c r="N243" s="10">
        <v>43525</v>
      </c>
      <c r="O243" t="s">
        <v>621</v>
      </c>
      <c r="P243" t="s">
        <v>617</v>
      </c>
      <c r="Q243" t="s">
        <v>597</v>
      </c>
      <c r="R243" t="s">
        <v>622</v>
      </c>
      <c r="S243" t="s">
        <v>599</v>
      </c>
      <c r="T243" t="s">
        <v>600</v>
      </c>
      <c r="U243" s="11">
        <v>1500</v>
      </c>
    </row>
    <row r="244" spans="14:21" x14ac:dyDescent="0.2">
      <c r="N244" s="10">
        <v>43525</v>
      </c>
      <c r="O244" t="s">
        <v>623</v>
      </c>
      <c r="P244" t="s">
        <v>624</v>
      </c>
      <c r="Q244" t="s">
        <v>625</v>
      </c>
      <c r="R244" t="s">
        <v>626</v>
      </c>
      <c r="S244" t="s">
        <v>599</v>
      </c>
      <c r="T244" t="s">
        <v>600</v>
      </c>
      <c r="U244" s="11">
        <v>1833.0450000000001</v>
      </c>
    </row>
    <row r="245" spans="14:21" x14ac:dyDescent="0.2">
      <c r="N245" s="10">
        <v>43525</v>
      </c>
      <c r="O245" t="s">
        <v>627</v>
      </c>
      <c r="P245" t="s">
        <v>624</v>
      </c>
      <c r="Q245" t="s">
        <v>597</v>
      </c>
      <c r="R245" t="s">
        <v>628</v>
      </c>
      <c r="S245" t="s">
        <v>599</v>
      </c>
      <c r="T245" t="s">
        <v>600</v>
      </c>
      <c r="U245" s="11">
        <v>24000</v>
      </c>
    </row>
    <row r="246" spans="14:21" x14ac:dyDescent="0.2">
      <c r="N246" s="10">
        <v>43525</v>
      </c>
      <c r="O246" t="s">
        <v>629</v>
      </c>
      <c r="P246" t="s">
        <v>624</v>
      </c>
      <c r="Q246" t="s">
        <v>243</v>
      </c>
      <c r="R246" t="s">
        <v>630</v>
      </c>
      <c r="S246" t="s">
        <v>599</v>
      </c>
      <c r="T246" t="s">
        <v>600</v>
      </c>
      <c r="U246" s="11">
        <v>65.3</v>
      </c>
    </row>
    <row r="247" spans="14:21" x14ac:dyDescent="0.2">
      <c r="N247" s="10">
        <v>43525</v>
      </c>
      <c r="O247" t="s">
        <v>631</v>
      </c>
      <c r="P247" t="s">
        <v>624</v>
      </c>
      <c r="Q247" t="s">
        <v>597</v>
      </c>
      <c r="R247" t="s">
        <v>632</v>
      </c>
      <c r="S247" t="s">
        <v>599</v>
      </c>
      <c r="T247" t="s">
        <v>600</v>
      </c>
      <c r="U247" s="11">
        <v>3935.2040000000002</v>
      </c>
    </row>
    <row r="248" spans="14:21" x14ac:dyDescent="0.2">
      <c r="N248" s="10">
        <v>43525</v>
      </c>
      <c r="O248" t="s">
        <v>633</v>
      </c>
      <c r="P248" t="s">
        <v>624</v>
      </c>
      <c r="Q248" t="s">
        <v>597</v>
      </c>
      <c r="R248" t="s">
        <v>634</v>
      </c>
      <c r="S248" t="s">
        <v>599</v>
      </c>
      <c r="T248" t="s">
        <v>600</v>
      </c>
      <c r="U248" s="11">
        <v>76.757999999999996</v>
      </c>
    </row>
    <row r="249" spans="14:21" x14ac:dyDescent="0.2">
      <c r="N249" s="10">
        <v>43525</v>
      </c>
      <c r="O249" t="s">
        <v>635</v>
      </c>
      <c r="P249" t="s">
        <v>624</v>
      </c>
      <c r="Q249" t="s">
        <v>597</v>
      </c>
      <c r="R249" t="s">
        <v>636</v>
      </c>
      <c r="S249" t="s">
        <v>599</v>
      </c>
      <c r="T249" t="s">
        <v>600</v>
      </c>
      <c r="U249" s="11">
        <v>1061.615</v>
      </c>
    </row>
    <row r="250" spans="14:21" x14ac:dyDescent="0.2">
      <c r="N250" s="10">
        <v>43525</v>
      </c>
      <c r="O250" t="s">
        <v>637</v>
      </c>
      <c r="P250" t="s">
        <v>624</v>
      </c>
      <c r="Q250" t="s">
        <v>638</v>
      </c>
      <c r="R250" t="s">
        <v>639</v>
      </c>
      <c r="S250" t="s">
        <v>599</v>
      </c>
      <c r="T250" t="s">
        <v>600</v>
      </c>
      <c r="U250" s="11">
        <v>0</v>
      </c>
    </row>
    <row r="251" spans="14:21" x14ac:dyDescent="0.2">
      <c r="N251" s="10">
        <v>43525</v>
      </c>
      <c r="O251" t="s">
        <v>640</v>
      </c>
      <c r="P251" t="s">
        <v>641</v>
      </c>
      <c r="Q251" t="s">
        <v>597</v>
      </c>
      <c r="R251" t="s">
        <v>642</v>
      </c>
      <c r="S251" t="s">
        <v>599</v>
      </c>
      <c r="T251" t="s">
        <v>600</v>
      </c>
      <c r="U251" s="11">
        <v>297.13799999999998</v>
      </c>
    </row>
    <row r="252" spans="14:21" x14ac:dyDescent="0.2">
      <c r="N252" s="10">
        <v>43525</v>
      </c>
      <c r="O252" t="s">
        <v>643</v>
      </c>
      <c r="P252" t="s">
        <v>644</v>
      </c>
      <c r="Q252" t="s">
        <v>508</v>
      </c>
      <c r="R252" t="s">
        <v>645</v>
      </c>
      <c r="S252" t="s">
        <v>646</v>
      </c>
      <c r="T252" t="s">
        <v>647</v>
      </c>
      <c r="U252" s="11">
        <v>14058.184999999999</v>
      </c>
    </row>
    <row r="253" spans="14:21" x14ac:dyDescent="0.2">
      <c r="N253" s="10">
        <v>43525</v>
      </c>
      <c r="O253" t="s">
        <v>648</v>
      </c>
      <c r="P253" t="s">
        <v>644</v>
      </c>
      <c r="Q253" t="s">
        <v>649</v>
      </c>
      <c r="R253" t="s">
        <v>650</v>
      </c>
      <c r="S253" t="s">
        <v>646</v>
      </c>
      <c r="T253" t="s">
        <v>647</v>
      </c>
      <c r="U253" s="11">
        <v>776.53899999999999</v>
      </c>
    </row>
    <row r="254" spans="14:21" x14ac:dyDescent="0.2">
      <c r="N254" s="10">
        <v>43525</v>
      </c>
      <c r="O254" t="s">
        <v>651</v>
      </c>
      <c r="P254" t="s">
        <v>644</v>
      </c>
      <c r="Q254" t="s">
        <v>652</v>
      </c>
      <c r="R254" t="s">
        <v>653</v>
      </c>
      <c r="S254" t="s">
        <v>646</v>
      </c>
      <c r="T254" t="s">
        <v>647</v>
      </c>
      <c r="U254" s="11">
        <v>1876.635</v>
      </c>
    </row>
    <row r="255" spans="14:21" x14ac:dyDescent="0.2">
      <c r="N255" s="10">
        <v>43525</v>
      </c>
      <c r="O255" t="s">
        <v>205</v>
      </c>
      <c r="P255" t="s">
        <v>654</v>
      </c>
      <c r="Q255" t="s">
        <v>655</v>
      </c>
      <c r="R255" t="s">
        <v>206</v>
      </c>
      <c r="S255" t="s">
        <v>656</v>
      </c>
      <c r="T255" t="s">
        <v>207</v>
      </c>
      <c r="U255" s="11">
        <v>708.83900000000006</v>
      </c>
    </row>
    <row r="256" spans="14:21" x14ac:dyDescent="0.2">
      <c r="N256" s="10">
        <v>43525</v>
      </c>
      <c r="O256" t="s">
        <v>208</v>
      </c>
      <c r="P256" t="s">
        <v>654</v>
      </c>
      <c r="Q256" t="s">
        <v>655</v>
      </c>
      <c r="R256" t="s">
        <v>209</v>
      </c>
      <c r="S256" t="s">
        <v>656</v>
      </c>
      <c r="T256" t="s">
        <v>207</v>
      </c>
      <c r="U256" s="11">
        <v>1</v>
      </c>
    </row>
    <row r="257" spans="14:21" x14ac:dyDescent="0.2">
      <c r="N257" s="10">
        <v>43525</v>
      </c>
      <c r="O257" t="s">
        <v>210</v>
      </c>
      <c r="P257" t="s">
        <v>654</v>
      </c>
      <c r="Q257" t="s">
        <v>655</v>
      </c>
      <c r="R257" t="s">
        <v>211</v>
      </c>
      <c r="S257" t="s">
        <v>656</v>
      </c>
      <c r="T257" t="s">
        <v>207</v>
      </c>
      <c r="U257" s="11">
        <v>7100</v>
      </c>
    </row>
    <row r="258" spans="14:21" x14ac:dyDescent="0.2">
      <c r="N258" s="10">
        <v>43525</v>
      </c>
      <c r="O258" t="s">
        <v>216</v>
      </c>
      <c r="P258" t="s">
        <v>654</v>
      </c>
      <c r="Q258" t="s">
        <v>657</v>
      </c>
      <c r="R258" t="s">
        <v>217</v>
      </c>
      <c r="S258" t="s">
        <v>656</v>
      </c>
      <c r="T258" t="s">
        <v>207</v>
      </c>
      <c r="U258" s="11">
        <v>6767.5510000000004</v>
      </c>
    </row>
    <row r="259" spans="14:21" x14ac:dyDescent="0.2">
      <c r="N259" s="10">
        <v>43525</v>
      </c>
      <c r="O259" t="s">
        <v>218</v>
      </c>
      <c r="P259" t="s">
        <v>654</v>
      </c>
      <c r="Q259" t="s">
        <v>657</v>
      </c>
      <c r="R259" t="s">
        <v>219</v>
      </c>
      <c r="S259" t="s">
        <v>656</v>
      </c>
      <c r="T259" t="s">
        <v>207</v>
      </c>
      <c r="U259" s="11">
        <v>0</v>
      </c>
    </row>
    <row r="260" spans="14:21" x14ac:dyDescent="0.2">
      <c r="N260" s="10">
        <v>43525</v>
      </c>
      <c r="O260" t="s">
        <v>220</v>
      </c>
      <c r="P260" t="s">
        <v>654</v>
      </c>
      <c r="Q260" t="s">
        <v>522</v>
      </c>
      <c r="R260" t="s">
        <v>221</v>
      </c>
      <c r="S260" t="s">
        <v>656</v>
      </c>
      <c r="T260" t="s">
        <v>207</v>
      </c>
      <c r="U260" s="11">
        <v>127.449</v>
      </c>
    </row>
    <row r="261" spans="14:21" x14ac:dyDescent="0.2">
      <c r="N261" s="10">
        <v>43525</v>
      </c>
      <c r="O261" t="s">
        <v>212</v>
      </c>
      <c r="P261" t="s">
        <v>654</v>
      </c>
      <c r="Q261" t="s">
        <v>655</v>
      </c>
      <c r="R261" t="s">
        <v>213</v>
      </c>
      <c r="S261" t="s">
        <v>656</v>
      </c>
      <c r="T261" t="s">
        <v>207</v>
      </c>
      <c r="U261" s="11">
        <v>0</v>
      </c>
    </row>
    <row r="262" spans="14:21" x14ac:dyDescent="0.2">
      <c r="N262" s="10">
        <v>43525</v>
      </c>
      <c r="O262" t="s">
        <v>224</v>
      </c>
      <c r="P262" t="s">
        <v>658</v>
      </c>
      <c r="Q262" t="s">
        <v>659</v>
      </c>
      <c r="R262" t="s">
        <v>225</v>
      </c>
      <c r="S262" t="s">
        <v>660</v>
      </c>
      <c r="T262" t="s">
        <v>8</v>
      </c>
      <c r="U262" s="11">
        <v>1004.919</v>
      </c>
    </row>
    <row r="263" spans="14:21" x14ac:dyDescent="0.2">
      <c r="N263" s="10">
        <v>43525</v>
      </c>
      <c r="O263" t="s">
        <v>222</v>
      </c>
      <c r="P263" t="s">
        <v>658</v>
      </c>
      <c r="Q263" t="s">
        <v>661</v>
      </c>
      <c r="R263" t="s">
        <v>223</v>
      </c>
      <c r="S263" t="s">
        <v>660</v>
      </c>
      <c r="T263" t="s">
        <v>8</v>
      </c>
      <c r="U263" s="11">
        <v>3849.4360000000001</v>
      </c>
    </row>
    <row r="264" spans="14:21" x14ac:dyDescent="0.2">
      <c r="N264" s="10">
        <v>43525</v>
      </c>
      <c r="O264" t="s">
        <v>662</v>
      </c>
      <c r="P264" t="s">
        <v>663</v>
      </c>
      <c r="Q264" t="s">
        <v>508</v>
      </c>
      <c r="R264" t="s">
        <v>664</v>
      </c>
      <c r="S264" t="s">
        <v>665</v>
      </c>
      <c r="T264" t="s">
        <v>8</v>
      </c>
      <c r="U264" s="11">
        <v>3727.9630000000002</v>
      </c>
    </row>
    <row r="265" spans="14:21" x14ac:dyDescent="0.2">
      <c r="N265" s="10">
        <v>43525</v>
      </c>
      <c r="O265" t="s">
        <v>666</v>
      </c>
      <c r="P265" t="s">
        <v>663</v>
      </c>
      <c r="Q265" t="s">
        <v>667</v>
      </c>
      <c r="R265" t="s">
        <v>668</v>
      </c>
      <c r="S265" t="s">
        <v>665</v>
      </c>
      <c r="T265" t="s">
        <v>8</v>
      </c>
      <c r="U265" s="11">
        <v>658.03399999999999</v>
      </c>
    </row>
    <row r="266" spans="14:21" x14ac:dyDescent="0.2">
      <c r="N266" s="10">
        <v>43525</v>
      </c>
      <c r="O266" t="s">
        <v>669</v>
      </c>
      <c r="P266" t="s">
        <v>344</v>
      </c>
      <c r="Q266" t="s">
        <v>670</v>
      </c>
      <c r="R266" t="s">
        <v>671</v>
      </c>
      <c r="S266" t="s">
        <v>346</v>
      </c>
      <c r="T266" t="s">
        <v>8</v>
      </c>
      <c r="U266" s="11">
        <v>8.4339999999999993</v>
      </c>
    </row>
    <row r="267" spans="14:21" x14ac:dyDescent="0.2">
      <c r="N267" s="10">
        <v>43525</v>
      </c>
      <c r="O267" t="s">
        <v>672</v>
      </c>
      <c r="P267" t="s">
        <v>344</v>
      </c>
      <c r="Q267" t="s">
        <v>673</v>
      </c>
      <c r="R267" t="s">
        <v>674</v>
      </c>
      <c r="S267" t="s">
        <v>346</v>
      </c>
      <c r="T267" t="s">
        <v>8</v>
      </c>
      <c r="U267" s="11">
        <v>0</v>
      </c>
    </row>
    <row r="268" spans="14:21" x14ac:dyDescent="0.2">
      <c r="N268" s="10">
        <v>43525</v>
      </c>
      <c r="O268" t="s">
        <v>675</v>
      </c>
      <c r="P268" t="s">
        <v>344</v>
      </c>
      <c r="Q268" t="s">
        <v>661</v>
      </c>
      <c r="R268" t="s">
        <v>676</v>
      </c>
      <c r="S268" t="s">
        <v>346</v>
      </c>
      <c r="T268" t="s">
        <v>8</v>
      </c>
      <c r="U268" s="11">
        <v>5.4329999999999998</v>
      </c>
    </row>
    <row r="269" spans="14:21" x14ac:dyDescent="0.2">
      <c r="N269" s="10">
        <v>43525</v>
      </c>
      <c r="O269" t="s">
        <v>677</v>
      </c>
      <c r="P269" t="s">
        <v>678</v>
      </c>
      <c r="Q269" t="s">
        <v>345</v>
      </c>
      <c r="R269" t="s">
        <v>679</v>
      </c>
      <c r="S269" t="s">
        <v>665</v>
      </c>
      <c r="T269" t="s">
        <v>8</v>
      </c>
      <c r="U269" s="11">
        <v>48.845999999999997</v>
      </c>
    </row>
    <row r="270" spans="14:21" x14ac:dyDescent="0.2">
      <c r="N270" s="10">
        <v>43525</v>
      </c>
      <c r="O270" t="s">
        <v>680</v>
      </c>
      <c r="P270" t="s">
        <v>348</v>
      </c>
      <c r="Q270" t="s">
        <v>673</v>
      </c>
      <c r="R270" t="s">
        <v>681</v>
      </c>
      <c r="S270" t="s">
        <v>346</v>
      </c>
      <c r="T270" t="s">
        <v>8</v>
      </c>
      <c r="U270" s="11">
        <v>0.747</v>
      </c>
    </row>
    <row r="271" spans="14:21" x14ac:dyDescent="0.2">
      <c r="N271" s="10">
        <v>43525</v>
      </c>
      <c r="O271" t="s">
        <v>682</v>
      </c>
      <c r="P271" t="s">
        <v>348</v>
      </c>
      <c r="Q271" t="s">
        <v>670</v>
      </c>
      <c r="R271" t="s">
        <v>683</v>
      </c>
      <c r="S271" t="s">
        <v>346</v>
      </c>
      <c r="T271" t="s">
        <v>8</v>
      </c>
      <c r="U271" s="11">
        <v>42.6</v>
      </c>
    </row>
    <row r="272" spans="14:21" x14ac:dyDescent="0.2">
      <c r="N272" s="10">
        <v>43525</v>
      </c>
      <c r="O272" t="s">
        <v>684</v>
      </c>
      <c r="P272" t="s">
        <v>349</v>
      </c>
      <c r="Q272" t="s">
        <v>670</v>
      </c>
      <c r="R272" t="s">
        <v>685</v>
      </c>
      <c r="S272" t="s">
        <v>346</v>
      </c>
      <c r="T272" t="s">
        <v>8</v>
      </c>
      <c r="U272" s="11">
        <v>197.65799999999999</v>
      </c>
    </row>
    <row r="273" spans="14:21" x14ac:dyDescent="0.2">
      <c r="N273" s="10">
        <v>43525</v>
      </c>
      <c r="O273" t="s">
        <v>686</v>
      </c>
      <c r="P273" t="s">
        <v>349</v>
      </c>
      <c r="Q273" t="s">
        <v>673</v>
      </c>
      <c r="R273" t="s">
        <v>687</v>
      </c>
      <c r="S273" t="s">
        <v>346</v>
      </c>
      <c r="T273" t="s">
        <v>8</v>
      </c>
      <c r="U273" s="11">
        <v>0.72299999999999998</v>
      </c>
    </row>
    <row r="274" spans="14:21" x14ac:dyDescent="0.2">
      <c r="N274" s="10">
        <v>43525</v>
      </c>
      <c r="O274" t="s">
        <v>203</v>
      </c>
      <c r="P274" t="s">
        <v>654</v>
      </c>
      <c r="Q274" t="s">
        <v>655</v>
      </c>
      <c r="R274" t="s">
        <v>204</v>
      </c>
      <c r="S274" t="s">
        <v>656</v>
      </c>
      <c r="T274" t="s">
        <v>8</v>
      </c>
      <c r="U274" s="11">
        <v>108.83</v>
      </c>
    </row>
    <row r="275" spans="14:21" x14ac:dyDescent="0.2">
      <c r="N275" s="10">
        <v>43525</v>
      </c>
      <c r="O275" t="s">
        <v>214</v>
      </c>
      <c r="P275" t="s">
        <v>654</v>
      </c>
      <c r="Q275" t="s">
        <v>657</v>
      </c>
      <c r="R275" t="s">
        <v>215</v>
      </c>
      <c r="S275" t="s">
        <v>656</v>
      </c>
      <c r="T275" t="s">
        <v>8</v>
      </c>
      <c r="U275" s="11">
        <v>169.62899999999999</v>
      </c>
    </row>
    <row r="276" spans="14:21" x14ac:dyDescent="0.2">
      <c r="N276" s="10">
        <v>43525</v>
      </c>
      <c r="O276" t="s">
        <v>201</v>
      </c>
      <c r="P276" t="s">
        <v>654</v>
      </c>
      <c r="Q276" t="s">
        <v>661</v>
      </c>
      <c r="R276" t="s">
        <v>202</v>
      </c>
      <c r="S276" t="s">
        <v>656</v>
      </c>
      <c r="T276" t="s">
        <v>8</v>
      </c>
      <c r="U276" s="11">
        <v>183.697</v>
      </c>
    </row>
    <row r="277" spans="14:21" x14ac:dyDescent="0.2">
      <c r="N277" s="10">
        <v>43525</v>
      </c>
      <c r="O277" t="s">
        <v>688</v>
      </c>
      <c r="P277" t="s">
        <v>350</v>
      </c>
      <c r="Q277" t="s">
        <v>673</v>
      </c>
      <c r="R277" t="s">
        <v>689</v>
      </c>
      <c r="S277" t="s">
        <v>346</v>
      </c>
      <c r="T277" t="s">
        <v>8</v>
      </c>
      <c r="U277" s="11">
        <v>0.53</v>
      </c>
    </row>
    <row r="278" spans="14:21" x14ac:dyDescent="0.2">
      <c r="N278" s="10">
        <v>43525</v>
      </c>
      <c r="O278" t="s">
        <v>690</v>
      </c>
      <c r="P278" t="s">
        <v>350</v>
      </c>
      <c r="Q278" t="s">
        <v>670</v>
      </c>
      <c r="R278" t="s">
        <v>691</v>
      </c>
      <c r="S278" t="s">
        <v>346</v>
      </c>
      <c r="T278" t="s">
        <v>8</v>
      </c>
      <c r="U278" s="11">
        <v>398.73099999999999</v>
      </c>
    </row>
    <row r="279" spans="14:21" x14ac:dyDescent="0.2">
      <c r="N279" s="10">
        <v>43525</v>
      </c>
      <c r="O279" t="s">
        <v>692</v>
      </c>
      <c r="P279" t="s">
        <v>354</v>
      </c>
      <c r="Q279" t="s">
        <v>670</v>
      </c>
      <c r="R279" t="s">
        <v>693</v>
      </c>
      <c r="S279" t="s">
        <v>346</v>
      </c>
      <c r="T279" t="s">
        <v>8</v>
      </c>
      <c r="U279" s="11">
        <v>5.024</v>
      </c>
    </row>
    <row r="280" spans="14:21" x14ac:dyDescent="0.2">
      <c r="N280" s="10">
        <v>43525</v>
      </c>
      <c r="O280" t="s">
        <v>694</v>
      </c>
      <c r="P280" t="s">
        <v>695</v>
      </c>
      <c r="Q280" t="s">
        <v>696</v>
      </c>
      <c r="R280" t="s">
        <v>697</v>
      </c>
      <c r="S280" t="s">
        <v>698</v>
      </c>
      <c r="T280" t="s">
        <v>8</v>
      </c>
      <c r="U280" s="11">
        <v>0</v>
      </c>
    </row>
    <row r="281" spans="14:21" x14ac:dyDescent="0.2">
      <c r="N281" s="10">
        <v>43525</v>
      </c>
      <c r="O281" t="s">
        <v>699</v>
      </c>
      <c r="P281" t="s">
        <v>695</v>
      </c>
      <c r="Q281" t="s">
        <v>700</v>
      </c>
      <c r="R281" t="s">
        <v>701</v>
      </c>
      <c r="S281" t="s">
        <v>698</v>
      </c>
      <c r="T281" t="s">
        <v>8</v>
      </c>
      <c r="U281" s="11">
        <v>5.5090000000000003</v>
      </c>
    </row>
    <row r="282" spans="14:21" x14ac:dyDescent="0.2">
      <c r="N282" s="10">
        <v>43525</v>
      </c>
      <c r="O282" t="s">
        <v>702</v>
      </c>
      <c r="P282" t="s">
        <v>695</v>
      </c>
      <c r="Q282" t="s">
        <v>670</v>
      </c>
      <c r="R282" t="s">
        <v>703</v>
      </c>
      <c r="S282" t="s">
        <v>698</v>
      </c>
      <c r="T282" t="s">
        <v>8</v>
      </c>
      <c r="U282" s="11">
        <v>6.58</v>
      </c>
    </row>
    <row r="283" spans="14:21" x14ac:dyDescent="0.2">
      <c r="N283" s="10">
        <v>43525</v>
      </c>
      <c r="O283" t="s">
        <v>704</v>
      </c>
      <c r="P283" t="s">
        <v>705</v>
      </c>
      <c r="Q283" t="s">
        <v>706</v>
      </c>
      <c r="R283" t="s">
        <v>707</v>
      </c>
      <c r="S283" t="s">
        <v>708</v>
      </c>
      <c r="T283" t="s">
        <v>8</v>
      </c>
      <c r="U283" s="11">
        <v>320.43200000000002</v>
      </c>
    </row>
    <row r="284" spans="14:21" x14ac:dyDescent="0.2">
      <c r="N284" s="10">
        <v>43525</v>
      </c>
      <c r="O284" t="s">
        <v>709</v>
      </c>
      <c r="P284" t="s">
        <v>705</v>
      </c>
      <c r="Q284" t="s">
        <v>710</v>
      </c>
      <c r="R284" t="s">
        <v>711</v>
      </c>
      <c r="S284" t="s">
        <v>708</v>
      </c>
      <c r="T284" t="s">
        <v>8</v>
      </c>
      <c r="U284" s="11">
        <v>559.39800000000002</v>
      </c>
    </row>
    <row r="285" spans="14:21" x14ac:dyDescent="0.2">
      <c r="N285" s="10">
        <v>43525</v>
      </c>
      <c r="O285" t="s">
        <v>712</v>
      </c>
      <c r="P285" t="s">
        <v>705</v>
      </c>
      <c r="Q285" t="s">
        <v>713</v>
      </c>
      <c r="R285" t="s">
        <v>714</v>
      </c>
      <c r="S285" t="s">
        <v>708</v>
      </c>
      <c r="T285" t="s">
        <v>8</v>
      </c>
      <c r="U285" s="11">
        <v>38.799999999999997</v>
      </c>
    </row>
    <row r="286" spans="14:21" x14ac:dyDescent="0.2">
      <c r="N286" s="10">
        <v>43525</v>
      </c>
      <c r="O286" t="s">
        <v>715</v>
      </c>
      <c r="P286" t="s">
        <v>716</v>
      </c>
      <c r="Q286" t="s">
        <v>661</v>
      </c>
      <c r="R286" t="s">
        <v>717</v>
      </c>
      <c r="S286" t="s">
        <v>660</v>
      </c>
      <c r="T286" t="s">
        <v>8</v>
      </c>
      <c r="U286" s="11">
        <v>1090.2360000000001</v>
      </c>
    </row>
    <row r="287" spans="14:21" x14ac:dyDescent="0.2">
      <c r="N287" s="10">
        <v>43525</v>
      </c>
      <c r="O287" t="s">
        <v>718</v>
      </c>
      <c r="P287" t="s">
        <v>570</v>
      </c>
      <c r="Q287" t="s">
        <v>508</v>
      </c>
      <c r="R287" t="s">
        <v>719</v>
      </c>
      <c r="S287" t="s">
        <v>572</v>
      </c>
      <c r="T287" t="s">
        <v>8</v>
      </c>
      <c r="U287" s="11">
        <v>36.545000000000002</v>
      </c>
    </row>
    <row r="288" spans="14:21" x14ac:dyDescent="0.2">
      <c r="N288" s="10">
        <v>43525</v>
      </c>
      <c r="O288" t="s">
        <v>720</v>
      </c>
      <c r="P288" t="s">
        <v>570</v>
      </c>
      <c r="Q288" t="s">
        <v>583</v>
      </c>
      <c r="R288" t="s">
        <v>721</v>
      </c>
      <c r="S288" t="s">
        <v>572</v>
      </c>
      <c r="T288" t="s">
        <v>8</v>
      </c>
      <c r="U288" s="11">
        <v>0</v>
      </c>
    </row>
    <row r="289" spans="14:21" x14ac:dyDescent="0.2">
      <c r="N289" s="10">
        <v>43525</v>
      </c>
      <c r="O289" t="s">
        <v>722</v>
      </c>
      <c r="P289" t="s">
        <v>355</v>
      </c>
      <c r="Q289" t="s">
        <v>673</v>
      </c>
      <c r="R289" t="s">
        <v>723</v>
      </c>
      <c r="S289" t="s">
        <v>346</v>
      </c>
      <c r="T289" t="s">
        <v>8</v>
      </c>
      <c r="U289" s="11">
        <v>0</v>
      </c>
    </row>
    <row r="290" spans="14:21" x14ac:dyDescent="0.2">
      <c r="N290" s="10">
        <v>43525</v>
      </c>
      <c r="O290" t="s">
        <v>724</v>
      </c>
      <c r="P290" t="s">
        <v>355</v>
      </c>
      <c r="Q290" t="s">
        <v>670</v>
      </c>
      <c r="R290" t="s">
        <v>725</v>
      </c>
      <c r="S290" t="s">
        <v>346</v>
      </c>
      <c r="T290" t="s">
        <v>8</v>
      </c>
      <c r="U290" s="11">
        <v>24.928999999999998</v>
      </c>
    </row>
    <row r="291" spans="14:21" x14ac:dyDescent="0.2">
      <c r="N291" s="10">
        <v>43525</v>
      </c>
      <c r="O291" t="s">
        <v>726</v>
      </c>
      <c r="P291" t="s">
        <v>375</v>
      </c>
      <c r="Q291" t="s">
        <v>673</v>
      </c>
      <c r="R291" t="s">
        <v>727</v>
      </c>
      <c r="S291" t="s">
        <v>346</v>
      </c>
      <c r="T291" t="s">
        <v>8</v>
      </c>
      <c r="U291" s="11">
        <v>1.4870000000000001</v>
      </c>
    </row>
    <row r="292" spans="14:21" x14ac:dyDescent="0.2">
      <c r="N292" s="10">
        <v>43525</v>
      </c>
      <c r="O292" t="s">
        <v>728</v>
      </c>
      <c r="P292" t="s">
        <v>375</v>
      </c>
      <c r="Q292" t="s">
        <v>670</v>
      </c>
      <c r="R292" t="s">
        <v>729</v>
      </c>
      <c r="S292" t="s">
        <v>346</v>
      </c>
      <c r="T292" t="s">
        <v>8</v>
      </c>
      <c r="U292" s="11">
        <v>82.082999999999998</v>
      </c>
    </row>
    <row r="293" spans="14:21" x14ac:dyDescent="0.2">
      <c r="N293" s="10">
        <v>43525</v>
      </c>
      <c r="O293" t="s">
        <v>730</v>
      </c>
      <c r="P293" t="s">
        <v>376</v>
      </c>
      <c r="Q293" t="s">
        <v>670</v>
      </c>
      <c r="R293" t="s">
        <v>731</v>
      </c>
      <c r="S293" t="s">
        <v>346</v>
      </c>
      <c r="T293" t="s">
        <v>8</v>
      </c>
      <c r="U293" s="11">
        <v>5.3</v>
      </c>
    </row>
    <row r="294" spans="14:21" x14ac:dyDescent="0.2">
      <c r="N294" s="10">
        <v>43525</v>
      </c>
      <c r="O294" t="s">
        <v>732</v>
      </c>
      <c r="P294" t="s">
        <v>544</v>
      </c>
      <c r="Q294" t="s">
        <v>661</v>
      </c>
      <c r="R294" t="s">
        <v>733</v>
      </c>
      <c r="S294" t="s">
        <v>547</v>
      </c>
      <c r="T294" t="s">
        <v>8</v>
      </c>
      <c r="U294" s="11">
        <v>784.53300000000002</v>
      </c>
    </row>
    <row r="295" spans="14:21" x14ac:dyDescent="0.2">
      <c r="N295" s="10">
        <v>43525</v>
      </c>
      <c r="O295" t="s">
        <v>734</v>
      </c>
      <c r="P295" t="s">
        <v>544</v>
      </c>
      <c r="Q295" t="s">
        <v>735</v>
      </c>
      <c r="R295" t="s">
        <v>736</v>
      </c>
      <c r="S295" t="s">
        <v>547</v>
      </c>
      <c r="T295" t="s">
        <v>8</v>
      </c>
      <c r="U295" s="11">
        <v>0</v>
      </c>
    </row>
    <row r="296" spans="14:21" x14ac:dyDescent="0.2">
      <c r="N296" s="10">
        <v>43525</v>
      </c>
      <c r="O296" t="s">
        <v>737</v>
      </c>
      <c r="P296" t="s">
        <v>738</v>
      </c>
      <c r="Q296" t="s">
        <v>700</v>
      </c>
      <c r="R296" t="s">
        <v>739</v>
      </c>
      <c r="S296" t="s">
        <v>698</v>
      </c>
      <c r="T296" t="s">
        <v>8</v>
      </c>
      <c r="U296" s="11">
        <v>0</v>
      </c>
    </row>
    <row r="297" spans="14:21" x14ac:dyDescent="0.2">
      <c r="N297" s="10">
        <v>43525</v>
      </c>
      <c r="O297" t="s">
        <v>740</v>
      </c>
      <c r="P297" t="s">
        <v>738</v>
      </c>
      <c r="Q297" t="s">
        <v>696</v>
      </c>
      <c r="R297" t="s">
        <v>741</v>
      </c>
      <c r="S297" t="s">
        <v>698</v>
      </c>
      <c r="T297" t="s">
        <v>8</v>
      </c>
      <c r="U297" s="11">
        <v>0</v>
      </c>
    </row>
    <row r="298" spans="14:21" x14ac:dyDescent="0.2">
      <c r="N298" s="10">
        <v>43525</v>
      </c>
      <c r="O298" t="s">
        <v>742</v>
      </c>
      <c r="P298" t="s">
        <v>738</v>
      </c>
      <c r="Q298" t="s">
        <v>670</v>
      </c>
      <c r="R298" t="s">
        <v>743</v>
      </c>
      <c r="S298" t="s">
        <v>698</v>
      </c>
      <c r="T298" t="s">
        <v>8</v>
      </c>
      <c r="U298" s="11">
        <v>144.21600000000001</v>
      </c>
    </row>
    <row r="299" spans="14:21" x14ac:dyDescent="0.2">
      <c r="N299" s="10">
        <v>43525</v>
      </c>
      <c r="O299" t="s">
        <v>744</v>
      </c>
      <c r="P299" t="s">
        <v>379</v>
      </c>
      <c r="Q299" t="s">
        <v>670</v>
      </c>
      <c r="R299" t="s">
        <v>745</v>
      </c>
      <c r="S299" t="s">
        <v>346</v>
      </c>
      <c r="T299" t="s">
        <v>8</v>
      </c>
      <c r="U299" s="11">
        <v>280.26900000000001</v>
      </c>
    </row>
    <row r="300" spans="14:21" x14ac:dyDescent="0.2">
      <c r="N300" s="10">
        <v>43525</v>
      </c>
      <c r="O300" t="s">
        <v>746</v>
      </c>
      <c r="P300" t="s">
        <v>380</v>
      </c>
      <c r="Q300" t="s">
        <v>673</v>
      </c>
      <c r="R300" t="s">
        <v>747</v>
      </c>
      <c r="S300" t="s">
        <v>346</v>
      </c>
      <c r="T300" t="s">
        <v>8</v>
      </c>
      <c r="U300" s="11">
        <v>0</v>
      </c>
    </row>
    <row r="301" spans="14:21" x14ac:dyDescent="0.2">
      <c r="N301" s="10">
        <v>43525</v>
      </c>
      <c r="O301" t="s">
        <v>748</v>
      </c>
      <c r="P301" t="s">
        <v>380</v>
      </c>
      <c r="Q301" t="s">
        <v>670</v>
      </c>
      <c r="R301" t="s">
        <v>749</v>
      </c>
      <c r="S301" t="s">
        <v>346</v>
      </c>
      <c r="T301" t="s">
        <v>8</v>
      </c>
      <c r="U301" s="11">
        <v>24.585999999999999</v>
      </c>
    </row>
    <row r="302" spans="14:21" x14ac:dyDescent="0.2">
      <c r="N302" s="10">
        <v>43525</v>
      </c>
      <c r="O302" t="s">
        <v>750</v>
      </c>
      <c r="P302" t="s">
        <v>382</v>
      </c>
      <c r="Q302" t="s">
        <v>751</v>
      </c>
      <c r="R302" t="s">
        <v>752</v>
      </c>
      <c r="S302" t="s">
        <v>346</v>
      </c>
      <c r="T302" t="s">
        <v>8</v>
      </c>
      <c r="U302" s="11">
        <v>2.8610000000000002</v>
      </c>
    </row>
    <row r="303" spans="14:21" x14ac:dyDescent="0.2">
      <c r="N303" s="10">
        <v>43525</v>
      </c>
      <c r="O303" t="s">
        <v>753</v>
      </c>
      <c r="P303" t="s">
        <v>427</v>
      </c>
      <c r="Q303" t="s">
        <v>751</v>
      </c>
      <c r="R303" t="s">
        <v>754</v>
      </c>
      <c r="S303" t="s">
        <v>346</v>
      </c>
      <c r="T303" t="s">
        <v>8</v>
      </c>
      <c r="U303" s="11">
        <v>1.712</v>
      </c>
    </row>
    <row r="304" spans="14:21" x14ac:dyDescent="0.2">
      <c r="N304" s="10">
        <v>43525</v>
      </c>
      <c r="O304" t="s">
        <v>755</v>
      </c>
      <c r="P304" t="s">
        <v>427</v>
      </c>
      <c r="Q304" t="s">
        <v>751</v>
      </c>
      <c r="R304" t="s">
        <v>756</v>
      </c>
      <c r="S304" t="s">
        <v>346</v>
      </c>
      <c r="T304" t="s">
        <v>8</v>
      </c>
      <c r="U304" s="11">
        <v>180.149</v>
      </c>
    </row>
    <row r="305" spans="14:21" x14ac:dyDescent="0.2">
      <c r="N305" s="10">
        <v>43525</v>
      </c>
      <c r="O305" t="s">
        <v>757</v>
      </c>
      <c r="P305" t="s">
        <v>441</v>
      </c>
      <c r="Q305" t="s">
        <v>670</v>
      </c>
      <c r="R305" t="s">
        <v>758</v>
      </c>
      <c r="S305" t="s">
        <v>346</v>
      </c>
      <c r="T305" t="s">
        <v>8</v>
      </c>
      <c r="U305" s="11">
        <v>0</v>
      </c>
    </row>
    <row r="306" spans="14:21" x14ac:dyDescent="0.2">
      <c r="N306" s="10">
        <v>43525</v>
      </c>
      <c r="O306" t="s">
        <v>759</v>
      </c>
      <c r="P306" t="s">
        <v>242</v>
      </c>
      <c r="Q306" t="s">
        <v>237</v>
      </c>
      <c r="R306" t="s">
        <v>760</v>
      </c>
      <c r="S306" t="s">
        <v>239</v>
      </c>
      <c r="T306" t="s">
        <v>8</v>
      </c>
      <c r="U306" s="11">
        <v>6.3819999999999997</v>
      </c>
    </row>
    <row r="307" spans="14:21" x14ac:dyDescent="0.2">
      <c r="N307" s="10">
        <v>43525</v>
      </c>
      <c r="O307" t="s">
        <v>761</v>
      </c>
      <c r="P307" t="s">
        <v>242</v>
      </c>
      <c r="Q307" t="s">
        <v>257</v>
      </c>
      <c r="R307" t="s">
        <v>762</v>
      </c>
      <c r="S307" t="s">
        <v>239</v>
      </c>
      <c r="T307" t="s">
        <v>8</v>
      </c>
      <c r="U307" s="11">
        <v>0</v>
      </c>
    </row>
    <row r="308" spans="14:21" x14ac:dyDescent="0.2">
      <c r="N308" s="10">
        <v>43525</v>
      </c>
      <c r="O308" t="s">
        <v>763</v>
      </c>
      <c r="P308" t="s">
        <v>242</v>
      </c>
      <c r="Q308" t="s">
        <v>661</v>
      </c>
      <c r="R308" t="s">
        <v>764</v>
      </c>
      <c r="S308" t="s">
        <v>239</v>
      </c>
      <c r="T308" t="s">
        <v>8</v>
      </c>
      <c r="U308" s="11">
        <v>23.838999999999999</v>
      </c>
    </row>
    <row r="309" spans="14:21" x14ac:dyDescent="0.2">
      <c r="N309" s="10">
        <v>43525</v>
      </c>
      <c r="O309" t="s">
        <v>765</v>
      </c>
      <c r="P309" t="s">
        <v>442</v>
      </c>
      <c r="Q309" t="s">
        <v>670</v>
      </c>
      <c r="R309" t="s">
        <v>766</v>
      </c>
      <c r="S309" t="s">
        <v>346</v>
      </c>
      <c r="T309" t="s">
        <v>8</v>
      </c>
      <c r="U309" s="11">
        <v>5.891</v>
      </c>
    </row>
    <row r="310" spans="14:21" x14ac:dyDescent="0.2">
      <c r="N310" s="10">
        <v>43525</v>
      </c>
      <c r="O310" t="s">
        <v>767</v>
      </c>
      <c r="P310" t="s">
        <v>443</v>
      </c>
      <c r="Q310" t="s">
        <v>670</v>
      </c>
      <c r="R310" t="s">
        <v>768</v>
      </c>
      <c r="S310" t="s">
        <v>346</v>
      </c>
      <c r="T310" t="s">
        <v>8</v>
      </c>
      <c r="U310" s="11">
        <v>6.7510000000000003</v>
      </c>
    </row>
    <row r="311" spans="14:21" x14ac:dyDescent="0.2">
      <c r="N311" s="10">
        <v>43525</v>
      </c>
      <c r="O311" t="s">
        <v>769</v>
      </c>
      <c r="P311" t="s">
        <v>279</v>
      </c>
      <c r="Q311" t="s">
        <v>237</v>
      </c>
      <c r="R311" t="s">
        <v>770</v>
      </c>
      <c r="S311" t="s">
        <v>239</v>
      </c>
      <c r="T311" t="s">
        <v>8</v>
      </c>
      <c r="U311" s="11">
        <v>0.81599999999999995</v>
      </c>
    </row>
    <row r="312" spans="14:21" x14ac:dyDescent="0.2">
      <c r="N312" s="10">
        <v>43525</v>
      </c>
      <c r="O312" t="s">
        <v>771</v>
      </c>
      <c r="P312" t="s">
        <v>452</v>
      </c>
      <c r="Q312" t="s">
        <v>670</v>
      </c>
      <c r="R312" t="s">
        <v>772</v>
      </c>
      <c r="S312" t="s">
        <v>346</v>
      </c>
      <c r="T312" t="s">
        <v>8</v>
      </c>
      <c r="U312" s="11">
        <v>7.056</v>
      </c>
    </row>
    <row r="313" spans="14:21" x14ac:dyDescent="0.2">
      <c r="N313" s="10">
        <v>43525</v>
      </c>
      <c r="O313" t="s">
        <v>773</v>
      </c>
      <c r="P313" t="s">
        <v>292</v>
      </c>
      <c r="Q313" t="s">
        <v>237</v>
      </c>
      <c r="R313" t="s">
        <v>774</v>
      </c>
      <c r="S313" t="s">
        <v>239</v>
      </c>
      <c r="T313" t="s">
        <v>8</v>
      </c>
      <c r="U313" s="11">
        <v>0.42699999999999999</v>
      </c>
    </row>
    <row r="314" spans="14:21" x14ac:dyDescent="0.2">
      <c r="N314" s="10">
        <v>43525</v>
      </c>
      <c r="O314" t="s">
        <v>775</v>
      </c>
      <c r="P314" t="s">
        <v>602</v>
      </c>
      <c r="Q314" t="s">
        <v>605</v>
      </c>
      <c r="R314" t="s">
        <v>776</v>
      </c>
      <c r="S314" t="s">
        <v>599</v>
      </c>
      <c r="T314" t="s">
        <v>8</v>
      </c>
      <c r="U314" s="11">
        <v>2.121</v>
      </c>
    </row>
    <row r="315" spans="14:21" x14ac:dyDescent="0.2">
      <c r="N315" s="10">
        <v>43525</v>
      </c>
      <c r="O315" t="s">
        <v>777</v>
      </c>
      <c r="P315" t="s">
        <v>602</v>
      </c>
      <c r="Q315" t="s">
        <v>661</v>
      </c>
      <c r="R315" t="s">
        <v>778</v>
      </c>
      <c r="S315" t="s">
        <v>599</v>
      </c>
      <c r="T315" t="s">
        <v>8</v>
      </c>
      <c r="U315" s="11">
        <v>219.166</v>
      </c>
    </row>
    <row r="316" spans="14:21" x14ac:dyDescent="0.2">
      <c r="N316" s="10">
        <v>43525</v>
      </c>
      <c r="O316" t="s">
        <v>779</v>
      </c>
      <c r="P316" t="s">
        <v>457</v>
      </c>
      <c r="Q316" t="s">
        <v>670</v>
      </c>
      <c r="R316" t="s">
        <v>780</v>
      </c>
      <c r="S316" t="s">
        <v>346</v>
      </c>
      <c r="T316" t="s">
        <v>8</v>
      </c>
      <c r="U316" s="11">
        <v>5.1959999999999997</v>
      </c>
    </row>
    <row r="317" spans="14:21" x14ac:dyDescent="0.2">
      <c r="N317" s="10">
        <v>43525</v>
      </c>
      <c r="O317" t="s">
        <v>781</v>
      </c>
      <c r="P317" t="s">
        <v>459</v>
      </c>
      <c r="Q317" t="s">
        <v>751</v>
      </c>
      <c r="R317" t="s">
        <v>782</v>
      </c>
      <c r="S317" t="s">
        <v>346</v>
      </c>
      <c r="T317" t="s">
        <v>8</v>
      </c>
      <c r="U317" s="11">
        <v>1.294</v>
      </c>
    </row>
    <row r="318" spans="14:21" x14ac:dyDescent="0.2">
      <c r="N318" s="10">
        <v>43525</v>
      </c>
      <c r="O318" t="s">
        <v>783</v>
      </c>
      <c r="P318" t="s">
        <v>513</v>
      </c>
      <c r="Q318" t="s">
        <v>508</v>
      </c>
      <c r="R318" t="s">
        <v>784</v>
      </c>
      <c r="S318" t="s">
        <v>510</v>
      </c>
      <c r="T318" t="s">
        <v>8</v>
      </c>
      <c r="U318" s="11">
        <v>35.493000000000002</v>
      </c>
    </row>
    <row r="319" spans="14:21" x14ac:dyDescent="0.2">
      <c r="N319" s="10">
        <v>43525</v>
      </c>
      <c r="O319" t="s">
        <v>785</v>
      </c>
      <c r="P319" t="s">
        <v>786</v>
      </c>
      <c r="Q319" t="s">
        <v>508</v>
      </c>
      <c r="R319" t="s">
        <v>787</v>
      </c>
      <c r="S319" t="s">
        <v>788</v>
      </c>
      <c r="T319" t="s">
        <v>8</v>
      </c>
      <c r="U319" s="11">
        <v>538.41099999999994</v>
      </c>
    </row>
    <row r="320" spans="14:21" x14ac:dyDescent="0.2">
      <c r="N320" s="10">
        <v>43525</v>
      </c>
      <c r="O320" t="s">
        <v>789</v>
      </c>
      <c r="P320" t="s">
        <v>786</v>
      </c>
      <c r="Q320" t="s">
        <v>508</v>
      </c>
      <c r="R320" t="s">
        <v>790</v>
      </c>
      <c r="S320" t="s">
        <v>788</v>
      </c>
      <c r="T320" t="s">
        <v>8</v>
      </c>
      <c r="U320" s="11">
        <v>20.024999999999999</v>
      </c>
    </row>
    <row r="321" spans="14:21" x14ac:dyDescent="0.2">
      <c r="N321" s="10">
        <v>43525</v>
      </c>
      <c r="O321" t="s">
        <v>791</v>
      </c>
      <c r="P321" t="s">
        <v>786</v>
      </c>
      <c r="Q321" t="s">
        <v>404</v>
      </c>
      <c r="R321" t="s">
        <v>792</v>
      </c>
      <c r="S321" t="s">
        <v>788</v>
      </c>
      <c r="T321" t="s">
        <v>8</v>
      </c>
      <c r="U321" s="11">
        <v>0</v>
      </c>
    </row>
    <row r="322" spans="14:21" x14ac:dyDescent="0.2">
      <c r="N322" s="10">
        <v>43525</v>
      </c>
      <c r="O322" t="s">
        <v>793</v>
      </c>
      <c r="P322" t="s">
        <v>589</v>
      </c>
      <c r="Q322" t="s">
        <v>508</v>
      </c>
      <c r="R322" t="s">
        <v>794</v>
      </c>
      <c r="S322" t="s">
        <v>572</v>
      </c>
      <c r="T322" t="s">
        <v>8</v>
      </c>
      <c r="U322" s="11">
        <v>60.433</v>
      </c>
    </row>
    <row r="323" spans="14:21" x14ac:dyDescent="0.2">
      <c r="N323" s="10">
        <v>43525</v>
      </c>
      <c r="O323" t="s">
        <v>795</v>
      </c>
      <c r="P323" t="s">
        <v>644</v>
      </c>
      <c r="Q323" t="s">
        <v>508</v>
      </c>
      <c r="R323" t="s">
        <v>796</v>
      </c>
      <c r="S323" t="s">
        <v>646</v>
      </c>
      <c r="T323" t="s">
        <v>8</v>
      </c>
      <c r="U323" s="11">
        <v>367.74099999999999</v>
      </c>
    </row>
    <row r="324" spans="14:21" x14ac:dyDescent="0.2">
      <c r="N324" s="10">
        <v>43525</v>
      </c>
      <c r="O324" t="s">
        <v>797</v>
      </c>
      <c r="P324" t="s">
        <v>644</v>
      </c>
      <c r="Q324" t="s">
        <v>649</v>
      </c>
      <c r="R324" t="s">
        <v>798</v>
      </c>
      <c r="S324" t="s">
        <v>646</v>
      </c>
      <c r="T324" t="s">
        <v>8</v>
      </c>
      <c r="U324" s="11">
        <v>322.18599999999998</v>
      </c>
    </row>
    <row r="325" spans="14:21" x14ac:dyDescent="0.2">
      <c r="N325" s="10">
        <v>43525</v>
      </c>
      <c r="O325" t="s">
        <v>799</v>
      </c>
      <c r="P325" t="s">
        <v>800</v>
      </c>
      <c r="Q325" t="s">
        <v>508</v>
      </c>
      <c r="R325" t="s">
        <v>801</v>
      </c>
      <c r="S325" t="s">
        <v>665</v>
      </c>
      <c r="T325" t="s">
        <v>8</v>
      </c>
      <c r="U325" s="11">
        <v>171.619</v>
      </c>
    </row>
    <row r="326" spans="14:21" x14ac:dyDescent="0.2">
      <c r="N326" s="10">
        <v>43525</v>
      </c>
      <c r="O326" t="s">
        <v>802</v>
      </c>
      <c r="P326" t="s">
        <v>803</v>
      </c>
      <c r="Q326" t="s">
        <v>404</v>
      </c>
      <c r="R326" t="s">
        <v>804</v>
      </c>
      <c r="S326" t="s">
        <v>239</v>
      </c>
      <c r="T326" t="s">
        <v>8</v>
      </c>
      <c r="U326" s="11">
        <v>0</v>
      </c>
    </row>
    <row r="327" spans="14:21" x14ac:dyDescent="0.2">
      <c r="N327" s="10">
        <v>43525</v>
      </c>
      <c r="O327" t="s">
        <v>805</v>
      </c>
      <c r="P327" t="s">
        <v>525</v>
      </c>
      <c r="Q327" t="s">
        <v>508</v>
      </c>
      <c r="R327" t="s">
        <v>806</v>
      </c>
      <c r="S327" t="s">
        <v>510</v>
      </c>
      <c r="T327" t="s">
        <v>8</v>
      </c>
      <c r="U327" s="11">
        <v>3366.8040000000001</v>
      </c>
    </row>
    <row r="328" spans="14:21" x14ac:dyDescent="0.2">
      <c r="N328" s="10">
        <v>43525</v>
      </c>
      <c r="O328" t="s">
        <v>807</v>
      </c>
      <c r="P328" t="s">
        <v>525</v>
      </c>
      <c r="Q328" t="s">
        <v>519</v>
      </c>
      <c r="R328" t="s">
        <v>808</v>
      </c>
      <c r="S328" t="s">
        <v>510</v>
      </c>
      <c r="T328" t="s">
        <v>8</v>
      </c>
      <c r="U328" s="11">
        <v>0</v>
      </c>
    </row>
    <row r="329" spans="14:21" x14ac:dyDescent="0.2">
      <c r="N329" s="10">
        <v>43525</v>
      </c>
      <c r="O329" t="s">
        <v>809</v>
      </c>
      <c r="P329" t="s">
        <v>472</v>
      </c>
      <c r="Q329" t="s">
        <v>670</v>
      </c>
      <c r="R329" t="s">
        <v>810</v>
      </c>
      <c r="S329" t="s">
        <v>346</v>
      </c>
      <c r="T329" t="s">
        <v>8</v>
      </c>
      <c r="U329" s="11">
        <v>37.280999999999999</v>
      </c>
    </row>
    <row r="330" spans="14:21" x14ac:dyDescent="0.2">
      <c r="N330" s="10">
        <v>43525</v>
      </c>
      <c r="O330" t="s">
        <v>811</v>
      </c>
      <c r="P330" t="s">
        <v>494</v>
      </c>
      <c r="Q330" t="s">
        <v>812</v>
      </c>
      <c r="R330" t="s">
        <v>813</v>
      </c>
      <c r="S330" t="s">
        <v>346</v>
      </c>
      <c r="T330" t="s">
        <v>8</v>
      </c>
      <c r="U330" s="11">
        <v>99.721000000000004</v>
      </c>
    </row>
    <row r="331" spans="14:21" x14ac:dyDescent="0.2">
      <c r="N331" s="10">
        <v>43525</v>
      </c>
      <c r="O331" t="s">
        <v>814</v>
      </c>
      <c r="P331" t="s">
        <v>624</v>
      </c>
      <c r="Q331" t="s">
        <v>597</v>
      </c>
      <c r="R331" t="s">
        <v>815</v>
      </c>
      <c r="S331" t="s">
        <v>599</v>
      </c>
      <c r="T331" t="s">
        <v>8</v>
      </c>
      <c r="U331" s="11">
        <v>109.878</v>
      </c>
    </row>
    <row r="332" spans="14:21" x14ac:dyDescent="0.2">
      <c r="N332" s="10">
        <v>43525</v>
      </c>
      <c r="O332" t="s">
        <v>816</v>
      </c>
      <c r="P332" t="s">
        <v>298</v>
      </c>
      <c r="Q332" t="s">
        <v>237</v>
      </c>
      <c r="R332" t="s">
        <v>817</v>
      </c>
      <c r="S332" t="s">
        <v>239</v>
      </c>
      <c r="T332" t="s">
        <v>8</v>
      </c>
      <c r="U332" s="11">
        <v>72.033000000000001</v>
      </c>
    </row>
    <row r="333" spans="14:21" x14ac:dyDescent="0.2">
      <c r="N333" s="10">
        <v>43525</v>
      </c>
      <c r="O333" t="s">
        <v>818</v>
      </c>
      <c r="P333" t="s">
        <v>567</v>
      </c>
      <c r="Q333" t="s">
        <v>404</v>
      </c>
      <c r="R333" t="s">
        <v>819</v>
      </c>
      <c r="S333" t="s">
        <v>239</v>
      </c>
      <c r="T333" t="s">
        <v>8</v>
      </c>
      <c r="U333" s="11">
        <v>0</v>
      </c>
    </row>
    <row r="334" spans="14:21" x14ac:dyDescent="0.2">
      <c r="N334" s="10">
        <v>43525</v>
      </c>
      <c r="O334" t="s">
        <v>820</v>
      </c>
      <c r="P334" t="s">
        <v>567</v>
      </c>
      <c r="Q334" t="s">
        <v>237</v>
      </c>
      <c r="R334" t="s">
        <v>821</v>
      </c>
      <c r="S334" t="s">
        <v>239</v>
      </c>
      <c r="T334" t="s">
        <v>8</v>
      </c>
      <c r="U334" s="11">
        <v>37.253</v>
      </c>
    </row>
    <row r="335" spans="14:21" x14ac:dyDescent="0.2">
      <c r="N335" s="10">
        <v>43525</v>
      </c>
      <c r="O335" t="s">
        <v>822</v>
      </c>
      <c r="P335" t="s">
        <v>567</v>
      </c>
      <c r="Q335" t="s">
        <v>257</v>
      </c>
      <c r="R335" t="s">
        <v>823</v>
      </c>
      <c r="S335" t="s">
        <v>239</v>
      </c>
      <c r="T335" t="s">
        <v>8</v>
      </c>
      <c r="U335" s="11">
        <v>0</v>
      </c>
    </row>
    <row r="336" spans="14:21" x14ac:dyDescent="0.2">
      <c r="N336" s="10">
        <v>43525</v>
      </c>
      <c r="O336" t="s">
        <v>824</v>
      </c>
      <c r="P336" t="s">
        <v>567</v>
      </c>
      <c r="Q336" t="s">
        <v>661</v>
      </c>
      <c r="R336" t="s">
        <v>825</v>
      </c>
      <c r="S336" t="s">
        <v>239</v>
      </c>
      <c r="T336" t="s">
        <v>8</v>
      </c>
      <c r="U336" s="11">
        <v>4734.9129999999996</v>
      </c>
    </row>
    <row r="337" spans="14:21" x14ac:dyDescent="0.2">
      <c r="N337" s="10">
        <v>43525</v>
      </c>
      <c r="O337" t="s">
        <v>826</v>
      </c>
      <c r="P337" t="s">
        <v>504</v>
      </c>
      <c r="Q337" t="s">
        <v>670</v>
      </c>
      <c r="R337" t="s">
        <v>827</v>
      </c>
      <c r="S337" t="s">
        <v>346</v>
      </c>
      <c r="T337" t="s">
        <v>8</v>
      </c>
      <c r="U337" s="11">
        <v>12.81</v>
      </c>
    </row>
    <row r="338" spans="14:21" x14ac:dyDescent="0.2">
      <c r="N338" s="10">
        <v>43525</v>
      </c>
      <c r="O338" t="s">
        <v>828</v>
      </c>
      <c r="P338" t="s">
        <v>695</v>
      </c>
      <c r="Q338" t="s">
        <v>696</v>
      </c>
      <c r="R338" t="s">
        <v>829</v>
      </c>
      <c r="S338" t="s">
        <v>698</v>
      </c>
      <c r="T338" t="s">
        <v>830</v>
      </c>
      <c r="U338" s="11">
        <v>776.745</v>
      </c>
    </row>
    <row r="339" spans="14:21" x14ac:dyDescent="0.2">
      <c r="N339" s="10">
        <v>43525</v>
      </c>
      <c r="O339" t="s">
        <v>831</v>
      </c>
      <c r="P339" t="s">
        <v>695</v>
      </c>
      <c r="Q339" t="s">
        <v>696</v>
      </c>
      <c r="R339" t="s">
        <v>832</v>
      </c>
      <c r="S339" t="s">
        <v>698</v>
      </c>
      <c r="T339" t="s">
        <v>830</v>
      </c>
      <c r="U339" s="11">
        <v>0.10199999999999999</v>
      </c>
    </row>
    <row r="340" spans="14:21" x14ac:dyDescent="0.2">
      <c r="N340" s="10">
        <v>43525</v>
      </c>
      <c r="O340" t="s">
        <v>833</v>
      </c>
      <c r="P340" t="s">
        <v>695</v>
      </c>
      <c r="Q340" t="s">
        <v>834</v>
      </c>
      <c r="R340" t="s">
        <v>835</v>
      </c>
      <c r="S340" t="s">
        <v>698</v>
      </c>
      <c r="T340" t="s">
        <v>830</v>
      </c>
      <c r="U340" s="11">
        <v>0.89</v>
      </c>
    </row>
    <row r="341" spans="14:21" x14ac:dyDescent="0.2">
      <c r="N341" s="10">
        <v>43525</v>
      </c>
      <c r="O341" t="s">
        <v>836</v>
      </c>
      <c r="P341" t="s">
        <v>695</v>
      </c>
      <c r="Q341" t="s">
        <v>700</v>
      </c>
      <c r="R341" t="s">
        <v>837</v>
      </c>
      <c r="S341" t="s">
        <v>698</v>
      </c>
      <c r="T341" t="s">
        <v>830</v>
      </c>
      <c r="U341" s="11">
        <v>851.01400000000001</v>
      </c>
    </row>
    <row r="342" spans="14:21" x14ac:dyDescent="0.2">
      <c r="N342" s="10">
        <v>43525</v>
      </c>
      <c r="O342" t="s">
        <v>838</v>
      </c>
      <c r="P342" t="s">
        <v>695</v>
      </c>
      <c r="Q342" t="s">
        <v>404</v>
      </c>
      <c r="R342" t="s">
        <v>839</v>
      </c>
      <c r="S342" t="s">
        <v>698</v>
      </c>
      <c r="T342" t="s">
        <v>830</v>
      </c>
      <c r="U342" s="11">
        <v>0</v>
      </c>
    </row>
    <row r="343" spans="14:21" x14ac:dyDescent="0.2">
      <c r="N343" s="10">
        <v>43525</v>
      </c>
      <c r="O343" t="s">
        <v>840</v>
      </c>
      <c r="P343" t="s">
        <v>695</v>
      </c>
      <c r="Q343" t="s">
        <v>841</v>
      </c>
      <c r="R343" t="s">
        <v>842</v>
      </c>
      <c r="S343" t="s">
        <v>698</v>
      </c>
      <c r="T343" t="s">
        <v>830</v>
      </c>
      <c r="U343" s="11">
        <v>3.3370000000000002</v>
      </c>
    </row>
    <row r="344" spans="14:21" x14ac:dyDescent="0.2">
      <c r="N344" s="10">
        <v>43525</v>
      </c>
      <c r="O344" t="s">
        <v>843</v>
      </c>
      <c r="P344" t="s">
        <v>695</v>
      </c>
      <c r="Q344" t="s">
        <v>844</v>
      </c>
      <c r="R344" t="s">
        <v>845</v>
      </c>
      <c r="S344" t="s">
        <v>698</v>
      </c>
      <c r="T344" t="s">
        <v>830</v>
      </c>
      <c r="U344" s="11">
        <v>5.0000000000000001E-3</v>
      </c>
    </row>
    <row r="345" spans="14:21" x14ac:dyDescent="0.2">
      <c r="N345" s="10">
        <v>43525</v>
      </c>
      <c r="O345" t="s">
        <v>846</v>
      </c>
      <c r="P345" t="s">
        <v>738</v>
      </c>
      <c r="Q345" t="s">
        <v>700</v>
      </c>
      <c r="R345" t="s">
        <v>847</v>
      </c>
      <c r="S345" t="s">
        <v>698</v>
      </c>
      <c r="T345" t="s">
        <v>830</v>
      </c>
      <c r="U345" s="11">
        <v>12591.11</v>
      </c>
    </row>
    <row r="346" spans="14:21" x14ac:dyDescent="0.2">
      <c r="N346" s="10">
        <v>43525</v>
      </c>
      <c r="O346" t="s">
        <v>848</v>
      </c>
      <c r="P346" t="s">
        <v>738</v>
      </c>
      <c r="Q346" t="s">
        <v>700</v>
      </c>
      <c r="R346" t="s">
        <v>849</v>
      </c>
      <c r="S346" t="s">
        <v>698</v>
      </c>
      <c r="T346" t="s">
        <v>830</v>
      </c>
      <c r="U346" s="11">
        <v>0</v>
      </c>
    </row>
    <row r="347" spans="14:21" x14ac:dyDescent="0.2">
      <c r="N347" s="10">
        <v>43525</v>
      </c>
      <c r="O347" t="s">
        <v>850</v>
      </c>
      <c r="P347" t="s">
        <v>738</v>
      </c>
      <c r="Q347" t="s">
        <v>700</v>
      </c>
      <c r="R347" t="s">
        <v>851</v>
      </c>
      <c r="S347" t="s">
        <v>698</v>
      </c>
      <c r="T347" t="s">
        <v>830</v>
      </c>
      <c r="U347" s="11">
        <v>0</v>
      </c>
    </row>
    <row r="348" spans="14:21" x14ac:dyDescent="0.2">
      <c r="N348" s="10">
        <v>43525</v>
      </c>
      <c r="O348" t="s">
        <v>852</v>
      </c>
      <c r="P348" t="s">
        <v>738</v>
      </c>
      <c r="Q348" t="s">
        <v>696</v>
      </c>
      <c r="R348" t="s">
        <v>853</v>
      </c>
      <c r="S348" t="s">
        <v>698</v>
      </c>
      <c r="T348" t="s">
        <v>830</v>
      </c>
      <c r="U348" s="11">
        <v>35426.743000000002</v>
      </c>
    </row>
    <row r="349" spans="14:21" x14ac:dyDescent="0.2">
      <c r="N349" s="10">
        <v>43525</v>
      </c>
      <c r="O349" t="s">
        <v>854</v>
      </c>
      <c r="P349" t="s">
        <v>738</v>
      </c>
      <c r="Q349" t="s">
        <v>696</v>
      </c>
      <c r="R349" t="s">
        <v>855</v>
      </c>
      <c r="S349" t="s">
        <v>698</v>
      </c>
      <c r="T349" t="s">
        <v>830</v>
      </c>
      <c r="U349" s="11">
        <v>0</v>
      </c>
    </row>
    <row r="350" spans="14:21" x14ac:dyDescent="0.2">
      <c r="N350" s="10">
        <v>43525</v>
      </c>
      <c r="O350" t="s">
        <v>856</v>
      </c>
      <c r="P350" t="s">
        <v>738</v>
      </c>
      <c r="Q350" t="s">
        <v>696</v>
      </c>
      <c r="R350" t="s">
        <v>857</v>
      </c>
      <c r="S350" t="s">
        <v>698</v>
      </c>
      <c r="T350" t="s">
        <v>830</v>
      </c>
      <c r="U350" s="11">
        <v>0</v>
      </c>
    </row>
    <row r="351" spans="14:21" x14ac:dyDescent="0.2">
      <c r="N351" s="10">
        <v>43525</v>
      </c>
      <c r="O351" t="s">
        <v>858</v>
      </c>
      <c r="P351" t="s">
        <v>738</v>
      </c>
      <c r="Q351" t="s">
        <v>696</v>
      </c>
      <c r="R351" t="s">
        <v>859</v>
      </c>
      <c r="S351" t="s">
        <v>698</v>
      </c>
      <c r="T351" t="s">
        <v>830</v>
      </c>
      <c r="U351" s="11">
        <v>0</v>
      </c>
    </row>
    <row r="352" spans="14:21" x14ac:dyDescent="0.2">
      <c r="N352" s="10">
        <v>43525</v>
      </c>
      <c r="O352" t="s">
        <v>860</v>
      </c>
      <c r="P352" t="s">
        <v>738</v>
      </c>
      <c r="Q352" t="s">
        <v>696</v>
      </c>
      <c r="R352" t="s">
        <v>861</v>
      </c>
      <c r="S352" t="s">
        <v>698</v>
      </c>
      <c r="T352" t="s">
        <v>830</v>
      </c>
      <c r="U352" s="11">
        <v>0</v>
      </c>
    </row>
    <row r="353" spans="14:21" x14ac:dyDescent="0.2">
      <c r="N353" s="10">
        <v>43525</v>
      </c>
      <c r="O353" t="s">
        <v>862</v>
      </c>
      <c r="P353" t="s">
        <v>738</v>
      </c>
      <c r="Q353" t="s">
        <v>696</v>
      </c>
      <c r="R353" t="s">
        <v>863</v>
      </c>
      <c r="S353" t="s">
        <v>698</v>
      </c>
      <c r="T353" t="s">
        <v>830</v>
      </c>
      <c r="U353" s="11">
        <v>0</v>
      </c>
    </row>
    <row r="354" spans="14:21" x14ac:dyDescent="0.2">
      <c r="N354" s="10">
        <v>43525</v>
      </c>
      <c r="O354" t="s">
        <v>864</v>
      </c>
      <c r="P354" t="s">
        <v>738</v>
      </c>
      <c r="Q354" t="s">
        <v>834</v>
      </c>
      <c r="R354" t="s">
        <v>865</v>
      </c>
      <c r="S354" t="s">
        <v>698</v>
      </c>
      <c r="T354" t="s">
        <v>830</v>
      </c>
      <c r="U354" s="11">
        <v>17749.571</v>
      </c>
    </row>
    <row r="355" spans="14:21" x14ac:dyDescent="0.2">
      <c r="N355" s="10">
        <v>43525</v>
      </c>
      <c r="O355" t="s">
        <v>866</v>
      </c>
      <c r="P355" t="s">
        <v>738</v>
      </c>
      <c r="Q355" t="s">
        <v>834</v>
      </c>
      <c r="R355" t="s">
        <v>867</v>
      </c>
      <c r="S355" t="s">
        <v>698</v>
      </c>
      <c r="T355" t="s">
        <v>830</v>
      </c>
      <c r="U355" s="11">
        <v>0</v>
      </c>
    </row>
    <row r="356" spans="14:21" x14ac:dyDescent="0.2">
      <c r="N356" s="10">
        <v>43525</v>
      </c>
      <c r="O356" t="s">
        <v>868</v>
      </c>
      <c r="P356" t="s">
        <v>738</v>
      </c>
      <c r="Q356" t="s">
        <v>834</v>
      </c>
      <c r="R356" t="s">
        <v>869</v>
      </c>
      <c r="S356" t="s">
        <v>698</v>
      </c>
      <c r="T356" t="s">
        <v>830</v>
      </c>
      <c r="U356" s="11">
        <v>0</v>
      </c>
    </row>
    <row r="357" spans="14:21" x14ac:dyDescent="0.2">
      <c r="N357" s="10">
        <v>43525</v>
      </c>
      <c r="O357" t="s">
        <v>870</v>
      </c>
      <c r="P357" t="s">
        <v>738</v>
      </c>
      <c r="Q357" t="s">
        <v>871</v>
      </c>
      <c r="R357" t="s">
        <v>872</v>
      </c>
      <c r="S357" t="s">
        <v>698</v>
      </c>
      <c r="T357" t="s">
        <v>830</v>
      </c>
      <c r="U357" s="11">
        <v>4399.83</v>
      </c>
    </row>
    <row r="358" spans="14:21" x14ac:dyDescent="0.2">
      <c r="N358" s="10">
        <v>43525</v>
      </c>
      <c r="O358" t="s">
        <v>873</v>
      </c>
      <c r="P358" t="s">
        <v>738</v>
      </c>
      <c r="Q358" t="s">
        <v>404</v>
      </c>
      <c r="R358" t="s">
        <v>874</v>
      </c>
      <c r="S358" t="s">
        <v>698</v>
      </c>
      <c r="T358" t="s">
        <v>830</v>
      </c>
      <c r="U358" s="11">
        <v>0</v>
      </c>
    </row>
    <row r="359" spans="14:21" x14ac:dyDescent="0.2">
      <c r="N359" s="10">
        <v>43525</v>
      </c>
      <c r="O359" t="s">
        <v>875</v>
      </c>
      <c r="P359" t="s">
        <v>738</v>
      </c>
      <c r="Q359" t="s">
        <v>841</v>
      </c>
      <c r="R359" t="s">
        <v>876</v>
      </c>
      <c r="S359" t="s">
        <v>698</v>
      </c>
      <c r="T359" t="s">
        <v>830</v>
      </c>
      <c r="U359" s="11">
        <v>16297.545</v>
      </c>
    </row>
    <row r="360" spans="14:21" x14ac:dyDescent="0.2">
      <c r="N360" s="10">
        <v>43525</v>
      </c>
      <c r="O360" t="s">
        <v>877</v>
      </c>
      <c r="P360" t="s">
        <v>738</v>
      </c>
      <c r="Q360" t="s">
        <v>844</v>
      </c>
      <c r="R360" t="s">
        <v>878</v>
      </c>
      <c r="S360" t="s">
        <v>698</v>
      </c>
      <c r="T360" t="s">
        <v>830</v>
      </c>
      <c r="U360" s="11">
        <v>3180.3290000000002</v>
      </c>
    </row>
    <row r="361" spans="14:21" x14ac:dyDescent="0.2">
      <c r="N361" s="10">
        <v>43525</v>
      </c>
      <c r="O361" t="s">
        <v>879</v>
      </c>
      <c r="P361" t="s">
        <v>738</v>
      </c>
      <c r="Q361" t="s">
        <v>880</v>
      </c>
      <c r="R361" t="s">
        <v>881</v>
      </c>
      <c r="S361" t="s">
        <v>698</v>
      </c>
      <c r="T361" t="s">
        <v>830</v>
      </c>
      <c r="U361" s="11">
        <v>1455.569</v>
      </c>
    </row>
    <row r="362" spans="14:21" x14ac:dyDescent="0.2">
      <c r="N362" s="10">
        <v>43525</v>
      </c>
      <c r="O362" t="s">
        <v>882</v>
      </c>
      <c r="P362" t="s">
        <v>738</v>
      </c>
      <c r="Q362" t="s">
        <v>696</v>
      </c>
      <c r="R362" t="s">
        <v>883</v>
      </c>
      <c r="S362" t="s">
        <v>698</v>
      </c>
      <c r="T362" t="s">
        <v>830</v>
      </c>
      <c r="U362" s="11">
        <v>0</v>
      </c>
    </row>
  </sheetData>
  <mergeCells count="5">
    <mergeCell ref="B1:I1"/>
    <mergeCell ref="B5:H5"/>
    <mergeCell ref="B7:H7"/>
    <mergeCell ref="B11:G11"/>
    <mergeCell ref="N11:U11"/>
  </mergeCells>
  <pageMargins left="0.7" right="0.7" top="0.75" bottom="0.75" header="0.3" footer="0.3"/>
  <ignoredErrors>
    <ignoredError sqref="C13:C111" numberStoredAsText="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K26"/>
  <sheetViews>
    <sheetView showGridLines="0" tabSelected="1" zoomScale="80" zoomScaleNormal="80" workbookViewId="0">
      <selection activeCell="G14" sqref="G14"/>
    </sheetView>
  </sheetViews>
  <sheetFormatPr baseColWidth="10" defaultRowHeight="15" x14ac:dyDescent="0.2"/>
  <cols>
    <col min="3" max="3" width="23.5" customWidth="1"/>
    <col min="4" max="4" width="9.83203125" bestFit="1" customWidth="1"/>
    <col min="5" max="6" width="16.6640625" customWidth="1"/>
    <col min="7" max="7" width="14.83203125" bestFit="1" customWidth="1"/>
    <col min="8" max="8" width="17" bestFit="1" customWidth="1"/>
    <col min="10" max="10" width="23" customWidth="1"/>
  </cols>
  <sheetData>
    <row r="1" spans="2:11" ht="19" x14ac:dyDescent="0.25">
      <c r="B1" s="82" t="s">
        <v>929</v>
      </c>
      <c r="C1" s="82"/>
      <c r="D1" s="82"/>
      <c r="E1" s="82"/>
      <c r="F1" s="82"/>
      <c r="G1" s="82"/>
      <c r="H1" s="82"/>
      <c r="I1" s="82"/>
      <c r="J1" s="82"/>
    </row>
    <row r="2" spans="2:11" ht="16" x14ac:dyDescent="0.2">
      <c r="B2" s="48"/>
      <c r="C2" s="49"/>
      <c r="D2" s="49"/>
      <c r="E2" s="49"/>
      <c r="F2" s="49"/>
      <c r="G2" s="49"/>
      <c r="H2" s="49"/>
      <c r="I2" s="49"/>
      <c r="J2" s="49"/>
    </row>
    <row r="3" spans="2:11" ht="33" customHeight="1" x14ac:dyDescent="0.2">
      <c r="B3" s="86" t="s">
        <v>934</v>
      </c>
      <c r="C3" s="86"/>
      <c r="D3" s="86"/>
      <c r="E3" s="86"/>
      <c r="F3" s="86"/>
      <c r="G3" s="86"/>
      <c r="H3" s="86"/>
      <c r="I3" s="86"/>
      <c r="J3" s="86"/>
    </row>
    <row r="4" spans="2:11" ht="16" x14ac:dyDescent="0.2">
      <c r="B4" s="48"/>
      <c r="C4" s="49"/>
      <c r="D4" s="49"/>
      <c r="E4" s="49"/>
      <c r="F4" s="49"/>
      <c r="G4" s="49"/>
      <c r="H4" s="49"/>
      <c r="I4" s="49"/>
      <c r="J4" s="49"/>
    </row>
    <row r="5" spans="2:11" ht="16" x14ac:dyDescent="0.2">
      <c r="B5" s="50" t="s">
        <v>930</v>
      </c>
      <c r="C5" s="49"/>
      <c r="D5" s="49"/>
      <c r="E5" s="49"/>
      <c r="F5" s="49"/>
      <c r="G5" s="49"/>
      <c r="H5" s="49"/>
      <c r="I5" s="49"/>
      <c r="J5" s="49"/>
    </row>
    <row r="6" spans="2:11" x14ac:dyDescent="0.2">
      <c r="B6" s="49"/>
      <c r="C6" s="49"/>
      <c r="D6" s="49"/>
      <c r="E6" s="49"/>
      <c r="F6" s="49"/>
      <c r="G6" s="49"/>
      <c r="H6" s="49"/>
      <c r="I6" s="49"/>
      <c r="J6" s="49"/>
    </row>
    <row r="7" spans="2:11" ht="15.75" customHeight="1" x14ac:dyDescent="0.2">
      <c r="B7" s="83" t="s">
        <v>932</v>
      </c>
      <c r="C7" s="83"/>
      <c r="D7" s="83"/>
      <c r="E7" s="83"/>
      <c r="F7" s="83"/>
      <c r="G7" s="83"/>
      <c r="H7" s="83"/>
      <c r="I7" s="83"/>
      <c r="J7" s="83"/>
    </row>
    <row r="8" spans="2:11" x14ac:dyDescent="0.2">
      <c r="B8" s="83"/>
      <c r="C8" s="83"/>
      <c r="D8" s="83"/>
      <c r="E8" s="83"/>
      <c r="F8" s="83"/>
      <c r="G8" s="83"/>
      <c r="H8" s="83"/>
      <c r="I8" s="83"/>
      <c r="J8" s="83"/>
    </row>
    <row r="9" spans="2:11" s="9" customFormat="1" x14ac:dyDescent="0.2"/>
    <row r="10" spans="2:11" ht="16" x14ac:dyDescent="0.2">
      <c r="C10" s="1" t="s">
        <v>0</v>
      </c>
      <c r="D10" s="2">
        <v>10</v>
      </c>
    </row>
    <row r="11" spans="2:11" ht="16" x14ac:dyDescent="0.2">
      <c r="C11" s="1" t="s">
        <v>931</v>
      </c>
      <c r="D11" s="52">
        <v>3290</v>
      </c>
    </row>
    <row r="13" spans="2:11" x14ac:dyDescent="0.2">
      <c r="C13" s="53" t="s">
        <v>1</v>
      </c>
      <c r="D13" s="54" t="s">
        <v>2</v>
      </c>
      <c r="E13" s="54" t="s">
        <v>3</v>
      </c>
      <c r="F13" s="54" t="s">
        <v>936</v>
      </c>
      <c r="G13" s="54" t="s">
        <v>935</v>
      </c>
      <c r="H13" s="54" t="s">
        <v>4</v>
      </c>
    </row>
    <row r="14" spans="2:11" ht="16" x14ac:dyDescent="0.2">
      <c r="C14" s="55" t="s">
        <v>5</v>
      </c>
      <c r="D14" s="3" t="s">
        <v>6</v>
      </c>
      <c r="E14" s="4">
        <v>80000000000</v>
      </c>
      <c r="F14" s="4">
        <v>17000000000</v>
      </c>
      <c r="G14" s="59">
        <f>E14/F14</f>
        <v>4.7058823529411766</v>
      </c>
      <c r="H14" s="60">
        <f>((F14*10))/G14</f>
        <v>36125000000</v>
      </c>
      <c r="J14" s="68"/>
      <c r="K14" s="68"/>
    </row>
    <row r="15" spans="2:11" ht="16" x14ac:dyDescent="0.2">
      <c r="C15" s="55" t="s">
        <v>7</v>
      </c>
      <c r="D15" s="3" t="s">
        <v>8</v>
      </c>
      <c r="E15" s="4">
        <v>1100000</v>
      </c>
      <c r="F15" s="4">
        <v>125000</v>
      </c>
      <c r="G15" s="59">
        <f t="shared" ref="G15:G24" si="0">E15/F15</f>
        <v>8.8000000000000007</v>
      </c>
      <c r="H15" s="60">
        <f t="shared" ref="H15:H24" si="1">((F15*10))/G15</f>
        <v>142045.45454545453</v>
      </c>
    </row>
    <row r="16" spans="2:11" ht="16" x14ac:dyDescent="0.2">
      <c r="C16" s="55" t="s">
        <v>9</v>
      </c>
      <c r="D16" s="3" t="s">
        <v>8</v>
      </c>
      <c r="E16" s="4">
        <v>6400000</v>
      </c>
      <c r="F16" s="4">
        <v>210000</v>
      </c>
      <c r="G16" s="59">
        <f t="shared" si="0"/>
        <v>30.476190476190474</v>
      </c>
      <c r="H16" s="60">
        <f t="shared" si="1"/>
        <v>68906.25</v>
      </c>
    </row>
    <row r="17" spans="3:8" ht="16" x14ac:dyDescent="0.2">
      <c r="C17" s="55" t="s">
        <v>10</v>
      </c>
      <c r="D17" s="3" t="s">
        <v>8</v>
      </c>
      <c r="E17" s="4">
        <v>9500000</v>
      </c>
      <c r="F17" s="4">
        <v>305000</v>
      </c>
      <c r="G17" s="59">
        <f t="shared" si="0"/>
        <v>31.147540983606557</v>
      </c>
      <c r="H17" s="60">
        <f t="shared" si="1"/>
        <v>97921.052631578947</v>
      </c>
    </row>
    <row r="18" spans="3:8" ht="16" x14ac:dyDescent="0.2">
      <c r="C18" s="55" t="s">
        <v>11</v>
      </c>
      <c r="D18" s="3" t="s">
        <v>8</v>
      </c>
      <c r="E18" s="4">
        <v>7300000</v>
      </c>
      <c r="F18" s="4">
        <v>390000</v>
      </c>
      <c r="G18" s="59">
        <f t="shared" si="0"/>
        <v>18.717948717948719</v>
      </c>
      <c r="H18" s="60">
        <f t="shared" si="1"/>
        <v>208356.16438356164</v>
      </c>
    </row>
    <row r="19" spans="3:8" ht="16" x14ac:dyDescent="0.2">
      <c r="C19" s="55" t="s">
        <v>12</v>
      </c>
      <c r="D19" s="3" t="s">
        <v>8</v>
      </c>
      <c r="E19" s="4">
        <v>1450000</v>
      </c>
      <c r="F19" s="4">
        <v>100000</v>
      </c>
      <c r="G19" s="59">
        <f t="shared" si="0"/>
        <v>14.5</v>
      </c>
      <c r="H19" s="60">
        <f t="shared" si="1"/>
        <v>68965.517241379304</v>
      </c>
    </row>
    <row r="20" spans="3:8" ht="16" x14ac:dyDescent="0.2">
      <c r="C20" s="55" t="s">
        <v>13</v>
      </c>
      <c r="D20" s="3" t="s">
        <v>8</v>
      </c>
      <c r="E20" s="4">
        <v>285000</v>
      </c>
      <c r="F20" s="4">
        <v>35000</v>
      </c>
      <c r="G20" s="59">
        <f t="shared" si="0"/>
        <v>8.1428571428571423</v>
      </c>
      <c r="H20" s="60">
        <f t="shared" si="1"/>
        <v>42982.456140350878</v>
      </c>
    </row>
    <row r="21" spans="3:8" ht="16" x14ac:dyDescent="0.2">
      <c r="C21" s="55" t="s">
        <v>14</v>
      </c>
      <c r="D21" s="3" t="s">
        <v>8</v>
      </c>
      <c r="E21" s="4">
        <v>13000000</v>
      </c>
      <c r="F21" s="4">
        <v>390000</v>
      </c>
      <c r="G21" s="59">
        <f t="shared" si="0"/>
        <v>33.333333333333336</v>
      </c>
      <c r="H21" s="60">
        <f t="shared" si="1"/>
        <v>116999.99999999999</v>
      </c>
    </row>
    <row r="22" spans="3:8" ht="16" x14ac:dyDescent="0.2">
      <c r="C22" s="55" t="s">
        <v>15</v>
      </c>
      <c r="D22" s="3" t="s">
        <v>8</v>
      </c>
      <c r="E22" s="4">
        <v>4500000</v>
      </c>
      <c r="F22" s="4">
        <v>168000</v>
      </c>
      <c r="G22" s="59">
        <f t="shared" si="0"/>
        <v>26.785714285714285</v>
      </c>
      <c r="H22" s="60">
        <f t="shared" si="1"/>
        <v>62720</v>
      </c>
    </row>
    <row r="23" spans="3:8" ht="16" x14ac:dyDescent="0.2">
      <c r="C23" s="55" t="s">
        <v>16</v>
      </c>
      <c r="D23" s="3" t="s">
        <v>8</v>
      </c>
      <c r="E23" s="4">
        <v>705000</v>
      </c>
      <c r="F23" s="4">
        <v>39000</v>
      </c>
      <c r="G23" s="59">
        <f t="shared" si="0"/>
        <v>18.076923076923077</v>
      </c>
      <c r="H23" s="60">
        <f t="shared" si="1"/>
        <v>21574.468085106382</v>
      </c>
    </row>
    <row r="24" spans="3:8" ht="16" x14ac:dyDescent="0.2">
      <c r="C24" s="55" t="s">
        <v>17</v>
      </c>
      <c r="D24" s="3" t="s">
        <v>8</v>
      </c>
      <c r="E24" s="4">
        <v>1270000</v>
      </c>
      <c r="F24" s="4">
        <v>110000</v>
      </c>
      <c r="G24" s="59">
        <f t="shared" si="0"/>
        <v>11.545454545454545</v>
      </c>
      <c r="H24" s="60">
        <f t="shared" si="1"/>
        <v>95275.5905511811</v>
      </c>
    </row>
    <row r="26" spans="3:8" x14ac:dyDescent="0.2">
      <c r="F26" s="57" t="s">
        <v>933</v>
      </c>
      <c r="G26" s="57"/>
      <c r="H26" s="58">
        <f>SUM(H15:H24)+(H14/D11)</f>
        <v>11905990.114672836</v>
      </c>
    </row>
  </sheetData>
  <mergeCells count="3">
    <mergeCell ref="B1:J1"/>
    <mergeCell ref="B7:J8"/>
    <mergeCell ref="B3:J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1:Q29"/>
  <sheetViews>
    <sheetView showGridLines="0" topLeftCell="C1" zoomScale="80" zoomScaleNormal="80" workbookViewId="0">
      <selection activeCell="Q27" sqref="Q27"/>
    </sheetView>
  </sheetViews>
  <sheetFormatPr baseColWidth="10" defaultColWidth="11.5" defaultRowHeight="15" x14ac:dyDescent="0.2"/>
  <cols>
    <col min="1" max="1" width="6" style="21" customWidth="1"/>
    <col min="2" max="2" width="9.5" customWidth="1"/>
    <col min="3" max="3" width="12.1640625" customWidth="1"/>
    <col min="4" max="4" width="21.6640625" customWidth="1"/>
    <col min="5" max="5" width="13.33203125" bestFit="1" customWidth="1"/>
    <col min="6" max="6" width="18.1640625" customWidth="1"/>
    <col min="7" max="7" width="31.5" customWidth="1"/>
    <col min="8" max="8" width="15.33203125" style="20" bestFit="1" customWidth="1"/>
    <col min="9" max="9" width="20.6640625" style="20" customWidth="1"/>
    <col min="10" max="10" width="19.83203125" style="20" customWidth="1"/>
    <col min="11" max="11" width="20" style="20" customWidth="1"/>
    <col min="12" max="12" width="23.1640625" style="20" customWidth="1"/>
    <col min="13" max="13" width="26.6640625" style="20" customWidth="1"/>
    <col min="14" max="14" width="19.33203125" style="20" customWidth="1"/>
    <col min="15" max="15" width="18.6640625" style="20" customWidth="1"/>
    <col min="16" max="16" width="20" style="20" customWidth="1"/>
    <col min="17" max="17" width="18.33203125" style="20" customWidth="1"/>
    <col min="18" max="16384" width="11.5" style="21"/>
  </cols>
  <sheetData>
    <row r="1" spans="2:17" s="9" customFormat="1" ht="15" customHeight="1" x14ac:dyDescent="0.25">
      <c r="B1" s="82" t="s">
        <v>938</v>
      </c>
      <c r="C1" s="82"/>
      <c r="D1" s="82"/>
      <c r="E1" s="82"/>
      <c r="F1" s="82"/>
      <c r="G1" s="82"/>
      <c r="H1" s="82"/>
      <c r="I1" s="82"/>
      <c r="J1" s="82"/>
      <c r="L1"/>
      <c r="M1"/>
      <c r="N1"/>
      <c r="O1"/>
      <c r="P1"/>
      <c r="Q1"/>
    </row>
    <row r="2" spans="2:17" s="9" customFormat="1" ht="15" customHeight="1" x14ac:dyDescent="0.2">
      <c r="B2" s="48"/>
      <c r="C2" s="49"/>
      <c r="D2" s="49"/>
      <c r="E2" s="49"/>
      <c r="F2" s="49"/>
      <c r="G2" s="49"/>
      <c r="H2" s="49"/>
      <c r="I2" s="49"/>
      <c r="J2" s="49"/>
      <c r="L2"/>
      <c r="M2"/>
      <c r="N2"/>
      <c r="O2"/>
      <c r="P2"/>
      <c r="Q2"/>
    </row>
    <row r="3" spans="2:17" s="9" customFormat="1" ht="15" customHeight="1" x14ac:dyDescent="0.2">
      <c r="B3" s="86" t="s">
        <v>939</v>
      </c>
      <c r="C3" s="86"/>
      <c r="D3" s="86"/>
      <c r="E3" s="86"/>
      <c r="F3" s="86"/>
      <c r="G3" s="86"/>
      <c r="H3" s="86"/>
      <c r="I3" s="86"/>
      <c r="J3" s="86"/>
      <c r="L3"/>
      <c r="M3"/>
      <c r="N3"/>
      <c r="O3"/>
      <c r="P3"/>
      <c r="Q3"/>
    </row>
    <row r="4" spans="2:17" s="9" customFormat="1" ht="15" customHeight="1" x14ac:dyDescent="0.2">
      <c r="B4" s="48"/>
      <c r="C4" s="49"/>
      <c r="D4" s="49"/>
      <c r="E4" s="49"/>
      <c r="F4" s="49"/>
      <c r="G4" s="49"/>
      <c r="H4" s="49"/>
      <c r="I4" s="49"/>
      <c r="J4" s="49"/>
      <c r="L4"/>
      <c r="M4"/>
      <c r="N4"/>
      <c r="O4"/>
      <c r="P4"/>
      <c r="Q4"/>
    </row>
    <row r="5" spans="2:17" s="9" customFormat="1" ht="15" customHeight="1" x14ac:dyDescent="0.2">
      <c r="B5" s="50" t="s">
        <v>940</v>
      </c>
      <c r="C5" s="49"/>
      <c r="D5" s="51"/>
      <c r="E5" s="49" t="s">
        <v>941</v>
      </c>
      <c r="F5" s="49"/>
      <c r="G5" s="49"/>
      <c r="H5" s="49"/>
      <c r="I5" s="49"/>
      <c r="J5" s="49"/>
      <c r="L5"/>
      <c r="M5"/>
      <c r="N5"/>
      <c r="O5"/>
      <c r="P5"/>
      <c r="Q5"/>
    </row>
    <row r="6" spans="2:17" s="9" customFormat="1" ht="15" customHeight="1" x14ac:dyDescent="0.2">
      <c r="B6" s="49"/>
      <c r="C6" s="49"/>
      <c r="D6" s="49"/>
      <c r="E6" s="49"/>
      <c r="F6" s="49"/>
      <c r="G6" s="49"/>
      <c r="H6" s="49"/>
      <c r="I6" s="49"/>
      <c r="J6" s="49"/>
      <c r="L6"/>
      <c r="M6"/>
      <c r="N6"/>
      <c r="O6"/>
      <c r="P6"/>
      <c r="Q6"/>
    </row>
    <row r="7" spans="2:17" s="9" customFormat="1" ht="44.25" customHeight="1" x14ac:dyDescent="0.2">
      <c r="B7" s="83" t="s">
        <v>942</v>
      </c>
      <c r="C7" s="83"/>
      <c r="D7" s="83"/>
      <c r="E7" s="83"/>
      <c r="F7" s="83"/>
      <c r="G7" s="83"/>
      <c r="H7" s="83"/>
      <c r="I7" s="83"/>
      <c r="J7" s="83"/>
      <c r="L7"/>
      <c r="M7"/>
      <c r="N7"/>
      <c r="O7"/>
      <c r="P7"/>
      <c r="Q7"/>
    </row>
    <row r="8" spans="2:17" s="9" customFormat="1" ht="15" customHeight="1" x14ac:dyDescent="0.2">
      <c r="B8" s="61"/>
      <c r="C8" s="12"/>
      <c r="D8" s="12"/>
      <c r="E8" s="12"/>
      <c r="F8" s="12"/>
      <c r="G8" s="12"/>
      <c r="L8"/>
      <c r="M8"/>
      <c r="N8"/>
      <c r="O8"/>
      <c r="P8"/>
      <c r="Q8"/>
    </row>
    <row r="9" spans="2:17" s="9" customFormat="1" ht="15" customHeight="1" x14ac:dyDescent="0.2">
      <c r="B9" s="61"/>
      <c r="C9" s="12"/>
      <c r="D9" s="12"/>
      <c r="E9" s="12"/>
      <c r="F9" s="12"/>
      <c r="G9" s="12"/>
      <c r="L9"/>
      <c r="M9"/>
      <c r="N9"/>
      <c r="O9"/>
      <c r="P9"/>
      <c r="Q9"/>
    </row>
    <row r="10" spans="2:17" s="9" customFormat="1" ht="16" x14ac:dyDescent="0.2">
      <c r="B10" s="62" t="s">
        <v>937</v>
      </c>
      <c r="C10" s="12"/>
      <c r="D10" s="12"/>
      <c r="E10" s="12"/>
      <c r="F10" s="12"/>
      <c r="G10" s="12"/>
      <c r="L10"/>
      <c r="M10"/>
      <c r="N10"/>
      <c r="O10"/>
      <c r="P10"/>
      <c r="Q10"/>
    </row>
    <row r="11" spans="2:17" s="9" customFormat="1" x14ac:dyDescent="0.2">
      <c r="H11"/>
      <c r="I11"/>
      <c r="J11"/>
      <c r="K11"/>
      <c r="L11"/>
      <c r="M11"/>
      <c r="N11"/>
      <c r="O11"/>
      <c r="P11"/>
      <c r="Q11"/>
    </row>
    <row r="12" spans="2:17" s="9" customFormat="1" x14ac:dyDescent="0.2">
      <c r="B12" s="12"/>
      <c r="C12" s="12"/>
      <c r="D12" s="12"/>
      <c r="E12" s="12"/>
      <c r="F12" s="12"/>
      <c r="G12" s="12"/>
      <c r="H12" s="13" t="s">
        <v>921</v>
      </c>
      <c r="I12" s="13" t="s">
        <v>886</v>
      </c>
      <c r="J12" s="13" t="s">
        <v>887</v>
      </c>
      <c r="K12" s="13" t="s">
        <v>888</v>
      </c>
      <c r="L12" s="13" t="s">
        <v>889</v>
      </c>
      <c r="M12" s="13" t="s">
        <v>885</v>
      </c>
      <c r="N12" s="13" t="s">
        <v>886</v>
      </c>
      <c r="O12" s="13" t="s">
        <v>887</v>
      </c>
      <c r="P12" s="13" t="s">
        <v>888</v>
      </c>
      <c r="Q12" s="13" t="s">
        <v>889</v>
      </c>
    </row>
    <row r="13" spans="2:17" s="9" customFormat="1" ht="16" x14ac:dyDescent="0.2">
      <c r="B13" s="5" t="s">
        <v>890</v>
      </c>
      <c r="C13" s="5" t="s">
        <v>18</v>
      </c>
      <c r="D13" s="5" t="s">
        <v>891</v>
      </c>
      <c r="E13" s="5" t="s">
        <v>892</v>
      </c>
      <c r="F13" s="5" t="s">
        <v>893</v>
      </c>
      <c r="G13" s="7" t="s">
        <v>894</v>
      </c>
      <c r="H13" s="14">
        <v>43591</v>
      </c>
      <c r="I13" s="14">
        <v>43592</v>
      </c>
      <c r="J13" s="14">
        <v>43593</v>
      </c>
      <c r="K13" s="14">
        <v>43594</v>
      </c>
      <c r="L13" s="14">
        <v>43595</v>
      </c>
      <c r="M13" s="14">
        <v>43598</v>
      </c>
      <c r="N13" s="14">
        <v>43599</v>
      </c>
      <c r="O13" s="14">
        <v>43600</v>
      </c>
      <c r="P13" s="14">
        <v>43601</v>
      </c>
      <c r="Q13" s="14">
        <v>43602</v>
      </c>
    </row>
    <row r="14" spans="2:17" ht="16" x14ac:dyDescent="0.2">
      <c r="B14" s="15" t="s">
        <v>6</v>
      </c>
      <c r="C14" s="16" t="s">
        <v>5</v>
      </c>
      <c r="D14" s="16" t="s">
        <v>895</v>
      </c>
      <c r="E14" s="17" t="s">
        <v>896</v>
      </c>
      <c r="F14" s="17" t="s">
        <v>896</v>
      </c>
      <c r="G14" s="18" t="s">
        <v>897</v>
      </c>
      <c r="H14" s="19">
        <f>SUMIF('Ejercicio 1_ Saldos Iniciales'!B13:B111,"Colombia",'Ejercicio 1_ Saldos Iniciales'!G13:G111)</f>
        <v>75100.40917600003</v>
      </c>
      <c r="I14" s="20">
        <f t="shared" ref="I14:Q14" si="0">+H27</f>
        <v>16200.40917600003</v>
      </c>
      <c r="J14" s="20">
        <f t="shared" si="0"/>
        <v>32000.40917600003</v>
      </c>
      <c r="K14" s="20">
        <f t="shared" si="0"/>
        <v>43200.40917600003</v>
      </c>
      <c r="L14" s="20">
        <f t="shared" si="0"/>
        <v>52350.40917600003</v>
      </c>
      <c r="M14" s="20">
        <f t="shared" si="0"/>
        <v>35350.40917600003</v>
      </c>
      <c r="N14" s="20">
        <f t="shared" si="0"/>
        <v>37350.40917600003</v>
      </c>
      <c r="O14" s="20">
        <f t="shared" si="0"/>
        <v>42100.40917600003</v>
      </c>
      <c r="P14" s="20">
        <f t="shared" si="0"/>
        <v>56750.40917600003</v>
      </c>
      <c r="Q14" s="20">
        <f t="shared" si="0"/>
        <v>73450.40917600003</v>
      </c>
    </row>
    <row r="15" spans="2:17" ht="16" x14ac:dyDescent="0.2">
      <c r="B15" s="22" t="s">
        <v>6</v>
      </c>
      <c r="C15" s="23" t="s">
        <v>5</v>
      </c>
      <c r="D15" s="23" t="s">
        <v>895</v>
      </c>
      <c r="E15" s="24" t="s">
        <v>898</v>
      </c>
      <c r="F15" s="24" t="s">
        <v>899</v>
      </c>
      <c r="G15" s="25" t="s">
        <v>900</v>
      </c>
      <c r="H15" s="20">
        <v>11500</v>
      </c>
      <c r="I15" s="20">
        <v>10400</v>
      </c>
      <c r="J15" s="20">
        <v>12500</v>
      </c>
      <c r="K15" s="20">
        <v>8700</v>
      </c>
      <c r="L15" s="20">
        <v>7000</v>
      </c>
      <c r="M15" s="20">
        <v>7900</v>
      </c>
      <c r="N15" s="20">
        <v>9300</v>
      </c>
      <c r="O15" s="20">
        <v>13000</v>
      </c>
      <c r="P15" s="20">
        <v>11000</v>
      </c>
      <c r="Q15" s="20">
        <v>11010</v>
      </c>
    </row>
    <row r="16" spans="2:17" ht="16" x14ac:dyDescent="0.2">
      <c r="B16" s="22" t="s">
        <v>6</v>
      </c>
      <c r="C16" s="23" t="s">
        <v>5</v>
      </c>
      <c r="D16" s="23" t="s">
        <v>895</v>
      </c>
      <c r="E16" s="24" t="s">
        <v>898</v>
      </c>
      <c r="F16" s="24" t="s">
        <v>899</v>
      </c>
      <c r="G16" s="25" t="s">
        <v>901</v>
      </c>
      <c r="H16" s="20">
        <v>5800</v>
      </c>
      <c r="I16" s="20">
        <v>5400</v>
      </c>
      <c r="J16" s="20">
        <v>5700</v>
      </c>
      <c r="K16" s="20">
        <v>5650</v>
      </c>
      <c r="L16" s="20">
        <v>4200</v>
      </c>
      <c r="M16" s="20">
        <v>5800</v>
      </c>
      <c r="N16" s="20">
        <v>5150</v>
      </c>
      <c r="O16" s="20">
        <v>6650</v>
      </c>
      <c r="P16" s="20">
        <v>6200</v>
      </c>
      <c r="Q16" s="20">
        <v>5200</v>
      </c>
    </row>
    <row r="17" spans="2:17" ht="16" x14ac:dyDescent="0.2">
      <c r="B17" s="26" t="s">
        <v>6</v>
      </c>
      <c r="C17" s="27" t="s">
        <v>5</v>
      </c>
      <c r="D17" s="27" t="s">
        <v>895</v>
      </c>
      <c r="E17" s="28" t="s">
        <v>898</v>
      </c>
      <c r="F17" s="28" t="s">
        <v>898</v>
      </c>
      <c r="G17" s="29" t="s">
        <v>902</v>
      </c>
      <c r="H17" s="30">
        <f>+SUM(H15:H16)</f>
        <v>17300</v>
      </c>
      <c r="I17" s="30">
        <f t="shared" ref="I17:Q17" si="1">+SUM(I15:I16)</f>
        <v>15800</v>
      </c>
      <c r="J17" s="30">
        <f t="shared" si="1"/>
        <v>18200</v>
      </c>
      <c r="K17" s="30">
        <f t="shared" si="1"/>
        <v>14350</v>
      </c>
      <c r="L17" s="30">
        <f t="shared" si="1"/>
        <v>11200</v>
      </c>
      <c r="M17" s="30">
        <f t="shared" si="1"/>
        <v>13700</v>
      </c>
      <c r="N17" s="30">
        <f t="shared" si="1"/>
        <v>14450</v>
      </c>
      <c r="O17" s="30">
        <f t="shared" si="1"/>
        <v>19650</v>
      </c>
      <c r="P17" s="30">
        <f t="shared" si="1"/>
        <v>17200</v>
      </c>
      <c r="Q17" s="30">
        <f t="shared" si="1"/>
        <v>16210</v>
      </c>
    </row>
    <row r="18" spans="2:17" ht="16" x14ac:dyDescent="0.2">
      <c r="B18" s="22" t="s">
        <v>6</v>
      </c>
      <c r="C18" s="23" t="s">
        <v>5</v>
      </c>
      <c r="D18" s="23" t="s">
        <v>895</v>
      </c>
      <c r="E18" s="24" t="s">
        <v>903</v>
      </c>
      <c r="F18" s="24" t="s">
        <v>904</v>
      </c>
      <c r="G18" s="31" t="s">
        <v>904</v>
      </c>
      <c r="H18" s="20">
        <v>75000</v>
      </c>
      <c r="I18" s="20">
        <v>0</v>
      </c>
      <c r="J18" s="20">
        <v>0</v>
      </c>
      <c r="K18" s="20">
        <v>0</v>
      </c>
      <c r="L18" s="20">
        <v>19000</v>
      </c>
      <c r="M18" s="20">
        <v>0</v>
      </c>
      <c r="N18" s="20">
        <v>0</v>
      </c>
      <c r="O18" s="20">
        <v>0</v>
      </c>
      <c r="P18" s="20">
        <v>0</v>
      </c>
      <c r="Q18" s="20">
        <v>70000</v>
      </c>
    </row>
    <row r="19" spans="2:17" ht="16" x14ac:dyDescent="0.2">
      <c r="B19" s="22" t="s">
        <v>6</v>
      </c>
      <c r="C19" s="23" t="s">
        <v>5</v>
      </c>
      <c r="D19" s="23" t="s">
        <v>895</v>
      </c>
      <c r="E19" s="24" t="s">
        <v>903</v>
      </c>
      <c r="F19" s="24" t="s">
        <v>905</v>
      </c>
      <c r="G19" s="31" t="s">
        <v>906</v>
      </c>
      <c r="H19" s="20">
        <v>0</v>
      </c>
      <c r="I19" s="20">
        <v>0</v>
      </c>
      <c r="J19" s="20">
        <v>0</v>
      </c>
      <c r="K19" s="20">
        <v>0</v>
      </c>
      <c r="L19" s="20">
        <v>0</v>
      </c>
      <c r="M19" s="20">
        <v>0</v>
      </c>
      <c r="N19" s="20">
        <v>0</v>
      </c>
      <c r="O19" s="20">
        <v>0</v>
      </c>
      <c r="P19" s="20">
        <v>0</v>
      </c>
      <c r="Q19" s="20">
        <v>23000</v>
      </c>
    </row>
    <row r="20" spans="2:17" ht="16" x14ac:dyDescent="0.2">
      <c r="B20" s="22" t="s">
        <v>6</v>
      </c>
      <c r="C20" s="23" t="s">
        <v>5</v>
      </c>
      <c r="D20" s="23" t="s">
        <v>895</v>
      </c>
      <c r="E20" s="24" t="s">
        <v>903</v>
      </c>
      <c r="F20" s="24" t="s">
        <v>907</v>
      </c>
      <c r="G20" s="31" t="s">
        <v>908</v>
      </c>
      <c r="H20" s="20">
        <v>0</v>
      </c>
      <c r="I20" s="20">
        <v>0</v>
      </c>
      <c r="J20" s="20">
        <v>4700</v>
      </c>
      <c r="K20" s="20">
        <v>0</v>
      </c>
      <c r="L20" s="20">
        <v>0</v>
      </c>
      <c r="M20" s="20">
        <v>0</v>
      </c>
      <c r="N20" s="20">
        <v>0</v>
      </c>
      <c r="O20" s="20">
        <v>4700</v>
      </c>
      <c r="P20" s="20">
        <v>0</v>
      </c>
      <c r="Q20" s="20">
        <v>0</v>
      </c>
    </row>
    <row r="21" spans="2:17" ht="16" x14ac:dyDescent="0.2">
      <c r="B21" s="22" t="s">
        <v>6</v>
      </c>
      <c r="C21" s="23" t="s">
        <v>5</v>
      </c>
      <c r="D21" s="23" t="s">
        <v>895</v>
      </c>
      <c r="E21" s="24" t="s">
        <v>903</v>
      </c>
      <c r="F21" s="32" t="s">
        <v>909</v>
      </c>
      <c r="G21" s="31" t="s">
        <v>910</v>
      </c>
      <c r="H21" s="20">
        <v>0</v>
      </c>
      <c r="I21" s="20">
        <v>0</v>
      </c>
      <c r="J21" s="20">
        <v>0</v>
      </c>
      <c r="K21" s="20">
        <v>0</v>
      </c>
      <c r="L21" s="20">
        <v>3900</v>
      </c>
      <c r="M21" s="20">
        <v>0</v>
      </c>
      <c r="N21" s="20">
        <v>0</v>
      </c>
      <c r="O21" s="20">
        <v>0</v>
      </c>
      <c r="P21" s="20">
        <v>0</v>
      </c>
      <c r="Q21" s="20">
        <v>5000</v>
      </c>
    </row>
    <row r="22" spans="2:17" ht="16" x14ac:dyDescent="0.2">
      <c r="B22" s="22" t="s">
        <v>6</v>
      </c>
      <c r="C22" s="23" t="s">
        <v>5</v>
      </c>
      <c r="D22" s="23" t="s">
        <v>895</v>
      </c>
      <c r="E22" s="24" t="s">
        <v>903</v>
      </c>
      <c r="F22" s="32" t="s">
        <v>909</v>
      </c>
      <c r="G22" s="31" t="s">
        <v>911</v>
      </c>
      <c r="H22" s="20">
        <v>200</v>
      </c>
      <c r="I22" s="20">
        <v>0</v>
      </c>
      <c r="J22" s="20">
        <v>1300</v>
      </c>
      <c r="K22" s="20">
        <v>5200</v>
      </c>
      <c r="L22" s="20">
        <v>0</v>
      </c>
      <c r="M22" s="20">
        <v>1500</v>
      </c>
      <c r="N22" s="20">
        <v>100</v>
      </c>
      <c r="O22" s="20">
        <v>0</v>
      </c>
      <c r="P22" s="20">
        <v>0</v>
      </c>
      <c r="Q22" s="20">
        <v>0</v>
      </c>
    </row>
    <row r="23" spans="2:17" ht="16" x14ac:dyDescent="0.2">
      <c r="B23" s="22" t="s">
        <v>6</v>
      </c>
      <c r="C23" s="23" t="s">
        <v>5</v>
      </c>
      <c r="D23" s="23" t="s">
        <v>895</v>
      </c>
      <c r="E23" s="24" t="s">
        <v>903</v>
      </c>
      <c r="F23" s="32" t="s">
        <v>912</v>
      </c>
      <c r="G23" s="31" t="s">
        <v>913</v>
      </c>
      <c r="H23" s="20">
        <v>0</v>
      </c>
      <c r="I23" s="20">
        <v>0</v>
      </c>
      <c r="J23" s="20">
        <v>0</v>
      </c>
      <c r="K23" s="20">
        <v>0</v>
      </c>
      <c r="L23" s="20">
        <v>0</v>
      </c>
      <c r="M23" s="20">
        <v>5000</v>
      </c>
      <c r="N23" s="20">
        <v>9600</v>
      </c>
      <c r="O23" s="20">
        <v>0</v>
      </c>
      <c r="P23" s="20">
        <v>0</v>
      </c>
      <c r="Q23" s="20">
        <v>2500</v>
      </c>
    </row>
    <row r="24" spans="2:17" ht="16" x14ac:dyDescent="0.2">
      <c r="B24" s="22" t="s">
        <v>6</v>
      </c>
      <c r="C24" s="23" t="s">
        <v>5</v>
      </c>
      <c r="D24" s="23" t="s">
        <v>895</v>
      </c>
      <c r="E24" s="24" t="s">
        <v>903</v>
      </c>
      <c r="F24" s="32" t="s">
        <v>914</v>
      </c>
      <c r="G24" s="31" t="s">
        <v>915</v>
      </c>
      <c r="H24" s="20">
        <v>1000</v>
      </c>
      <c r="I24" s="20">
        <v>0</v>
      </c>
      <c r="J24" s="20">
        <v>1000</v>
      </c>
      <c r="K24" s="20">
        <v>0</v>
      </c>
      <c r="L24" s="20">
        <v>5300</v>
      </c>
      <c r="M24" s="20">
        <v>5200</v>
      </c>
      <c r="N24" s="20">
        <v>0</v>
      </c>
      <c r="O24" s="20">
        <v>300</v>
      </c>
      <c r="P24" s="20">
        <v>500</v>
      </c>
      <c r="Q24" s="20">
        <v>0</v>
      </c>
    </row>
    <row r="25" spans="2:17" ht="16" x14ac:dyDescent="0.2">
      <c r="B25" s="22" t="s">
        <v>6</v>
      </c>
      <c r="C25" s="23" t="s">
        <v>5</v>
      </c>
      <c r="D25" s="23" t="s">
        <v>895</v>
      </c>
      <c r="E25" s="24" t="s">
        <v>903</v>
      </c>
      <c r="F25" s="24" t="s">
        <v>916</v>
      </c>
      <c r="G25" s="31" t="s">
        <v>917</v>
      </c>
      <c r="H25" s="20">
        <v>0</v>
      </c>
      <c r="I25" s="20">
        <v>0</v>
      </c>
      <c r="J25" s="20">
        <v>0</v>
      </c>
      <c r="K25" s="20">
        <v>0</v>
      </c>
      <c r="L25" s="20">
        <v>0</v>
      </c>
      <c r="M25" s="20">
        <v>0</v>
      </c>
      <c r="N25" s="20">
        <v>0</v>
      </c>
      <c r="O25" s="20">
        <v>0</v>
      </c>
      <c r="P25" s="20">
        <v>0</v>
      </c>
      <c r="Q25" s="21">
        <v>0</v>
      </c>
    </row>
    <row r="26" spans="2:17" ht="16" x14ac:dyDescent="0.2">
      <c r="B26" s="26" t="s">
        <v>6</v>
      </c>
      <c r="C26" s="27" t="s">
        <v>5</v>
      </c>
      <c r="D26" s="27" t="s">
        <v>895</v>
      </c>
      <c r="E26" s="28" t="s">
        <v>903</v>
      </c>
      <c r="F26" s="28" t="s">
        <v>903</v>
      </c>
      <c r="G26" s="33" t="s">
        <v>918</v>
      </c>
      <c r="H26" s="30">
        <f>+SUM(H18:H25)</f>
        <v>76200</v>
      </c>
      <c r="I26" s="30">
        <f t="shared" ref="I26:Q26" si="2">+SUM(I18:I25)</f>
        <v>0</v>
      </c>
      <c r="J26" s="30">
        <f t="shared" si="2"/>
        <v>7000</v>
      </c>
      <c r="K26" s="30">
        <f t="shared" si="2"/>
        <v>5200</v>
      </c>
      <c r="L26" s="30">
        <f t="shared" si="2"/>
        <v>28200</v>
      </c>
      <c r="M26" s="30">
        <f t="shared" si="2"/>
        <v>11700</v>
      </c>
      <c r="N26" s="30">
        <f t="shared" si="2"/>
        <v>9700</v>
      </c>
      <c r="O26" s="30">
        <f t="shared" si="2"/>
        <v>5000</v>
      </c>
      <c r="P26" s="30">
        <f t="shared" si="2"/>
        <v>500</v>
      </c>
      <c r="Q26" s="30">
        <f t="shared" si="2"/>
        <v>100500</v>
      </c>
    </row>
    <row r="27" spans="2:17" ht="16" x14ac:dyDescent="0.2">
      <c r="B27" s="34" t="s">
        <v>6</v>
      </c>
      <c r="C27" s="35" t="s">
        <v>5</v>
      </c>
      <c r="D27" s="35" t="s">
        <v>895</v>
      </c>
      <c r="E27" s="36" t="s">
        <v>919</v>
      </c>
      <c r="F27" s="36" t="s">
        <v>919</v>
      </c>
      <c r="G27" s="37" t="s">
        <v>920</v>
      </c>
      <c r="H27" s="38">
        <f>+H14+H17-H26</f>
        <v>16200.40917600003</v>
      </c>
      <c r="I27" s="38">
        <f t="shared" ref="I27:Q27" si="3">+I14+I17-I26</f>
        <v>32000.40917600003</v>
      </c>
      <c r="J27" s="38">
        <f t="shared" si="3"/>
        <v>43200.40917600003</v>
      </c>
      <c r="K27" s="38">
        <f t="shared" si="3"/>
        <v>52350.40917600003</v>
      </c>
      <c r="L27" s="38">
        <f t="shared" si="3"/>
        <v>35350.40917600003</v>
      </c>
      <c r="M27" s="38">
        <f t="shared" si="3"/>
        <v>37350.40917600003</v>
      </c>
      <c r="N27" s="38">
        <f t="shared" si="3"/>
        <v>42100.40917600003</v>
      </c>
      <c r="O27" s="38">
        <f t="shared" si="3"/>
        <v>56750.40917600003</v>
      </c>
      <c r="P27" s="38">
        <f t="shared" si="3"/>
        <v>73450.40917600003</v>
      </c>
      <c r="Q27" s="63">
        <f t="shared" si="3"/>
        <v>-10839.59082399997</v>
      </c>
    </row>
    <row r="28" spans="2:17" ht="16" x14ac:dyDescent="0.2">
      <c r="B28" s="39"/>
      <c r="C28" s="40"/>
      <c r="D28" s="40"/>
      <c r="E28" s="41"/>
      <c r="F28" s="41"/>
      <c r="G28" s="42"/>
      <c r="H28" s="43"/>
      <c r="I28" s="43"/>
      <c r="J28" s="43"/>
      <c r="K28" s="43"/>
      <c r="L28" s="43"/>
      <c r="M28" s="43"/>
      <c r="N28" s="43"/>
      <c r="O28" s="43"/>
      <c r="P28" s="43"/>
      <c r="Q28" s="43"/>
    </row>
    <row r="29" spans="2:17" ht="16" x14ac:dyDescent="0.2">
      <c r="B29" s="39"/>
      <c r="C29" s="40"/>
      <c r="D29" s="40"/>
      <c r="E29" s="41"/>
      <c r="F29" s="41"/>
      <c r="G29" s="42"/>
      <c r="H29" s="43"/>
      <c r="I29" s="43"/>
      <c r="J29" s="43"/>
      <c r="K29" s="43"/>
      <c r="L29" s="43"/>
      <c r="M29" s="43"/>
      <c r="N29" s="43"/>
      <c r="O29" s="43"/>
      <c r="P29" s="43"/>
      <c r="Q29" s="43"/>
    </row>
  </sheetData>
  <mergeCells count="3">
    <mergeCell ref="B1:J1"/>
    <mergeCell ref="B3:J3"/>
    <mergeCell ref="B7:J7"/>
  </mergeCells>
  <conditionalFormatting sqref="D27:E29 G27:G29">
    <cfRule type="cellIs" dxfId="3" priority="4" operator="lessThan">
      <formula>0</formula>
    </cfRule>
  </conditionalFormatting>
  <conditionalFormatting sqref="C27:C29">
    <cfRule type="cellIs" dxfId="2" priority="5" operator="lessThan">
      <formula>0</formula>
    </cfRule>
  </conditionalFormatting>
  <conditionalFormatting sqref="F27:F29">
    <cfRule type="cellIs" dxfId="1" priority="6" operator="lessThan">
      <formula>0</formula>
    </cfRule>
  </conditionalFormatting>
  <conditionalFormatting sqref="B27:B29">
    <cfRule type="cellIs" dxfId="0" priority="7" operator="lessThan">
      <formula>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Inicio</vt:lpstr>
      <vt:lpstr>Ejercicio 1_ Saldos Iniciales</vt:lpstr>
      <vt:lpstr>Ejercicio 2_Dias caja</vt:lpstr>
      <vt:lpstr>Ejercicio 3_Flujo de Caja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Ivan Florez Cadavid</dc:creator>
  <cp:lastModifiedBy>Andres</cp:lastModifiedBy>
  <dcterms:created xsi:type="dcterms:W3CDTF">2019-05-08T19:11:26Z</dcterms:created>
  <dcterms:modified xsi:type="dcterms:W3CDTF">2019-09-06T14:18:55Z</dcterms:modified>
</cp:coreProperties>
</file>