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ospina/Desktop/"/>
    </mc:Choice>
  </mc:AlternateContent>
  <xr:revisionPtr revIDLastSave="0" documentId="10_ncr:8100000_{5CAF2464-05E0-C24E-B1C7-BC35EBC6B4FD}" xr6:coauthVersionLast="32" xr6:coauthVersionMax="32" xr10:uidLastSave="{00000000-0000-0000-0000-000000000000}"/>
  <bookViews>
    <workbookView xWindow="80" yWindow="460" windowWidth="25440" windowHeight="14700" xr2:uid="{D26EFC30-8D4D-1E49-AA8A-92E578DBB28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7" i="1"/>
  <c r="C20" i="1"/>
  <c r="C18" i="1"/>
  <c r="F17" i="1" s="1"/>
  <c r="C16" i="1"/>
  <c r="C14" i="1"/>
  <c r="C13" i="1"/>
  <c r="C9" i="1"/>
</calcChain>
</file>

<file path=xl/sharedStrings.xml><?xml version="1.0" encoding="utf-8"?>
<sst xmlns="http://schemas.openxmlformats.org/spreadsheetml/2006/main" count="32" uniqueCount="32">
  <si>
    <t>Costo Disposición Fianal($/ton)</t>
  </si>
  <si>
    <t>Costo Disposición Fianal($/kg)</t>
  </si>
  <si>
    <t>peso unitario bandeja (Kg)</t>
  </si>
  <si>
    <t>Consumo de carne (Kg/dia)</t>
  </si>
  <si>
    <t>IE</t>
  </si>
  <si>
    <t>Carne en bandeja</t>
  </si>
  <si>
    <t>Peso de bandejas</t>
  </si>
  <si>
    <t xml:space="preserve">Costo Disposición </t>
  </si>
  <si>
    <t>Costo disposición Annual</t>
  </si>
  <si>
    <t>ANDRÉS OSPINA MESA</t>
  </si>
  <si>
    <t xml:space="preserve">CAMILO CHICA </t>
  </si>
  <si>
    <t>carnicerias (#)</t>
  </si>
  <si>
    <t>reses por semana (res/sem)</t>
  </si>
  <si>
    <t>reses por mes (res/mes)</t>
  </si>
  <si>
    <t>peso de la res (Kg)</t>
  </si>
  <si>
    <t>Peso de carne res (Kg)</t>
  </si>
  <si>
    <t>Clientes (#)</t>
  </si>
  <si>
    <t>Ingresos Promedio ($/persona mes)</t>
  </si>
  <si>
    <t>Ingresos Clientes ($/mes)</t>
  </si>
  <si>
    <t>Egresos ($/persona mes)</t>
  </si>
  <si>
    <t>Egresos Clientes ($/mes)</t>
  </si>
  <si>
    <t>Total Carne Vendida</t>
  </si>
  <si>
    <t>FRIGOCOLANTA Disposición Residuos Bandejas icopor</t>
  </si>
  <si>
    <t>FUENTES</t>
  </si>
  <si>
    <t>Precio de disposición</t>
  </si>
  <si>
    <t>http://www.emvarias.com.co/SitePages/tarifas.aspx</t>
  </si>
  <si>
    <t>Ingresos y Egresos Familias Medellín</t>
  </si>
  <si>
    <t>https://www.dane.gov.co/files/investigaciones/condiciones_vida/ingresos_gastos/boletin_ingresos.pdf</t>
  </si>
  <si>
    <t>Consumo Carne</t>
  </si>
  <si>
    <t>http://sostenibilidad.semana.com/consumo-responsable/articulo/carne-res-cerdo-pollo-que-prefieren-colombianos/30562</t>
  </si>
  <si>
    <t>Demas Datos</t>
  </si>
  <si>
    <t>Fuente Primaria Frigocolanta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</si>
</sst>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MT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" xfId="0" applyFont="1" applyBorder="1"/>
    <xf numFmtId="0" fontId="5" fillId="0" borderId="0" xfId="0" applyFont="1"/>
    <xf numFmtId="0" fontId="5" fillId="3" borderId="1" xfId="0" applyFont="1" applyFill="1" applyBorder="1"/>
    <xf numFmtId="0" fontId="6" fillId="0" borderId="1" xfId="0" applyFont="1" applyBorder="1"/>
    <xf numFmtId="0" fontId="5" fillId="2" borderId="1" xfId="0" applyFont="1" applyFill="1" applyBorder="1"/>
    <xf numFmtId="179" fontId="5" fillId="2" borderId="1" xfId="1" applyNumberFormat="1" applyFont="1" applyFill="1" applyBorder="1"/>
    <xf numFmtId="0" fontId="7" fillId="4" borderId="0" xfId="0" applyFont="1" applyFill="1"/>
    <xf numFmtId="0" fontId="0" fillId="4" borderId="0" xfId="0" applyFill="1"/>
    <xf numFmtId="0" fontId="0" fillId="5" borderId="0" xfId="0" applyFill="1" applyAlignment="1">
      <alignment horizontal="center" vertical="center"/>
    </xf>
    <xf numFmtId="0" fontId="4" fillId="4" borderId="0" xfId="0" applyFont="1" applyFill="1"/>
    <xf numFmtId="0" fontId="0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8</xdr:row>
      <xdr:rowOff>12700</xdr:rowOff>
    </xdr:from>
    <xdr:to>
      <xdr:col>12</xdr:col>
      <xdr:colOff>76200</xdr:colOff>
      <xdr:row>19</xdr:row>
      <xdr:rowOff>185779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80F299-EEA8-D944-B705-87BA74C00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8500" y="1803400"/>
          <a:ext cx="4076700" cy="3106779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21</xdr:row>
      <xdr:rowOff>114300</xdr:rowOff>
    </xdr:from>
    <xdr:to>
      <xdr:col>16</xdr:col>
      <xdr:colOff>596900</xdr:colOff>
      <xdr:row>26</xdr:row>
      <xdr:rowOff>10160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778191-22AD-BB4E-91B8-C54723F7F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00" y="5372100"/>
          <a:ext cx="8128000" cy="97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FCEA-9AB6-E04E-B7B0-FA51CF84A598}">
  <dimension ref="B1:S29"/>
  <sheetViews>
    <sheetView tabSelected="1" topLeftCell="A8" workbookViewId="0">
      <selection activeCell="F25" sqref="F25"/>
    </sheetView>
  </sheetViews>
  <sheetFormatPr baseColWidth="10" defaultRowHeight="16"/>
  <cols>
    <col min="2" max="2" width="45.83203125" bestFit="1" customWidth="1"/>
    <col min="3" max="3" width="14.33203125" customWidth="1"/>
    <col min="5" max="5" width="28.6640625" bestFit="1" customWidth="1"/>
    <col min="6" max="6" width="15.83203125" bestFit="1" customWidth="1"/>
    <col min="10" max="10" width="31.1640625" bestFit="1" customWidth="1"/>
    <col min="14" max="14" width="13.6640625" customWidth="1"/>
    <col min="19" max="19" width="11.6640625" customWidth="1"/>
  </cols>
  <sheetData>
    <row r="1" spans="2:14" ht="19">
      <c r="B1" s="2" t="s">
        <v>22</v>
      </c>
    </row>
    <row r="2" spans="2:14">
      <c r="B2" s="1" t="s">
        <v>9</v>
      </c>
    </row>
    <row r="3" spans="2:14">
      <c r="B3" s="1" t="s">
        <v>10</v>
      </c>
    </row>
    <row r="7" spans="2:14" ht="21">
      <c r="B7" s="3" t="s">
        <v>11</v>
      </c>
      <c r="C7" s="3">
        <v>83</v>
      </c>
      <c r="D7" s="4"/>
      <c r="E7" s="5" t="s">
        <v>21</v>
      </c>
      <c r="F7" s="5">
        <f>C7*C9*C11</f>
        <v>2822000</v>
      </c>
      <c r="J7" s="11" t="s">
        <v>23</v>
      </c>
      <c r="K7" s="11"/>
      <c r="L7" s="11"/>
      <c r="M7" s="11"/>
      <c r="N7" s="11"/>
    </row>
    <row r="8" spans="2:14" ht="21">
      <c r="B8" s="3" t="s">
        <v>12</v>
      </c>
      <c r="C8" s="3">
        <v>17</v>
      </c>
      <c r="D8" s="4"/>
      <c r="E8" s="3"/>
      <c r="F8" s="3"/>
      <c r="J8" s="9" t="s">
        <v>24</v>
      </c>
      <c r="K8" s="9" t="s">
        <v>25</v>
      </c>
      <c r="L8" s="9"/>
      <c r="M8" s="9"/>
      <c r="N8" s="9"/>
    </row>
    <row r="9" spans="2:14" ht="21">
      <c r="B9" s="3" t="s">
        <v>13</v>
      </c>
      <c r="C9" s="3">
        <f>C8*4</f>
        <v>68</v>
      </c>
      <c r="D9" s="4"/>
      <c r="E9" s="3"/>
      <c r="F9" s="3"/>
    </row>
    <row r="10" spans="2:14" ht="21">
      <c r="B10" s="3" t="s">
        <v>14</v>
      </c>
      <c r="C10" s="3">
        <v>850</v>
      </c>
      <c r="D10" s="4"/>
      <c r="E10" s="3"/>
      <c r="F10" s="3"/>
    </row>
    <row r="11" spans="2:14" ht="21">
      <c r="B11" s="3" t="s">
        <v>15</v>
      </c>
      <c r="C11" s="3">
        <v>500</v>
      </c>
      <c r="D11" s="4"/>
      <c r="E11" s="3"/>
      <c r="F11" s="3"/>
    </row>
    <row r="12" spans="2:14" ht="21">
      <c r="B12" s="3" t="s">
        <v>0</v>
      </c>
      <c r="C12" s="3">
        <v>28720.77</v>
      </c>
      <c r="D12" s="4"/>
      <c r="E12" s="3"/>
      <c r="F12" s="3"/>
    </row>
    <row r="13" spans="2:14" ht="21">
      <c r="B13" s="3" t="s">
        <v>1</v>
      </c>
      <c r="C13" s="3">
        <f>C12/1000</f>
        <v>28.720770000000002</v>
      </c>
      <c r="D13" s="4"/>
      <c r="E13" s="3" t="s">
        <v>5</v>
      </c>
      <c r="F13" s="3">
        <f>F7*0.2</f>
        <v>564400</v>
      </c>
    </row>
    <row r="14" spans="2:14" ht="21">
      <c r="B14" s="3" t="s">
        <v>2</v>
      </c>
      <c r="C14" s="3">
        <f>6.5/1000</f>
        <v>6.4999999999999997E-3</v>
      </c>
      <c r="D14" s="4"/>
      <c r="E14" s="3" t="s">
        <v>6</v>
      </c>
      <c r="F14" s="3">
        <f>F13*C14</f>
        <v>3668.6</v>
      </c>
    </row>
    <row r="15" spans="2:14" ht="21">
      <c r="B15" s="3" t="s">
        <v>3</v>
      </c>
      <c r="C15" s="3">
        <v>1.67</v>
      </c>
      <c r="D15" s="4"/>
      <c r="E15" s="3" t="s">
        <v>7</v>
      </c>
      <c r="F15" s="3">
        <f>F14*C13</f>
        <v>105365.01682200001</v>
      </c>
    </row>
    <row r="16" spans="2:14" ht="21">
      <c r="B16" s="5" t="s">
        <v>16</v>
      </c>
      <c r="C16" s="5">
        <f>F7/(C15*30)</f>
        <v>56327.345309381242</v>
      </c>
      <c r="D16" s="4"/>
      <c r="E16" s="5" t="s">
        <v>8</v>
      </c>
      <c r="F16" s="5">
        <f>F15*12</f>
        <v>1264380.2018639999</v>
      </c>
    </row>
    <row r="17" spans="2:19" ht="21">
      <c r="B17" s="3" t="s">
        <v>17</v>
      </c>
      <c r="C17" s="6">
        <v>1916963</v>
      </c>
      <c r="D17" s="4"/>
      <c r="E17" s="7" t="s">
        <v>4</v>
      </c>
      <c r="F17" s="8">
        <f>F16/(C18-C20)</f>
        <v>8.3516902806840006E-5</v>
      </c>
    </row>
    <row r="18" spans="2:19" ht="21">
      <c r="B18" s="5" t="s">
        <v>18</v>
      </c>
      <c r="C18" s="5">
        <f>C16*C17</f>
        <v>107977436846.30739</v>
      </c>
      <c r="D18" s="4"/>
      <c r="E18" s="4"/>
      <c r="F18" s="4"/>
    </row>
    <row r="19" spans="2:19" ht="21">
      <c r="B19" s="3" t="s">
        <v>19</v>
      </c>
      <c r="C19" s="6">
        <v>1648191</v>
      </c>
      <c r="D19" s="4"/>
      <c r="E19" s="4"/>
      <c r="F19" s="4"/>
    </row>
    <row r="20" spans="2:19" ht="21">
      <c r="B20" s="5" t="s">
        <v>20</v>
      </c>
      <c r="C20" s="5">
        <f>C19*C16</f>
        <v>92838223592.814377</v>
      </c>
      <c r="D20" s="4"/>
      <c r="E20" s="4"/>
      <c r="F20" s="4"/>
    </row>
    <row r="21" spans="2:19" ht="21">
      <c r="B21" s="4"/>
      <c r="C21" s="4"/>
      <c r="D21" s="4"/>
      <c r="E21" s="4"/>
      <c r="F21" s="4"/>
      <c r="J21" s="10" t="s">
        <v>26</v>
      </c>
      <c r="K21" s="10" t="s">
        <v>27</v>
      </c>
      <c r="L21" s="10"/>
      <c r="M21" s="10"/>
      <c r="N21" s="10"/>
      <c r="O21" s="10"/>
      <c r="P21" s="10"/>
      <c r="Q21" s="10"/>
      <c r="R21" s="10"/>
    </row>
    <row r="22" spans="2:19" ht="21">
      <c r="B22" s="4"/>
      <c r="C22" s="4"/>
      <c r="D22" s="4"/>
      <c r="E22" s="4"/>
      <c r="F22" s="4"/>
    </row>
    <row r="28" spans="2:19" ht="19">
      <c r="J28" s="13" t="s">
        <v>28</v>
      </c>
      <c r="K28" s="13" t="s">
        <v>29</v>
      </c>
      <c r="L28" s="12"/>
      <c r="M28" s="12"/>
      <c r="N28" s="12"/>
      <c r="O28" s="12"/>
      <c r="P28" s="12"/>
      <c r="Q28" s="12"/>
      <c r="R28" s="12"/>
      <c r="S28" s="12"/>
    </row>
    <row r="29" spans="2:19">
      <c r="J29" s="10" t="s">
        <v>30</v>
      </c>
      <c r="K29" s="10" t="s">
        <v>31</v>
      </c>
      <c r="L29" s="10"/>
      <c r="M29" s="10"/>
    </row>
  </sheetData>
  <mergeCells count="1">
    <mergeCell ref="J7:N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2018-05-12T14:34:49Z</dcterms:created>
  <dcterms:modified xsi:type="dcterms:W3CDTF">2018-05-12T16:08:38Z</dcterms:modified>
</cp:coreProperties>
</file>