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ailudesedu-my.sharepoint.com/personal/01240100237_mail_udes_edu_co/Documents/SEDUCA/La Josefina/Vallesol/2024/6-7/ARTES/3 Periodo/"/>
    </mc:Choice>
  </mc:AlternateContent>
  <xr:revisionPtr revIDLastSave="159" documentId="14_{D34ED793-B127-4944-82BC-A2DC8BA64440}" xr6:coauthVersionLast="47" xr6:coauthVersionMax="47" xr10:uidLastSave="{FB16A4AB-E62C-4C77-AA82-9D7FE17A9373}"/>
  <bookViews>
    <workbookView xWindow="-108" yWindow="-108" windowWidth="23256" windowHeight="12456" xr2:uid="{00000000-000D-0000-FFFF-FFFF00000000}"/>
  </bookViews>
  <sheets>
    <sheet name="valoraciones_oficia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6" l="1"/>
  <c r="K12" i="6"/>
  <c r="K13" i="6"/>
  <c r="K14" i="6"/>
  <c r="K15" i="6"/>
  <c r="K16" i="6"/>
  <c r="K17" i="6"/>
  <c r="K18" i="6"/>
  <c r="K19" i="6"/>
  <c r="K20" i="6"/>
  <c r="K11" i="6"/>
  <c r="J12" i="6" l="1"/>
  <c r="J13" i="6"/>
  <c r="J14" i="6"/>
  <c r="J15" i="6"/>
  <c r="J16" i="6"/>
  <c r="J17" i="6"/>
  <c r="J18" i="6"/>
  <c r="J19" i="6"/>
  <c r="J20" i="6"/>
  <c r="J11" i="6"/>
  <c r="Q11" i="6"/>
  <c r="O11" i="6"/>
  <c r="M20" i="6"/>
  <c r="M11" i="6"/>
  <c r="Q12" i="6"/>
  <c r="Q13" i="6"/>
  <c r="Q14" i="6"/>
  <c r="Q15" i="6"/>
  <c r="Q16" i="6"/>
  <c r="Q17" i="6"/>
  <c r="Q18" i="6"/>
  <c r="Q19" i="6"/>
  <c r="Q20" i="6"/>
  <c r="O12" i="6"/>
  <c r="O13" i="6"/>
  <c r="O14" i="6"/>
  <c r="O15" i="6"/>
  <c r="O16" i="6"/>
  <c r="O17" i="6"/>
  <c r="O18" i="6"/>
  <c r="O19" i="6"/>
  <c r="O20" i="6"/>
  <c r="R20" i="6" l="1"/>
  <c r="M13" i="6"/>
  <c r="M19" i="6" l="1"/>
  <c r="R19" i="6" s="1"/>
  <c r="M14" i="6"/>
  <c r="R14" i="6" s="1"/>
  <c r="M15" i="6"/>
  <c r="R15" i="6" s="1"/>
  <c r="M16" i="6"/>
  <c r="R16" i="6" s="1"/>
  <c r="M12" i="6"/>
  <c r="R12" i="6" s="1"/>
  <c r="M17" i="6"/>
  <c r="R17" i="6" s="1"/>
  <c r="M18" i="6"/>
  <c r="R18" i="6" s="1"/>
  <c r="R11" i="6" l="1"/>
</calcChain>
</file>

<file path=xl/sharedStrings.xml><?xml version="1.0" encoding="utf-8"?>
<sst xmlns="http://schemas.openxmlformats.org/spreadsheetml/2006/main" count="35" uniqueCount="35">
  <si>
    <t>Valoraciones Artes grado 6 y 7</t>
  </si>
  <si>
    <t>Crucigrama</t>
  </si>
  <si>
    <t>Nombre</t>
  </si>
  <si>
    <t>Documento</t>
  </si>
  <si>
    <t>Grado</t>
  </si>
  <si>
    <t>Puntos</t>
  </si>
  <si>
    <t>Talleres</t>
  </si>
  <si>
    <t>Examenes</t>
  </si>
  <si>
    <t>AutoEval</t>
  </si>
  <si>
    <t>Valoración</t>
  </si>
  <si>
    <t>Taller medio ambiental</t>
  </si>
  <si>
    <t>Biogeoquimicos</t>
  </si>
  <si>
    <t>AREIZA HERAZO VALERIA</t>
  </si>
  <si>
    <t>Cartelera</t>
  </si>
  <si>
    <t>ARIZA MESA ANA  LUCIA</t>
  </si>
  <si>
    <t xml:space="preserve">GIRALDO MASO SANTIAGO </t>
  </si>
  <si>
    <t>HINCAPIE MUÑOZ JUAN  PABLO</t>
  </si>
  <si>
    <t xml:space="preserve">JIMENEZ MUÑOZ ALEJANDRO  </t>
  </si>
  <si>
    <t xml:space="preserve">OROZCO CHAVARRIA CRISTOBAL  </t>
  </si>
  <si>
    <t>DUQUE ARISTIZABAL ANGEL  GABRIEL</t>
  </si>
  <si>
    <t>GIRALDO GIRALDO JUAN  CAMILO</t>
  </si>
  <si>
    <t>GOMEZ VERGARA MICHAEL  ESTIVEN</t>
  </si>
  <si>
    <t xml:space="preserve">LOPEZ AGUIRRE ALEXIS  </t>
  </si>
  <si>
    <t>Observaciones</t>
  </si>
  <si>
    <t>#</t>
  </si>
  <si>
    <t>Taller</t>
  </si>
  <si>
    <t>Fecha</t>
  </si>
  <si>
    <t xml:space="preserve">Cartulina de traje tipico </t>
  </si>
  <si>
    <t xml:space="preserve">Vestuario traje tipico </t>
  </si>
  <si>
    <t>Audio de tradición oral</t>
  </si>
  <si>
    <t>23 de Julio 2024</t>
  </si>
  <si>
    <t>09 de Agosto de 2024</t>
  </si>
  <si>
    <t>Portada de Podcast tradición oral</t>
  </si>
  <si>
    <t>Ser</t>
  </si>
  <si>
    <t>Mandalas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</si>
</sst>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/>
    <xf numFmtId="0" fontId="1" fillId="4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9" fontId="1" fillId="2" borderId="4" xfId="0" applyNumberFormat="1" applyFont="1" applyFill="1" applyBorder="1" applyAlignment="1">
      <alignment horizontal="left" vertical="center"/>
    </xf>
    <xf numFmtId="9" fontId="1" fillId="4" borderId="4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1" fillId="2" borderId="5" xfId="0" applyNumberFormat="1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0</xdr:row>
      <xdr:rowOff>146050</xdr:rowOff>
    </xdr:from>
    <xdr:to>
      <xdr:col>14</xdr:col>
      <xdr:colOff>137128</xdr:colOff>
      <xdr:row>6</xdr:row>
      <xdr:rowOff>20157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16888C1-F140-462C-A6DE-00206C58124E}"/>
            </a:ext>
          </a:extLst>
        </xdr:cNvPr>
        <xdr:cNvGrpSpPr/>
      </xdr:nvGrpSpPr>
      <xdr:grpSpPr>
        <a:xfrm>
          <a:off x="2758654" y="146050"/>
          <a:ext cx="5402426" cy="975794"/>
          <a:chOff x="186419" y="-69369"/>
          <a:chExt cx="4503058" cy="1009006"/>
        </a:xfrm>
      </xdr:grpSpPr>
      <xdr:sp macro="" textlink="">
        <xdr:nvSpPr>
          <xdr:cNvPr id="3" name="Cuadro de texto 2">
            <a:extLst>
              <a:ext uri="{FF2B5EF4-FFF2-40B4-BE49-F238E27FC236}">
                <a16:creationId xmlns:a16="http://schemas.microsoft.com/office/drawing/2014/main" id="{29649688-B10A-3F06-B9D5-978BBA4B63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5539" y="-69369"/>
            <a:ext cx="3593938" cy="100900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CO" sz="1400" b="1" u="sng">
                <a:solidFill>
                  <a:srgbClr val="339966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Institución Educativa Rural La Josefina</a:t>
            </a:r>
            <a:endParaRPr lang="es-CO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CO" sz="800"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San Luis Antioquia</a:t>
            </a:r>
            <a:endParaRPr lang="es-CO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CO" sz="800"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Dane:205660000853   Nit: 900221162-8   </a:t>
            </a:r>
            <a:endParaRPr lang="es-CO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CO" sz="800"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Aprobada por Resolución S 128463 del 16/10/2014    </a:t>
            </a:r>
            <a:endParaRPr lang="es-CO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</a:p>
        </xdr:txBody>
      </xdr:sp>
      <xdr:pic>
        <xdr:nvPicPr>
          <xdr:cNvPr id="4" name="Imagen 3" descr="Escudo Josefina">
            <a:extLst>
              <a:ext uri="{FF2B5EF4-FFF2-40B4-BE49-F238E27FC236}">
                <a16:creationId xmlns:a16="http://schemas.microsoft.com/office/drawing/2014/main" id="{ABA86FCE-21E3-9F33-5E2F-D613D61DE3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419" y="7730"/>
            <a:ext cx="899431" cy="87350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9D33-BF23-4AE4-B69A-F033C9B024B3}">
  <dimension ref="A8:AA25"/>
  <sheetViews>
    <sheetView tabSelected="1" topLeftCell="A2" zoomScale="83" zoomScaleNormal="83" workbookViewId="0">
      <selection activeCell="R17" sqref="R17"/>
    </sheetView>
  </sheetViews>
  <sheetFormatPr baseColWidth="10" defaultColWidth="8.77734375" defaultRowHeight="14.4" x14ac:dyDescent="0.3"/>
  <cols>
    <col min="1" max="1" width="32.21875" bestFit="1" customWidth="1"/>
    <col min="2" max="2" width="12.77734375" bestFit="1" customWidth="1"/>
    <col min="3" max="3" width="5.44140625" bestFit="1" customWidth="1"/>
    <col min="4" max="4" width="6.21875" customWidth="1"/>
    <col min="5" max="5" width="4.77734375" bestFit="1" customWidth="1"/>
    <col min="6" max="7" width="7.77734375" bestFit="1" customWidth="1"/>
    <col min="8" max="9" width="7.77734375" customWidth="1"/>
    <col min="10" max="10" width="4" bestFit="1" customWidth="1"/>
    <col min="11" max="12" width="5.44140625" customWidth="1"/>
    <col min="13" max="13" width="4" customWidth="1"/>
    <col min="14" max="14" width="5.44140625" customWidth="1"/>
    <col min="15" max="15" width="4" bestFit="1" customWidth="1"/>
    <col min="16" max="16" width="8.21875" customWidth="1"/>
    <col min="17" max="17" width="4" bestFit="1" customWidth="1"/>
    <col min="18" max="18" width="8.5546875" bestFit="1" customWidth="1"/>
    <col min="19" max="19" width="6.44140625" customWidth="1"/>
    <col min="20" max="20" width="6.21875" hidden="1" customWidth="1"/>
    <col min="21" max="21" width="5.77734375" hidden="1" customWidth="1"/>
    <col min="22" max="22" width="20" hidden="1" customWidth="1"/>
    <col min="23" max="23" width="10.44140625" hidden="1" customWidth="1"/>
    <col min="25" max="25" width="4.77734375" customWidth="1"/>
    <col min="26" max="26" width="28.6640625" bestFit="1" customWidth="1"/>
    <col min="27" max="27" width="18.6640625" bestFit="1" customWidth="1"/>
  </cols>
  <sheetData>
    <row r="8" spans="1:27" ht="14.7" customHeight="1" x14ac:dyDescent="0.3">
      <c r="A8" s="32" t="s">
        <v>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T8" s="21"/>
      <c r="U8" s="2">
        <v>1</v>
      </c>
      <c r="V8" s="3" t="s">
        <v>1</v>
      </c>
      <c r="W8" s="4"/>
      <c r="Y8" s="13" t="s">
        <v>24</v>
      </c>
      <c r="Z8" s="13" t="s">
        <v>25</v>
      </c>
      <c r="AA8" s="13" t="s">
        <v>26</v>
      </c>
    </row>
    <row r="9" spans="1:27" ht="14.7" customHeight="1" x14ac:dyDescent="0.3">
      <c r="A9" s="22" t="s">
        <v>2</v>
      </c>
      <c r="B9" s="22" t="s">
        <v>3</v>
      </c>
      <c r="C9" s="24" t="s">
        <v>4</v>
      </c>
      <c r="D9" s="26" t="s">
        <v>5</v>
      </c>
      <c r="E9" s="18" t="s">
        <v>6</v>
      </c>
      <c r="F9" s="19"/>
      <c r="G9" s="19"/>
      <c r="H9" s="20"/>
      <c r="I9" s="11"/>
      <c r="J9" s="27">
        <v>0.45</v>
      </c>
      <c r="K9" s="18" t="s">
        <v>7</v>
      </c>
      <c r="L9" s="20"/>
      <c r="M9" s="28">
        <v>0.35</v>
      </c>
      <c r="N9" s="29" t="s">
        <v>33</v>
      </c>
      <c r="O9" s="28">
        <v>0.1</v>
      </c>
      <c r="P9" s="5" t="s">
        <v>8</v>
      </c>
      <c r="Q9" s="31">
        <v>0.1</v>
      </c>
      <c r="R9" s="26" t="s">
        <v>9</v>
      </c>
      <c r="T9" s="21"/>
      <c r="U9" s="2">
        <v>2</v>
      </c>
      <c r="V9" s="3" t="s">
        <v>10</v>
      </c>
      <c r="W9" s="4"/>
      <c r="Y9" s="12">
        <v>1</v>
      </c>
      <c r="Z9" s="1" t="s">
        <v>27</v>
      </c>
      <c r="AA9" s="1"/>
    </row>
    <row r="10" spans="1:27" ht="14.7" customHeight="1" x14ac:dyDescent="0.3">
      <c r="A10" s="23"/>
      <c r="B10" s="23"/>
      <c r="C10" s="25"/>
      <c r="D10" s="26"/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22"/>
      <c r="K10" s="6">
        <v>1</v>
      </c>
      <c r="L10" s="6">
        <v>2</v>
      </c>
      <c r="M10" s="28"/>
      <c r="N10" s="30"/>
      <c r="O10" s="28"/>
      <c r="P10" s="6">
        <v>1</v>
      </c>
      <c r="Q10" s="31"/>
      <c r="R10" s="26"/>
      <c r="T10" s="21"/>
      <c r="U10" s="2">
        <v>3</v>
      </c>
      <c r="V10" s="3" t="s">
        <v>11</v>
      </c>
      <c r="W10" s="4"/>
      <c r="Y10" s="12">
        <v>2</v>
      </c>
      <c r="Z10" s="1" t="s">
        <v>28</v>
      </c>
      <c r="AA10" s="1" t="s">
        <v>30</v>
      </c>
    </row>
    <row r="11" spans="1:27" x14ac:dyDescent="0.3">
      <c r="A11" s="1" t="s">
        <v>12</v>
      </c>
      <c r="B11" s="8">
        <v>1115576678</v>
      </c>
      <c r="C11" s="8">
        <v>6</v>
      </c>
      <c r="D11" s="8"/>
      <c r="E11" s="8">
        <v>5</v>
      </c>
      <c r="F11" s="8">
        <v>4</v>
      </c>
      <c r="G11" s="8">
        <v>3.5</v>
      </c>
      <c r="H11" s="8">
        <v>1</v>
      </c>
      <c r="I11" s="8">
        <v>5</v>
      </c>
      <c r="J11" s="8">
        <f>IFERROR(AVERAGE(E11:I11),"1")*$J$9</f>
        <v>1.665</v>
      </c>
      <c r="K11" s="15">
        <f>AVERAGE(E11:I11)</f>
        <v>3.7</v>
      </c>
      <c r="L11" s="10">
        <v>4</v>
      </c>
      <c r="M11" s="8">
        <f>IFERROR(AVERAGE(K11:L11),"1")*$M$9</f>
        <v>1.3474999999999999</v>
      </c>
      <c r="N11" s="14">
        <v>5</v>
      </c>
      <c r="O11" s="8">
        <f>IFERROR(AVERAGE(N11),"1")*$O$9</f>
        <v>0.5</v>
      </c>
      <c r="P11" s="8">
        <v>4.5</v>
      </c>
      <c r="Q11" s="8">
        <f>IFERROR(AVERAGE(P11:P11),"1")*$Q$9</f>
        <v>0.45</v>
      </c>
      <c r="R11" s="9">
        <f>SUM(J11,M11,O11,Q11)</f>
        <v>3.9625000000000004</v>
      </c>
      <c r="T11" s="21"/>
      <c r="U11" s="2">
        <v>4</v>
      </c>
      <c r="V11" s="3" t="s">
        <v>13</v>
      </c>
      <c r="W11" s="4"/>
      <c r="Y11" s="12">
        <v>3</v>
      </c>
      <c r="Z11" s="1" t="s">
        <v>29</v>
      </c>
      <c r="AA11" s="1" t="s">
        <v>31</v>
      </c>
    </row>
    <row r="12" spans="1:27" ht="14.7" customHeight="1" x14ac:dyDescent="0.3">
      <c r="A12" s="1" t="s">
        <v>14</v>
      </c>
      <c r="B12" s="8">
        <v>1054561501</v>
      </c>
      <c r="C12" s="8">
        <v>6</v>
      </c>
      <c r="D12" s="8"/>
      <c r="E12" s="8">
        <v>5</v>
      </c>
      <c r="F12" s="8">
        <v>5</v>
      </c>
      <c r="G12" s="8">
        <v>1</v>
      </c>
      <c r="H12" s="8">
        <v>1</v>
      </c>
      <c r="I12" s="8">
        <v>5</v>
      </c>
      <c r="J12" s="8">
        <f t="shared" ref="J12:J20" si="0">IFERROR(AVERAGE(E12:I12),"1")*$J$9</f>
        <v>1.53</v>
      </c>
      <c r="K12" s="15">
        <f t="shared" ref="K12:K20" si="1">AVERAGE(E12:I12)</f>
        <v>3.4</v>
      </c>
      <c r="L12" s="10">
        <v>4</v>
      </c>
      <c r="M12" s="8">
        <f t="shared" ref="M12:M19" si="2">IFERROR(AVERAGE(K12:L12),"1")*$M$9</f>
        <v>1.2949999999999999</v>
      </c>
      <c r="N12" s="14">
        <v>5</v>
      </c>
      <c r="O12" s="8">
        <f t="shared" ref="O12:O20" si="3">IFERROR(AVERAGE(N12),"1")*$O$9</f>
        <v>0.5</v>
      </c>
      <c r="P12" s="8">
        <v>4.7</v>
      </c>
      <c r="Q12" s="8">
        <f t="shared" ref="Q12:Q20" si="4">IFERROR(AVERAGE(P12:P12),"1")*$Q$9</f>
        <v>0.47000000000000003</v>
      </c>
      <c r="R12" s="9">
        <f t="shared" ref="R12:R20" si="5">SUM(J12,M12,O12,Q12)</f>
        <v>3.7950000000000004</v>
      </c>
      <c r="T12" s="21"/>
      <c r="U12" s="2">
        <v>5</v>
      </c>
      <c r="V12" s="3"/>
      <c r="W12" s="4"/>
      <c r="Y12" s="12">
        <v>4</v>
      </c>
      <c r="Z12" s="1" t="s">
        <v>32</v>
      </c>
      <c r="AA12" s="1"/>
    </row>
    <row r="13" spans="1:27" x14ac:dyDescent="0.3">
      <c r="A13" s="1" t="s">
        <v>15</v>
      </c>
      <c r="B13" s="8">
        <v>1036258563</v>
      </c>
      <c r="C13" s="8">
        <v>6</v>
      </c>
      <c r="D13" s="8"/>
      <c r="E13" s="8">
        <v>1</v>
      </c>
      <c r="F13" s="8">
        <v>5</v>
      </c>
      <c r="G13" s="8">
        <v>1</v>
      </c>
      <c r="H13" s="8">
        <v>1</v>
      </c>
      <c r="I13" s="8">
        <v>1</v>
      </c>
      <c r="J13" s="8">
        <f t="shared" si="0"/>
        <v>0.81</v>
      </c>
      <c r="K13" s="15">
        <f t="shared" si="1"/>
        <v>1.8</v>
      </c>
      <c r="L13" s="10">
        <v>5</v>
      </c>
      <c r="M13" s="8">
        <f t="shared" si="2"/>
        <v>1.19</v>
      </c>
      <c r="N13" s="14">
        <v>3.5</v>
      </c>
      <c r="O13" s="8">
        <f t="shared" si="3"/>
        <v>0.35000000000000003</v>
      </c>
      <c r="P13" s="8">
        <v>4.3</v>
      </c>
      <c r="Q13" s="8">
        <f t="shared" si="4"/>
        <v>0.43</v>
      </c>
      <c r="R13" s="9">
        <f>SUM(J13,M13,O13,Q13)+0.4</f>
        <v>3.18</v>
      </c>
      <c r="T13" s="21"/>
      <c r="U13" s="2">
        <v>6</v>
      </c>
      <c r="V13" s="7"/>
      <c r="W13" s="1"/>
      <c r="Y13" s="12">
        <v>5</v>
      </c>
      <c r="Z13" s="1" t="s">
        <v>34</v>
      </c>
      <c r="AA13" s="1"/>
    </row>
    <row r="14" spans="1:27" x14ac:dyDescent="0.3">
      <c r="A14" s="1" t="s">
        <v>16</v>
      </c>
      <c r="B14" s="8">
        <v>1036259133</v>
      </c>
      <c r="C14" s="8">
        <v>6</v>
      </c>
      <c r="D14" s="8"/>
      <c r="E14" s="8">
        <v>5</v>
      </c>
      <c r="F14" s="8">
        <v>5</v>
      </c>
      <c r="G14" s="8">
        <v>1</v>
      </c>
      <c r="H14" s="8">
        <v>1</v>
      </c>
      <c r="I14" s="8">
        <v>4.5</v>
      </c>
      <c r="J14" s="8">
        <f t="shared" si="0"/>
        <v>1.4849999999999999</v>
      </c>
      <c r="K14" s="15">
        <f t="shared" si="1"/>
        <v>3.3</v>
      </c>
      <c r="L14" s="10">
        <v>4</v>
      </c>
      <c r="M14" s="8">
        <f t="shared" si="2"/>
        <v>1.2774999999999999</v>
      </c>
      <c r="N14" s="14">
        <v>4</v>
      </c>
      <c r="O14" s="8">
        <f t="shared" si="3"/>
        <v>0.4</v>
      </c>
      <c r="P14" s="8">
        <v>4</v>
      </c>
      <c r="Q14" s="8">
        <f t="shared" si="4"/>
        <v>0.4</v>
      </c>
      <c r="R14" s="9">
        <f t="shared" si="5"/>
        <v>3.5624999999999996</v>
      </c>
      <c r="T14" s="21"/>
      <c r="U14" s="2">
        <v>7</v>
      </c>
      <c r="V14" s="7"/>
      <c r="W14" s="1"/>
      <c r="Y14" s="1"/>
      <c r="Z14" s="1"/>
      <c r="AA14" s="1"/>
    </row>
    <row r="15" spans="1:27" x14ac:dyDescent="0.3">
      <c r="A15" s="1" t="s">
        <v>17</v>
      </c>
      <c r="B15" s="8">
        <v>1036944456</v>
      </c>
      <c r="C15" s="8">
        <v>6</v>
      </c>
      <c r="D15" s="8"/>
      <c r="E15" s="8">
        <v>5</v>
      </c>
      <c r="F15" s="8">
        <v>5</v>
      </c>
      <c r="G15" s="8">
        <v>3.5</v>
      </c>
      <c r="H15" s="8">
        <v>1</v>
      </c>
      <c r="I15" s="8">
        <v>5</v>
      </c>
      <c r="J15" s="8">
        <f t="shared" si="0"/>
        <v>1.7549999999999999</v>
      </c>
      <c r="K15" s="15">
        <f t="shared" si="1"/>
        <v>3.9</v>
      </c>
      <c r="L15" s="10">
        <v>1</v>
      </c>
      <c r="M15" s="8">
        <f t="shared" si="2"/>
        <v>0.85750000000000004</v>
      </c>
      <c r="N15" s="14">
        <v>1.5</v>
      </c>
      <c r="O15" s="8">
        <f t="shared" si="3"/>
        <v>0.15000000000000002</v>
      </c>
      <c r="P15" s="8">
        <v>3.9</v>
      </c>
      <c r="Q15" s="8">
        <f t="shared" si="4"/>
        <v>0.39</v>
      </c>
      <c r="R15" s="9">
        <f t="shared" si="5"/>
        <v>3.1524999999999999</v>
      </c>
      <c r="T15" s="21"/>
      <c r="U15" s="2">
        <v>8</v>
      </c>
      <c r="V15" s="7"/>
      <c r="W15" s="1"/>
      <c r="Y15" s="1"/>
      <c r="Z15" s="1"/>
      <c r="AA15" s="1"/>
    </row>
    <row r="16" spans="1:27" x14ac:dyDescent="0.3">
      <c r="A16" s="1" t="s">
        <v>18</v>
      </c>
      <c r="B16" s="8">
        <v>1036945161</v>
      </c>
      <c r="C16" s="8">
        <v>6</v>
      </c>
      <c r="D16" s="8"/>
      <c r="E16" s="8">
        <v>5</v>
      </c>
      <c r="F16" s="8">
        <v>5</v>
      </c>
      <c r="G16" s="8">
        <v>3.8</v>
      </c>
      <c r="H16" s="8">
        <v>1</v>
      </c>
      <c r="I16" s="8">
        <v>1</v>
      </c>
      <c r="J16" s="8">
        <f t="shared" si="0"/>
        <v>1.4220000000000002</v>
      </c>
      <c r="K16" s="15">
        <f t="shared" si="1"/>
        <v>3.16</v>
      </c>
      <c r="L16" s="10">
        <v>1</v>
      </c>
      <c r="M16" s="8">
        <f t="shared" si="2"/>
        <v>0.72799999999999998</v>
      </c>
      <c r="N16" s="14">
        <v>4</v>
      </c>
      <c r="O16" s="8">
        <f t="shared" si="3"/>
        <v>0.4</v>
      </c>
      <c r="P16" s="8">
        <v>4.4000000000000004</v>
      </c>
      <c r="Q16" s="8">
        <f t="shared" si="4"/>
        <v>0.44000000000000006</v>
      </c>
      <c r="R16" s="9">
        <f t="shared" si="5"/>
        <v>2.99</v>
      </c>
      <c r="T16" s="21"/>
      <c r="U16" s="2">
        <v>9</v>
      </c>
      <c r="V16" s="7"/>
      <c r="W16" s="1"/>
      <c r="Y16" s="1"/>
      <c r="Z16" s="1"/>
      <c r="AA16" s="1"/>
    </row>
    <row r="17" spans="1:27" x14ac:dyDescent="0.3">
      <c r="A17" s="1" t="s">
        <v>19</v>
      </c>
      <c r="B17" s="8">
        <v>1127955146</v>
      </c>
      <c r="C17" s="8">
        <v>7</v>
      </c>
      <c r="D17" s="8"/>
      <c r="E17" s="8">
        <v>5</v>
      </c>
      <c r="F17" s="8">
        <v>1</v>
      </c>
      <c r="G17" s="8">
        <v>1</v>
      </c>
      <c r="H17" s="8">
        <v>1</v>
      </c>
      <c r="I17" s="8">
        <v>5</v>
      </c>
      <c r="J17" s="8">
        <f t="shared" si="0"/>
        <v>1.1700000000000002</v>
      </c>
      <c r="K17" s="15">
        <f t="shared" si="1"/>
        <v>2.6</v>
      </c>
      <c r="L17" s="10">
        <v>1</v>
      </c>
      <c r="M17" s="8">
        <f t="shared" si="2"/>
        <v>0.63</v>
      </c>
      <c r="N17" s="14">
        <v>4</v>
      </c>
      <c r="O17" s="8">
        <f t="shared" si="3"/>
        <v>0.4</v>
      </c>
      <c r="P17" s="8">
        <v>4.4000000000000004</v>
      </c>
      <c r="Q17" s="8">
        <f t="shared" si="4"/>
        <v>0.44000000000000006</v>
      </c>
      <c r="R17" s="9">
        <f t="shared" si="5"/>
        <v>2.64</v>
      </c>
      <c r="T17" s="21"/>
      <c r="U17" s="2">
        <v>10</v>
      </c>
      <c r="V17" s="7"/>
      <c r="W17" s="1"/>
      <c r="Y17" s="1"/>
      <c r="Z17" s="1"/>
      <c r="AA17" s="1"/>
    </row>
    <row r="18" spans="1:27" x14ac:dyDescent="0.3">
      <c r="A18" s="1" t="s">
        <v>20</v>
      </c>
      <c r="B18" s="8">
        <v>1050038422</v>
      </c>
      <c r="C18" s="8">
        <v>7</v>
      </c>
      <c r="D18" s="8"/>
      <c r="E18" s="8">
        <v>5</v>
      </c>
      <c r="F18" s="8">
        <v>5</v>
      </c>
      <c r="G18" s="8">
        <v>3.5</v>
      </c>
      <c r="H18" s="8">
        <v>1</v>
      </c>
      <c r="I18" s="8">
        <v>3.5</v>
      </c>
      <c r="J18" s="8">
        <f t="shared" si="0"/>
        <v>1.62</v>
      </c>
      <c r="K18" s="15">
        <f t="shared" si="1"/>
        <v>3.6</v>
      </c>
      <c r="L18" s="10">
        <v>5</v>
      </c>
      <c r="M18" s="8">
        <f t="shared" si="2"/>
        <v>1.5049999999999999</v>
      </c>
      <c r="N18" s="14">
        <v>5</v>
      </c>
      <c r="O18" s="8">
        <f t="shared" si="3"/>
        <v>0.5</v>
      </c>
      <c r="P18" s="8">
        <v>4.9000000000000004</v>
      </c>
      <c r="Q18" s="8">
        <f t="shared" si="4"/>
        <v>0.49000000000000005</v>
      </c>
      <c r="R18" s="9">
        <f t="shared" si="5"/>
        <v>4.1150000000000002</v>
      </c>
      <c r="T18" s="21"/>
      <c r="U18" s="2">
        <v>11</v>
      </c>
      <c r="V18" s="7"/>
      <c r="W18" s="1"/>
    </row>
    <row r="19" spans="1:27" x14ac:dyDescent="0.3">
      <c r="A19" s="1" t="s">
        <v>21</v>
      </c>
      <c r="B19" s="8">
        <v>1065997343</v>
      </c>
      <c r="C19" s="8">
        <v>7</v>
      </c>
      <c r="D19" s="8"/>
      <c r="E19" s="8">
        <v>4.5</v>
      </c>
      <c r="F19" s="8">
        <v>5</v>
      </c>
      <c r="G19" s="8">
        <v>3.8</v>
      </c>
      <c r="H19" s="8">
        <v>1</v>
      </c>
      <c r="I19" s="8">
        <v>4.5</v>
      </c>
      <c r="J19" s="8">
        <f t="shared" si="0"/>
        <v>1.6920000000000002</v>
      </c>
      <c r="K19" s="15">
        <f t="shared" si="1"/>
        <v>3.7600000000000002</v>
      </c>
      <c r="L19" s="10">
        <v>4</v>
      </c>
      <c r="M19" s="8">
        <f t="shared" si="2"/>
        <v>1.3579999999999999</v>
      </c>
      <c r="N19" s="14">
        <v>4</v>
      </c>
      <c r="O19" s="8">
        <f t="shared" si="3"/>
        <v>0.4</v>
      </c>
      <c r="P19" s="8">
        <v>3.9</v>
      </c>
      <c r="Q19" s="8">
        <f t="shared" si="4"/>
        <v>0.39</v>
      </c>
      <c r="R19" s="9">
        <f t="shared" si="5"/>
        <v>3.84</v>
      </c>
      <c r="T19" s="21"/>
      <c r="U19" s="2">
        <v>12</v>
      </c>
      <c r="V19" s="7"/>
      <c r="W19" s="1"/>
    </row>
    <row r="20" spans="1:27" x14ac:dyDescent="0.3">
      <c r="A20" s="1" t="s">
        <v>22</v>
      </c>
      <c r="B20" s="8">
        <v>1037974417</v>
      </c>
      <c r="C20" s="8">
        <v>7</v>
      </c>
      <c r="D20" s="8"/>
      <c r="E20" s="8">
        <v>5</v>
      </c>
      <c r="F20" s="8">
        <v>5</v>
      </c>
      <c r="G20" s="8">
        <v>3.8</v>
      </c>
      <c r="H20" s="8">
        <v>1</v>
      </c>
      <c r="I20" s="8">
        <v>5</v>
      </c>
      <c r="J20" s="8">
        <f t="shared" si="0"/>
        <v>1.782</v>
      </c>
      <c r="K20" s="15">
        <f t="shared" si="1"/>
        <v>3.96</v>
      </c>
      <c r="L20" s="10">
        <v>4</v>
      </c>
      <c r="M20" s="8">
        <f>IFERROR(AVERAGE(K20:L20),"1")*$M$9</f>
        <v>1.393</v>
      </c>
      <c r="N20" s="14">
        <v>3.5</v>
      </c>
      <c r="O20" s="8">
        <f t="shared" si="3"/>
        <v>0.35000000000000003</v>
      </c>
      <c r="P20" s="8">
        <v>4.2</v>
      </c>
      <c r="Q20" s="8">
        <f t="shared" si="4"/>
        <v>0.42000000000000004</v>
      </c>
      <c r="R20" s="9">
        <f t="shared" si="5"/>
        <v>3.9449999999999998</v>
      </c>
    </row>
    <row r="23" spans="1:27" x14ac:dyDescent="0.3">
      <c r="A23" s="17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27" x14ac:dyDescent="0.3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27" x14ac:dyDescent="0.3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</sheetData>
  <mergeCells count="16">
    <mergeCell ref="B23:R25"/>
    <mergeCell ref="A23:A25"/>
    <mergeCell ref="E9:H9"/>
    <mergeCell ref="T8:T19"/>
    <mergeCell ref="A9:A10"/>
    <mergeCell ref="B9:B10"/>
    <mergeCell ref="C9:C10"/>
    <mergeCell ref="D9:D10"/>
    <mergeCell ref="J9:J10"/>
    <mergeCell ref="K9:L9"/>
    <mergeCell ref="M9:M10"/>
    <mergeCell ref="N9:N10"/>
    <mergeCell ref="O9:O10"/>
    <mergeCell ref="Q9:Q10"/>
    <mergeCell ref="R9:R10"/>
    <mergeCell ref="A8:R8"/>
  </mergeCells>
  <conditionalFormatting sqref="R11:R20">
    <cfRule type="cellIs" dxfId="3" priority="1" operator="between">
      <formula>4.6</formula>
      <formula>5</formula>
    </cfRule>
    <cfRule type="cellIs" dxfId="2" priority="2" operator="between">
      <formula>4</formula>
      <formula>4.6</formula>
    </cfRule>
    <cfRule type="cellIs" dxfId="1" priority="3" operator="between">
      <formula>3</formula>
      <formula>4</formula>
    </cfRule>
    <cfRule type="cellIs" dxfId="0" priority="4" operator="between">
      <formula>1</formula>
      <formula>2.9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valoraciones_oficial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handres</dc:creator>
  <cp:keywords/>
  <dc:description/>
  <cp:lastModifiedBy>Hugo Andres Paz Burbano</cp:lastModifiedBy>
  <cp:revision/>
  <dcterms:created xsi:type="dcterms:W3CDTF">2015-06-05T18:19:34Z</dcterms:created>
  <dcterms:modified xsi:type="dcterms:W3CDTF">2024-09-09T12:12:11Z</dcterms:modified>
  <cp:category/>
  <cp:contentStatus/>
</cp:coreProperties>
</file>