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00fe120da99101f/Documentos/archivos_varios_ex_nube/UiPath/scrapingRealState/"/>
    </mc:Choice>
  </mc:AlternateContent>
  <xr:revisionPtr revIDLastSave="1" documentId="11_F1DD9A8D35379C9B60A433B5C17734D6C3C79137" xr6:coauthVersionLast="47" xr6:coauthVersionMax="47" xr10:uidLastSave="{32C95E43-5039-4907-B3DC-FE71284B3938}"/>
  <bookViews>
    <workbookView xWindow="-108" yWindow="-108" windowWidth="23256" windowHeight="13176" activeTab="1" xr2:uid="{00000000-000D-0000-FFFF-FFFF00000000}"/>
  </bookViews>
  <sheets>
    <sheet name="Hoja1" sheetId="1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J41" i="4"/>
  <c r="J40" i="4"/>
  <c r="J39" i="4"/>
  <c r="H4" i="4"/>
  <c r="H9" i="4"/>
  <c r="H2" i="4"/>
  <c r="H3" i="4"/>
  <c r="H5" i="4"/>
  <c r="H6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</calcChain>
</file>

<file path=xl/sharedStrings.xml><?xml version="1.0" encoding="utf-8"?>
<sst xmlns="http://schemas.openxmlformats.org/spreadsheetml/2006/main" count="169" uniqueCount="53">
  <si>
    <t>2025/02/05</t>
  </si>
  <si>
    <t>ABONO SUCURSAL VIRTUAL</t>
  </si>
  <si>
    <t>0</t>
  </si>
  <si>
    <t>USD $</t>
  </si>
  <si>
    <t>2025/02/04</t>
  </si>
  <si>
    <t>ABONO DEBITO AUTOMATIC</t>
  </si>
  <si>
    <t>$</t>
  </si>
  <si>
    <t>ECO 7 DE AGOSTO N 6</t>
  </si>
  <si>
    <t>1</t>
  </si>
  <si>
    <t>2025/02/03</t>
  </si>
  <si>
    <t>2025/02/02</t>
  </si>
  <si>
    <t>DOLLARCITY GALERIAS</t>
  </si>
  <si>
    <t>UBER TRIP</t>
  </si>
  <si>
    <t>36</t>
  </si>
  <si>
    <t>2025/01/27</t>
  </si>
  <si>
    <t>2025/01/20</t>
  </si>
  <si>
    <t>OPENAI *CHATGPT SUBSCR</t>
  </si>
  <si>
    <t>2025/01/19</t>
  </si>
  <si>
    <t>2025/01/18</t>
  </si>
  <si>
    <t>2025/01/15</t>
  </si>
  <si>
    <t>INTERESES CORRIENTES</t>
  </si>
  <si>
    <t>2025/01/14</t>
  </si>
  <si>
    <t>2025/01/11</t>
  </si>
  <si>
    <t>AVIANCA</t>
  </si>
  <si>
    <t>2025/01/10</t>
  </si>
  <si>
    <t>2025/01/07</t>
  </si>
  <si>
    <t>2025/01/06</t>
  </si>
  <si>
    <t>PAYU*NETFLIX V</t>
  </si>
  <si>
    <t>2025/01/04</t>
  </si>
  <si>
    <t>2025/01/02</t>
  </si>
  <si>
    <t>2024/12/31</t>
  </si>
  <si>
    <t>BOLD CO BOGOTA RTFE</t>
  </si>
  <si>
    <t>FARMATODO NOGAL</t>
  </si>
  <si>
    <t>2024/12/29</t>
  </si>
  <si>
    <t>2024/12/27</t>
  </si>
  <si>
    <t>KINDLE SVCS*ZP4TU3ZZ2</t>
  </si>
  <si>
    <t>2024/12/24</t>
  </si>
  <si>
    <t>RAPPI*RAPPI COLOMBIA</t>
  </si>
  <si>
    <t>2024/12/20</t>
  </si>
  <si>
    <t>2024/12/15</t>
  </si>
  <si>
    <t>KINDLE SVCS*Z14985FZ0</t>
  </si>
  <si>
    <t>fecha</t>
  </si>
  <si>
    <t>concepto</t>
  </si>
  <si>
    <t>cuotas</t>
  </si>
  <si>
    <t>cambiar cuotas</t>
  </si>
  <si>
    <t>moneda</t>
  </si>
  <si>
    <t>valor</t>
  </si>
  <si>
    <t>fecha facturacion</t>
  </si>
  <si>
    <t>valor pesos</t>
  </si>
  <si>
    <t>TOTAL</t>
  </si>
  <si>
    <t>NEGATIVES</t>
  </si>
  <si>
    <t>POSITIVE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</si>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</sst>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2B472-962B-47E8-AE45-211A7CC663B4}" name="Tabla1" displayName="Tabla1" ref="A1:I36" totalsRowShown="0">
  <autoFilter ref="A1:I36" xr:uid="{076C3649-A28A-46AC-ACEA-E3BD3A063CAA}"/>
  <tableColumns count="9">
    <tableColumn id="1" xr3:uid="{5D1CE9F7-741F-481B-BAE1-8578BE11AAB2}" name="fecha"/>
    <tableColumn id="2" xr3:uid="{EE40195A-BB91-4CB2-9A74-63463A4A64B0}" name="concepto"/>
    <tableColumn id="3" xr3:uid="{E714DDC2-ED2E-4355-8CF1-021960752052}" name="cuotas"/>
    <tableColumn id="4" xr3:uid="{4A9B0066-7D12-4CBB-AB11-EC9D69A1C30E}" name="cambiar cuotas"/>
    <tableColumn id="5" xr3:uid="{86F72E55-D08E-4AB5-8C24-4CF40C8E6746}" name="moneda"/>
    <tableColumn id="6" xr3:uid="{231D6296-638D-4F89-A1F0-B389AE01BADB}" name="valor" dataDxfId="1"/>
    <tableColumn id="7" xr3:uid="{73D946C1-EC6F-4E66-97B1-12289FEEADA2}" name="fecha facturacion"/>
    <tableColumn id="8" xr3:uid="{D8492474-0219-429E-9C77-B79104198472}" name="valor pesos" dataDxfId="2">
      <calculatedColumnFormula>IF(E2="USD $",F2*4100,F2)</calculatedColumnFormula>
    </tableColumn>
    <tableColumn id="9" xr3:uid="{B19C7504-F4DE-46FF-A3BA-3C0F3F2A88EB}" name="acumulado" dataDxfId="0">
      <calculatedColumnFormula>SUM(H2:H$36)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6" sqref="K16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topLeftCell="A8" workbookViewId="0">
      <selection activeCell="E17" sqref="E17"/>
    </sheetView>
  </sheetViews>
  <sheetFormatPr baseColWidth="10" defaultColWidth="8.88671875" defaultRowHeight="14.4" x14ac:dyDescent="0.3"/>
  <cols>
    <col min="1" max="1" width="17.21875" customWidth="1"/>
    <col min="2" max="2" width="28" customWidth="1"/>
    <col min="4" max="4" width="15.6640625" customWidth="1"/>
    <col min="5" max="5" width="9.88671875" customWidth="1"/>
    <col min="6" max="6" width="10.6640625" style="2" bestFit="1" customWidth="1"/>
    <col min="7" max="7" width="17.5546875" customWidth="1"/>
    <col min="8" max="8" width="24.5546875" customWidth="1"/>
    <col min="9" max="9" width="15.44140625" customWidth="1"/>
    <col min="10" max="10" width="11.33203125" bestFit="1" customWidth="1"/>
  </cols>
  <sheetData>
    <row r="1" spans="1:9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s="2" t="s">
        <v>46</v>
      </c>
      <c r="G1" t="s">
        <v>47</v>
      </c>
      <c r="H1" t="s">
        <v>48</v>
      </c>
      <c r="I1" t="s">
        <v>52</v>
      </c>
    </row>
    <row r="2" spans="1:9" x14ac:dyDescent="0.3">
      <c r="A2" t="s">
        <v>0</v>
      </c>
      <c r="B2" t="s">
        <v>1</v>
      </c>
      <c r="C2" t="s">
        <v>2</v>
      </c>
      <c r="E2" t="s">
        <v>3</v>
      </c>
      <c r="F2" s="2">
        <v>-42</v>
      </c>
      <c r="H2">
        <f t="shared" ref="H2:H36" si="0">IF(E2="USD $",F2*4100,F2)</f>
        <v>-172200</v>
      </c>
      <c r="I2">
        <f>SUM(H2:H$36)</f>
        <v>-2462613</v>
      </c>
    </row>
    <row r="3" spans="1:9" x14ac:dyDescent="0.3">
      <c r="A3" t="s">
        <v>0</v>
      </c>
      <c r="B3" t="s">
        <v>1</v>
      </c>
      <c r="C3" t="s">
        <v>2</v>
      </c>
      <c r="E3" t="s">
        <v>3</v>
      </c>
      <c r="F3" s="2">
        <v>-26</v>
      </c>
      <c r="H3">
        <f t="shared" si="0"/>
        <v>-106600</v>
      </c>
      <c r="I3">
        <f>SUM(H3:H$36)</f>
        <v>-2290413</v>
      </c>
    </row>
    <row r="4" spans="1:9" x14ac:dyDescent="0.3">
      <c r="A4" t="s">
        <v>4</v>
      </c>
      <c r="B4" t="s">
        <v>5</v>
      </c>
      <c r="C4" t="s">
        <v>2</v>
      </c>
      <c r="E4" t="s">
        <v>6</v>
      </c>
      <c r="F4" s="2">
        <v>-442784.01</v>
      </c>
      <c r="H4">
        <f>IF(E4="USD $",F4*4100,F4)</f>
        <v>-442784.01</v>
      </c>
      <c r="I4">
        <f>SUM(H4:H$36)</f>
        <v>-2183813</v>
      </c>
    </row>
    <row r="5" spans="1:9" x14ac:dyDescent="0.3">
      <c r="A5" t="s">
        <v>4</v>
      </c>
      <c r="B5" t="s">
        <v>7</v>
      </c>
      <c r="C5" t="s">
        <v>8</v>
      </c>
      <c r="E5" t="s">
        <v>6</v>
      </c>
      <c r="F5" s="2">
        <v>9950</v>
      </c>
      <c r="H5">
        <f t="shared" si="0"/>
        <v>9950</v>
      </c>
      <c r="I5">
        <f>SUM(H5:H$36)</f>
        <v>-1741028.9900000002</v>
      </c>
    </row>
    <row r="6" spans="1:9" x14ac:dyDescent="0.3">
      <c r="A6" t="s">
        <v>9</v>
      </c>
      <c r="B6" t="s">
        <v>5</v>
      </c>
      <c r="C6" t="s">
        <v>2</v>
      </c>
      <c r="E6" t="s">
        <v>3</v>
      </c>
      <c r="F6" s="2">
        <v>-11.99</v>
      </c>
      <c r="H6">
        <f t="shared" si="0"/>
        <v>-49159</v>
      </c>
      <c r="I6">
        <f>SUM(H6:H$36)</f>
        <v>-1750978.9900000002</v>
      </c>
    </row>
    <row r="7" spans="1:9" x14ac:dyDescent="0.3">
      <c r="A7" t="s">
        <v>9</v>
      </c>
      <c r="B7" t="s">
        <v>5</v>
      </c>
      <c r="C7" t="s">
        <v>2</v>
      </c>
      <c r="E7" t="s">
        <v>6</v>
      </c>
      <c r="F7" s="2">
        <v>-960827.63</v>
      </c>
      <c r="H7">
        <f t="shared" si="0"/>
        <v>-960827.63</v>
      </c>
      <c r="I7">
        <f>SUM(H7:H$36)</f>
        <v>-1701819.9900000002</v>
      </c>
    </row>
    <row r="8" spans="1:9" x14ac:dyDescent="0.3">
      <c r="A8" t="s">
        <v>10</v>
      </c>
      <c r="B8" t="s">
        <v>11</v>
      </c>
      <c r="C8" t="s">
        <v>8</v>
      </c>
      <c r="E8" t="s">
        <v>6</v>
      </c>
      <c r="F8" s="2">
        <v>8000</v>
      </c>
      <c r="H8">
        <f t="shared" si="0"/>
        <v>8000</v>
      </c>
      <c r="I8">
        <f>SUM(H8:H$36)</f>
        <v>-740992.35999999975</v>
      </c>
    </row>
    <row r="9" spans="1:9" x14ac:dyDescent="0.3">
      <c r="A9" t="s">
        <v>10</v>
      </c>
      <c r="B9" t="s">
        <v>12</v>
      </c>
      <c r="C9" t="s">
        <v>13</v>
      </c>
      <c r="E9" t="s">
        <v>3</v>
      </c>
      <c r="F9" s="2">
        <v>1.69</v>
      </c>
      <c r="H9">
        <f>IF(E9="USD $",F9*4100,F9)</f>
        <v>6929</v>
      </c>
      <c r="I9">
        <f>SUM(H9:H$36)</f>
        <v>-748992.35999999975</v>
      </c>
    </row>
    <row r="10" spans="1:9" x14ac:dyDescent="0.3">
      <c r="A10" t="s">
        <v>14</v>
      </c>
      <c r="B10" t="s">
        <v>12</v>
      </c>
      <c r="C10" t="s">
        <v>13</v>
      </c>
      <c r="E10" t="s">
        <v>3</v>
      </c>
      <c r="F10" s="2">
        <v>1.94</v>
      </c>
      <c r="H10">
        <f t="shared" si="0"/>
        <v>7954</v>
      </c>
      <c r="I10">
        <f>SUM(H10:H$36)</f>
        <v>-755921.35999999975</v>
      </c>
    </row>
    <row r="11" spans="1:9" x14ac:dyDescent="0.3">
      <c r="A11" t="s">
        <v>15</v>
      </c>
      <c r="B11" t="s">
        <v>16</v>
      </c>
      <c r="C11" t="s">
        <v>13</v>
      </c>
      <c r="E11" t="s">
        <v>3</v>
      </c>
      <c r="F11" s="2">
        <v>20</v>
      </c>
      <c r="H11">
        <f t="shared" si="0"/>
        <v>82000</v>
      </c>
      <c r="I11">
        <f>SUM(H11:H$36)</f>
        <v>-763875.35999999975</v>
      </c>
    </row>
    <row r="12" spans="1:9" x14ac:dyDescent="0.3">
      <c r="A12" t="s">
        <v>17</v>
      </c>
      <c r="B12" t="s">
        <v>7</v>
      </c>
      <c r="C12" t="s">
        <v>8</v>
      </c>
      <c r="E12" t="s">
        <v>6</v>
      </c>
      <c r="F12" s="2">
        <v>88950</v>
      </c>
      <c r="H12">
        <f t="shared" si="0"/>
        <v>88950</v>
      </c>
      <c r="I12">
        <f>SUM(H12:H$36)</f>
        <v>-845875.35999999975</v>
      </c>
    </row>
    <row r="13" spans="1:9" x14ac:dyDescent="0.3">
      <c r="A13" t="s">
        <v>18</v>
      </c>
      <c r="B13" t="s">
        <v>11</v>
      </c>
      <c r="C13" t="s">
        <v>8</v>
      </c>
      <c r="E13" t="s">
        <v>6</v>
      </c>
      <c r="F13" s="2">
        <v>8500</v>
      </c>
      <c r="H13">
        <f t="shared" si="0"/>
        <v>8500</v>
      </c>
      <c r="I13">
        <f>SUM(H13:H$36)</f>
        <v>-934825.35999999975</v>
      </c>
    </row>
    <row r="14" spans="1:9" x14ac:dyDescent="0.3">
      <c r="A14" t="s">
        <v>18</v>
      </c>
      <c r="B14" t="s">
        <v>12</v>
      </c>
      <c r="C14" t="s">
        <v>13</v>
      </c>
      <c r="E14" t="s">
        <v>3</v>
      </c>
      <c r="F14" s="2">
        <v>1.65</v>
      </c>
      <c r="H14">
        <f t="shared" si="0"/>
        <v>6765</v>
      </c>
      <c r="I14">
        <f>SUM(H14:H$36)</f>
        <v>-943325.35999999975</v>
      </c>
    </row>
    <row r="15" spans="1:9" x14ac:dyDescent="0.3">
      <c r="A15" t="s">
        <v>19</v>
      </c>
      <c r="B15" t="s">
        <v>20</v>
      </c>
      <c r="C15" t="s">
        <v>2</v>
      </c>
      <c r="E15" t="s">
        <v>3</v>
      </c>
      <c r="F15" s="2">
        <v>10.78</v>
      </c>
      <c r="G15" t="s">
        <v>19</v>
      </c>
      <c r="H15">
        <f t="shared" si="0"/>
        <v>44198</v>
      </c>
      <c r="I15">
        <f>SUM(H15:H$36)</f>
        <v>-950090.35999999975</v>
      </c>
    </row>
    <row r="16" spans="1:9" x14ac:dyDescent="0.3">
      <c r="A16" t="s">
        <v>19</v>
      </c>
      <c r="B16" t="s">
        <v>20</v>
      </c>
      <c r="C16" t="s">
        <v>2</v>
      </c>
      <c r="E16" t="s">
        <v>6</v>
      </c>
      <c r="F16" s="2">
        <v>10801.64</v>
      </c>
      <c r="G16" t="s">
        <v>19</v>
      </c>
      <c r="H16">
        <f t="shared" si="0"/>
        <v>10801.64</v>
      </c>
      <c r="I16">
        <f>SUM(H16:H$36)</f>
        <v>-994288.35999999975</v>
      </c>
    </row>
    <row r="17" spans="1:9" x14ac:dyDescent="0.3">
      <c r="A17" t="s">
        <v>21</v>
      </c>
      <c r="B17" t="s">
        <v>1</v>
      </c>
      <c r="C17" t="s">
        <v>2</v>
      </c>
      <c r="E17" t="s">
        <v>3</v>
      </c>
      <c r="F17" s="2">
        <v>-540</v>
      </c>
      <c r="G17" t="s">
        <v>19</v>
      </c>
      <c r="H17">
        <f t="shared" si="0"/>
        <v>-2214000</v>
      </c>
      <c r="I17">
        <f>SUM(H17:H$36)</f>
        <v>-1005089.9999999999</v>
      </c>
    </row>
    <row r="18" spans="1:9" x14ac:dyDescent="0.3">
      <c r="A18" t="s">
        <v>22</v>
      </c>
      <c r="B18" t="s">
        <v>23</v>
      </c>
      <c r="C18" t="s">
        <v>8</v>
      </c>
      <c r="E18" t="s">
        <v>6</v>
      </c>
      <c r="F18" s="2">
        <v>978960</v>
      </c>
      <c r="G18" t="s">
        <v>19</v>
      </c>
      <c r="H18">
        <f t="shared" si="0"/>
        <v>978960</v>
      </c>
      <c r="I18">
        <f>SUM(H18:H$36)</f>
        <v>1208910</v>
      </c>
    </row>
    <row r="19" spans="1:9" x14ac:dyDescent="0.3">
      <c r="A19" t="s">
        <v>24</v>
      </c>
      <c r="B19" t="s">
        <v>12</v>
      </c>
      <c r="C19" t="s">
        <v>13</v>
      </c>
      <c r="E19" t="s">
        <v>3</v>
      </c>
      <c r="F19" s="3">
        <v>1.44</v>
      </c>
      <c r="G19" t="s">
        <v>19</v>
      </c>
      <c r="H19">
        <f t="shared" si="0"/>
        <v>5904</v>
      </c>
      <c r="I19">
        <f>SUM(H19:H$36)</f>
        <v>229949.99999999997</v>
      </c>
    </row>
    <row r="20" spans="1:9" x14ac:dyDescent="0.3">
      <c r="A20" t="s">
        <v>25</v>
      </c>
      <c r="B20" t="s">
        <v>12</v>
      </c>
      <c r="C20" t="s">
        <v>13</v>
      </c>
      <c r="E20" t="s">
        <v>3</v>
      </c>
      <c r="F20" s="3">
        <v>2.85</v>
      </c>
      <c r="G20" t="s">
        <v>19</v>
      </c>
      <c r="H20">
        <f t="shared" si="0"/>
        <v>11685</v>
      </c>
      <c r="I20">
        <f>SUM(H20:H$36)</f>
        <v>224045.99999999997</v>
      </c>
    </row>
    <row r="21" spans="1:9" x14ac:dyDescent="0.3">
      <c r="A21" t="s">
        <v>26</v>
      </c>
      <c r="B21" t="s">
        <v>27</v>
      </c>
      <c r="C21" t="s">
        <v>8</v>
      </c>
      <c r="E21" t="s">
        <v>6</v>
      </c>
      <c r="F21" s="1">
        <v>29900</v>
      </c>
      <c r="G21" t="s">
        <v>19</v>
      </c>
      <c r="H21">
        <f t="shared" si="0"/>
        <v>29900</v>
      </c>
      <c r="I21">
        <f>SUM(H21:H$36)</f>
        <v>212360.99999999997</v>
      </c>
    </row>
    <row r="22" spans="1:9" x14ac:dyDescent="0.3">
      <c r="H22">
        <f t="shared" si="0"/>
        <v>0</v>
      </c>
      <c r="I22">
        <f>SUM(H22:H$36)</f>
        <v>182460.99999999997</v>
      </c>
    </row>
    <row r="23" spans="1:9" x14ac:dyDescent="0.3">
      <c r="A23" t="s">
        <v>28</v>
      </c>
      <c r="B23" t="s">
        <v>12</v>
      </c>
      <c r="C23" t="s">
        <v>13</v>
      </c>
      <c r="E23" t="s">
        <v>3</v>
      </c>
      <c r="F23" s="3">
        <v>2.65</v>
      </c>
      <c r="G23" t="s">
        <v>19</v>
      </c>
      <c r="H23">
        <f t="shared" si="0"/>
        <v>10865</v>
      </c>
      <c r="I23">
        <f>SUM(H23:H$36)</f>
        <v>182460.99999999997</v>
      </c>
    </row>
    <row r="24" spans="1:9" x14ac:dyDescent="0.3">
      <c r="A24" t="s">
        <v>29</v>
      </c>
      <c r="B24" t="s">
        <v>5</v>
      </c>
      <c r="C24" t="s">
        <v>2</v>
      </c>
      <c r="E24" t="s">
        <v>6</v>
      </c>
      <c r="F24" s="1">
        <v>-288205.90000000002</v>
      </c>
      <c r="G24" t="s">
        <v>19</v>
      </c>
      <c r="H24">
        <f t="shared" si="0"/>
        <v>-288205.90000000002</v>
      </c>
      <c r="I24">
        <f>SUM(H24:H$36)</f>
        <v>171595.99999999997</v>
      </c>
    </row>
    <row r="25" spans="1:9" x14ac:dyDescent="0.3">
      <c r="A25" t="s">
        <v>29</v>
      </c>
      <c r="B25" t="s">
        <v>5</v>
      </c>
      <c r="C25" t="s">
        <v>2</v>
      </c>
      <c r="E25" t="s">
        <v>3</v>
      </c>
      <c r="F25" s="3">
        <v>-30.18</v>
      </c>
      <c r="G25" t="s">
        <v>19</v>
      </c>
      <c r="H25">
        <f t="shared" si="0"/>
        <v>-123738</v>
      </c>
      <c r="I25">
        <f>SUM(H25:H$36)</f>
        <v>459801.9</v>
      </c>
    </row>
    <row r="26" spans="1:9" x14ac:dyDescent="0.3">
      <c r="A26" t="s">
        <v>30</v>
      </c>
      <c r="B26" t="s">
        <v>31</v>
      </c>
      <c r="C26" t="s">
        <v>8</v>
      </c>
      <c r="E26" t="s">
        <v>6</v>
      </c>
      <c r="F26" s="1">
        <v>142300</v>
      </c>
      <c r="G26" t="s">
        <v>19</v>
      </c>
      <c r="H26">
        <f t="shared" si="0"/>
        <v>142300</v>
      </c>
      <c r="I26">
        <f>SUM(H26:H$36)</f>
        <v>583539.9</v>
      </c>
    </row>
    <row r="27" spans="1:9" x14ac:dyDescent="0.3">
      <c r="A27" t="s">
        <v>30</v>
      </c>
      <c r="B27" t="s">
        <v>32</v>
      </c>
      <c r="C27" t="s">
        <v>8</v>
      </c>
      <c r="E27" t="s">
        <v>6</v>
      </c>
      <c r="F27" s="1">
        <v>119000</v>
      </c>
      <c r="G27" t="s">
        <v>19</v>
      </c>
      <c r="H27">
        <f t="shared" si="0"/>
        <v>119000</v>
      </c>
      <c r="I27">
        <f>SUM(H27:H$36)</f>
        <v>441239.9</v>
      </c>
    </row>
    <row r="28" spans="1:9" x14ac:dyDescent="0.3">
      <c r="A28" t="s">
        <v>30</v>
      </c>
      <c r="B28" t="s">
        <v>12</v>
      </c>
      <c r="C28" t="s">
        <v>13</v>
      </c>
      <c r="E28" t="s">
        <v>3</v>
      </c>
      <c r="F28" s="3">
        <v>2.0499999999999998</v>
      </c>
      <c r="G28" t="s">
        <v>19</v>
      </c>
      <c r="H28">
        <f t="shared" si="0"/>
        <v>8405</v>
      </c>
      <c r="I28">
        <f>SUM(H28:H$36)</f>
        <v>322239.90000000002</v>
      </c>
    </row>
    <row r="29" spans="1:9" x14ac:dyDescent="0.3">
      <c r="A29" t="s">
        <v>33</v>
      </c>
      <c r="B29" t="s">
        <v>12</v>
      </c>
      <c r="C29" t="s">
        <v>13</v>
      </c>
      <c r="E29" t="s">
        <v>3</v>
      </c>
      <c r="F29" s="3">
        <v>1.61</v>
      </c>
      <c r="G29" t="s">
        <v>19</v>
      </c>
      <c r="H29">
        <f t="shared" si="0"/>
        <v>6601</v>
      </c>
      <c r="I29">
        <f>SUM(H29:H$36)</f>
        <v>313834.90000000002</v>
      </c>
    </row>
    <row r="30" spans="1:9" x14ac:dyDescent="0.3">
      <c r="A30" t="s">
        <v>34</v>
      </c>
      <c r="B30" t="s">
        <v>35</v>
      </c>
      <c r="C30" t="s">
        <v>13</v>
      </c>
      <c r="E30" t="s">
        <v>3</v>
      </c>
      <c r="F30" s="3">
        <v>2.99</v>
      </c>
      <c r="G30" t="s">
        <v>19</v>
      </c>
      <c r="H30">
        <f t="shared" si="0"/>
        <v>12259</v>
      </c>
      <c r="I30">
        <f>SUM(H30:H$36)</f>
        <v>307233.90000000002</v>
      </c>
    </row>
    <row r="31" spans="1:9" x14ac:dyDescent="0.3">
      <c r="A31" t="s">
        <v>36</v>
      </c>
      <c r="B31" t="s">
        <v>37</v>
      </c>
      <c r="C31" t="s">
        <v>8</v>
      </c>
      <c r="E31" t="s">
        <v>6</v>
      </c>
      <c r="F31" s="1">
        <v>112700</v>
      </c>
      <c r="G31" t="s">
        <v>19</v>
      </c>
      <c r="H31">
        <f t="shared" si="0"/>
        <v>112700</v>
      </c>
      <c r="I31">
        <f>SUM(H31:H$36)</f>
        <v>294974.90000000002</v>
      </c>
    </row>
    <row r="32" spans="1:9" x14ac:dyDescent="0.3">
      <c r="A32" t="s">
        <v>38</v>
      </c>
      <c r="B32" t="s">
        <v>16</v>
      </c>
      <c r="C32" t="s">
        <v>13</v>
      </c>
      <c r="E32" t="s">
        <v>3</v>
      </c>
      <c r="F32" s="3">
        <v>20</v>
      </c>
      <c r="G32" t="s">
        <v>19</v>
      </c>
      <c r="H32">
        <f t="shared" si="0"/>
        <v>82000</v>
      </c>
      <c r="I32">
        <f>SUM(H32:H$36)</f>
        <v>182274.9</v>
      </c>
    </row>
    <row r="33" spans="1:10" x14ac:dyDescent="0.3">
      <c r="A33" t="s">
        <v>39</v>
      </c>
      <c r="B33" t="s">
        <v>7</v>
      </c>
      <c r="C33" t="s">
        <v>8</v>
      </c>
      <c r="E33" t="s">
        <v>6</v>
      </c>
      <c r="F33" s="1">
        <v>9950</v>
      </c>
      <c r="G33" t="s">
        <v>19</v>
      </c>
      <c r="H33">
        <f t="shared" si="0"/>
        <v>9950</v>
      </c>
      <c r="I33">
        <f>SUM(H33:H$36)</f>
        <v>100274.9</v>
      </c>
    </row>
    <row r="34" spans="1:10" x14ac:dyDescent="0.3">
      <c r="A34" t="s">
        <v>39</v>
      </c>
      <c r="B34" t="s">
        <v>20</v>
      </c>
      <c r="C34" t="s">
        <v>2</v>
      </c>
      <c r="E34" t="s">
        <v>3</v>
      </c>
      <c r="F34" s="3">
        <v>10.6</v>
      </c>
      <c r="G34" t="s">
        <v>39</v>
      </c>
      <c r="H34">
        <f t="shared" si="0"/>
        <v>43460</v>
      </c>
      <c r="I34">
        <f>SUM(H34:H$36)</f>
        <v>90324.9</v>
      </c>
    </row>
    <row r="35" spans="1:10" x14ac:dyDescent="0.3">
      <c r="A35" t="s">
        <v>39</v>
      </c>
      <c r="B35" t="s">
        <v>40</v>
      </c>
      <c r="C35" t="s">
        <v>13</v>
      </c>
      <c r="E35" t="s">
        <v>3</v>
      </c>
      <c r="F35" s="3">
        <v>9.99</v>
      </c>
      <c r="G35" t="s">
        <v>19</v>
      </c>
      <c r="H35">
        <f t="shared" si="0"/>
        <v>40959</v>
      </c>
      <c r="I35">
        <f>SUM(H35:H$36)</f>
        <v>46864.9</v>
      </c>
    </row>
    <row r="36" spans="1:10" x14ac:dyDescent="0.3">
      <c r="A36" t="s">
        <v>39</v>
      </c>
      <c r="B36" t="s">
        <v>20</v>
      </c>
      <c r="C36" t="s">
        <v>2</v>
      </c>
      <c r="E36" t="s">
        <v>6</v>
      </c>
      <c r="F36" s="1">
        <v>5905.9</v>
      </c>
      <c r="G36" t="s">
        <v>39</v>
      </c>
      <c r="H36">
        <f t="shared" si="0"/>
        <v>5905.9</v>
      </c>
      <c r="I36">
        <f>SUM(H36:H$36)</f>
        <v>5905.9</v>
      </c>
    </row>
    <row r="39" spans="1:10" x14ac:dyDescent="0.3">
      <c r="I39" t="s">
        <v>49</v>
      </c>
      <c r="J39">
        <f>SUM(H2:H36)</f>
        <v>-2462613</v>
      </c>
    </row>
    <row r="40" spans="1:10" x14ac:dyDescent="0.3">
      <c r="I40" t="s">
        <v>50</v>
      </c>
      <c r="J40">
        <f>SUMIF(H2:H36,"&lt;0",H2:H36)</f>
        <v>-4357514.54</v>
      </c>
    </row>
    <row r="41" spans="1:10" x14ac:dyDescent="0.3">
      <c r="I41" t="s">
        <v>51</v>
      </c>
      <c r="J41">
        <f>SUMIF(H2:H36,"&gt;0",H2:H36)</f>
        <v>1894901.54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Oscar Andrés Russi Porras</cp:lastModifiedBy>
  <dcterms:created xsi:type="dcterms:W3CDTF">2015-06-05T18:19:34Z</dcterms:created>
  <dcterms:modified xsi:type="dcterms:W3CDTF">2025-02-08T15:49:28Z</dcterms:modified>
</cp:coreProperties>
</file>