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Misionticciclo3\"/>
    </mc:Choice>
  </mc:AlternateContent>
  <xr:revisionPtr revIDLastSave="0" documentId="13_ncr:1_{8A8691DD-E73C-44D3-BADD-AAD086AC968E}" xr6:coauthVersionLast="37" xr6:coauthVersionMax="37" xr10:uidLastSave="{00000000-0000-0000-0000-000000000000}"/>
  <bookViews>
    <workbookView xWindow="0" yWindow="0" windowWidth="20490" windowHeight="7545" activeTab="1" xr2:uid="{A247F160-B5BE-46FF-B3AF-0DCB2D7E8D34}"/>
  </bookViews>
  <sheets>
    <sheet name="Hoja1" sheetId="1" r:id="rId1"/>
    <sheet name="Hoja1 (2)" sheetId="2" r:id="rId2"/>
    <sheet name="Hoja3" sheetId="3" r:id="rId3"/>
  </sheets>
  <definedNames>
    <definedName name="_xlcn.WorksheetConnection_BDenexcel.xlsxPuestos1" hidden="1">Puestos[]</definedName>
    <definedName name="_xlcn.WorksheetConnection_BDenexcel.xlsxTransaccion1" hidden="1">Transaccion[]</definedName>
    <definedName name="_xlcn.WorksheetConnection_BDenexcel.xlsxUsuario1" hidden="1">Usuario[]</definedName>
    <definedName name="_xlcn.WorksheetConnection_Libro1Cliente1" hidden="1">Cliente[]</definedName>
    <definedName name="_xlcn.WorksheetConnection_Libro1Vehiculo1" hidden="1">Ingresos_Salidas[]</definedName>
  </definedNames>
  <calcPr calcId="17902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" name="Cliente" connection="WorksheetConnection_Libro1!Cliente"/>
          <x15:modelTable id="Vehiculo" name="Ingresos_Salidas" connection="WorksheetConnection_Libro1!Vehiculo"/>
          <x15:modelTable id="Puestos" name="Puestos" connection="WorksheetConnection_BD en excel.xlsx!Puestos"/>
          <x15:modelTable id="Transaccion" name="Transaccion" connection="WorksheetConnection_BD en excel.xlsx!Transaccion"/>
          <x15:modelTable id="Usuario" name="Usuario" connection="WorksheetConnection_BD en excel.xlsx!Usuario"/>
        </x15:modelTables>
        <x15:modelRelationships>
          <x15:modelRelationship fromTable="Ingresos_Salidas" fromColumn="Puesto_asignado" toTable="Puestos" toColumn="Nombre"/>
          <x15:modelRelationship fromTable="Ingresos_Salidas" fromColumn="Cliente_Id" toTable="Cliente" toColumn="Cliente_Id"/>
          <x15:modelRelationship fromTable="Transaccion" fromColumn="FK_Usuario" toTable="Usuario" toColumn="Usuario_id"/>
          <x15:modelRelationship fromTable="Transaccion" fromColumn="FK_Ingresos_salidas" toTable="Ingresos_Salidas" toColumn="Ingresos_Salidas_id"/>
        </x15:modelRelationships>
      </x15:dataModel>
    </ext>
  </extLst>
</workbook>
</file>

<file path=xl/calcChain.xml><?xml version="1.0" encoding="utf-8"?>
<calcChain xmlns="http://schemas.openxmlformats.org/spreadsheetml/2006/main">
  <c r="G14" i="3" l="1"/>
  <c r="D14" i="3"/>
  <c r="G13" i="3"/>
  <c r="D13" i="3"/>
  <c r="G12" i="3"/>
  <c r="D12" i="3"/>
  <c r="G11" i="3"/>
  <c r="D11" i="3"/>
  <c r="G10" i="3"/>
  <c r="D10" i="3"/>
  <c r="G9" i="3"/>
  <c r="D9" i="3"/>
  <c r="K19" i="2"/>
  <c r="H19" i="2"/>
  <c r="K18" i="2"/>
  <c r="H18" i="2"/>
  <c r="K17" i="2"/>
  <c r="H17" i="2"/>
  <c r="K16" i="2"/>
  <c r="H16" i="2"/>
  <c r="K15" i="2"/>
  <c r="H15" i="2"/>
  <c r="K14" i="2"/>
  <c r="H14" i="2"/>
  <c r="K14" i="1"/>
  <c r="K15" i="1"/>
  <c r="K16" i="1"/>
  <c r="K17" i="1"/>
  <c r="K18" i="1"/>
  <c r="K19" i="1"/>
  <c r="H14" i="1"/>
  <c r="H15" i="1"/>
  <c r="H16" i="1"/>
  <c r="H17" i="1"/>
  <c r="H18" i="1"/>
  <c r="H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CE18E1-AB11-48A4-B6EA-9AAD42EF8461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6F52844-A655-4CA2-B3D3-D2547A29807F}" name="WorksheetConnection_BD en excel.xlsx!Puestos" type="102" refreshedVersion="6" minRefreshableVersion="5">
    <extLst>
      <ext xmlns:x15="http://schemas.microsoft.com/office/spreadsheetml/2010/11/main" uri="{DE250136-89BD-433C-8126-D09CA5730AF9}">
        <x15:connection id="Puestos">
          <x15:rangePr sourceName="_xlcn.WorksheetConnection_BDenexcel.xlsxPuestos1"/>
        </x15:connection>
      </ext>
    </extLst>
  </connection>
  <connection id="3" xr16:uid="{3AD10878-8677-470D-8794-63E64C03ABE3}" name="WorksheetConnection_BD en excel.xlsx!Transaccion" type="102" refreshedVersion="6" minRefreshableVersion="5">
    <extLst>
      <ext xmlns:x15="http://schemas.microsoft.com/office/spreadsheetml/2010/11/main" uri="{DE250136-89BD-433C-8126-D09CA5730AF9}">
        <x15:connection id="Transaccion">
          <x15:rangePr sourceName="_xlcn.WorksheetConnection_BDenexcel.xlsxTransaccion1"/>
        </x15:connection>
      </ext>
    </extLst>
  </connection>
  <connection id="4" xr16:uid="{F240C60E-D3CA-4C5C-8887-83EEA0F8428F}" name="WorksheetConnection_BD en excel.xlsx!Usuario" type="102" refreshedVersion="6" minRefreshableVersion="5">
    <extLst>
      <ext xmlns:x15="http://schemas.microsoft.com/office/spreadsheetml/2010/11/main" uri="{DE250136-89BD-433C-8126-D09CA5730AF9}">
        <x15:connection id="Usuario">
          <x15:rangePr sourceName="_xlcn.WorksheetConnection_BDenexcel.xlsxUsuario1"/>
        </x15:connection>
      </ext>
    </extLst>
  </connection>
  <connection id="5" xr16:uid="{4F6B2429-4244-4976-B4EC-12916F426A4A}" name="WorksheetConnection_Libro1!Cliente" type="102" refreshedVersion="6" minRefreshableVersion="5">
    <extLst>
      <ext xmlns:x15="http://schemas.microsoft.com/office/spreadsheetml/2010/11/main" uri="{DE250136-89BD-433C-8126-D09CA5730AF9}">
        <x15:connection id="Cliente">
          <x15:rangePr sourceName="_xlcn.WorksheetConnection_Libro1Cliente1"/>
        </x15:connection>
      </ext>
    </extLst>
  </connection>
  <connection id="6" xr16:uid="{52B5040E-E010-4949-AD72-3C38665751A8}" name="WorksheetConnection_Libro1!Vehiculo" type="102" refreshedVersion="6" minRefreshableVersion="5">
    <extLst>
      <ext xmlns:x15="http://schemas.microsoft.com/office/spreadsheetml/2010/11/main" uri="{DE250136-89BD-433C-8126-D09CA5730AF9}">
        <x15:connection id="Vehiculo">
          <x15:rangePr sourceName="_xlcn.WorksheetConnection_Libro1Vehiculo1"/>
        </x15:connection>
      </ext>
    </extLst>
  </connection>
</connections>
</file>

<file path=xl/sharedStrings.xml><?xml version="1.0" encoding="utf-8"?>
<sst xmlns="http://schemas.openxmlformats.org/spreadsheetml/2006/main" count="136" uniqueCount="45">
  <si>
    <t>Cliente_Id</t>
  </si>
  <si>
    <t>Nombre</t>
  </si>
  <si>
    <t>Cedula</t>
  </si>
  <si>
    <t>Leda</t>
  </si>
  <si>
    <t>Alexandra</t>
  </si>
  <si>
    <t>Andrés</t>
  </si>
  <si>
    <t>Fecha_hora_de_ingreso</t>
  </si>
  <si>
    <t>Fecha_hora_de_salida</t>
  </si>
  <si>
    <t>Placa</t>
  </si>
  <si>
    <t>Tipo_vehiculo</t>
  </si>
  <si>
    <t>JKL903</t>
  </si>
  <si>
    <t>ENV891</t>
  </si>
  <si>
    <t>JUD262</t>
  </si>
  <si>
    <t>Moto</t>
  </si>
  <si>
    <t>Carro</t>
  </si>
  <si>
    <t>A1</t>
  </si>
  <si>
    <t>A2</t>
  </si>
  <si>
    <t>A3</t>
  </si>
  <si>
    <t>MTE201</t>
  </si>
  <si>
    <t>Disponibilidad</t>
  </si>
  <si>
    <t>Puesto_asignado_id</t>
  </si>
  <si>
    <t>A4</t>
  </si>
  <si>
    <t>Disponible</t>
  </si>
  <si>
    <t>No Disponible</t>
  </si>
  <si>
    <t>Ingresos_Salidas_id</t>
  </si>
  <si>
    <t>FK_Cliente_Id</t>
  </si>
  <si>
    <t>FK_Puesto_asignado</t>
  </si>
  <si>
    <t>Transacción_Id</t>
  </si>
  <si>
    <t>Monto_Total</t>
  </si>
  <si>
    <t>Impuestos</t>
  </si>
  <si>
    <t>Medio_de_pago</t>
  </si>
  <si>
    <t>Dinero_ingresado</t>
  </si>
  <si>
    <t>Cambio</t>
  </si>
  <si>
    <t>Fk_cliente_id</t>
  </si>
  <si>
    <t>FK_Ingresos_salidas</t>
  </si>
  <si>
    <t>Tarjeta</t>
  </si>
  <si>
    <t>Efectivo</t>
  </si>
  <si>
    <t>FK_Usuario</t>
  </si>
  <si>
    <t>Usuario_id</t>
  </si>
  <si>
    <t>Nickname</t>
  </si>
  <si>
    <t>Contrasena</t>
  </si>
  <si>
    <t>cajero1</t>
  </si>
  <si>
    <t>cajero2</t>
  </si>
  <si>
    <t>cajero3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</si>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</sst>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-&quot;$&quot;\ * #,##0_-;\-&quot;$&quot;\ * #,##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44" fontId="0" fillId="0" borderId="0" xfId="1" applyFont="1"/>
    <xf numFmtId="166" fontId="0" fillId="0" borderId="0" xfId="1" applyNumberFormat="1" applyFont="1"/>
    <xf numFmtId="166" fontId="0" fillId="0" borderId="0" xfId="1" applyNumberFormat="1" applyFont="1" applyAlignment="1">
      <alignment horizontal="center"/>
    </xf>
  </cellXfs>
  <cellStyles count="2">
    <cellStyle name="Moneda" xfId="1" builtinId="4"/>
    <cellStyle name="Normal" xfId="0" builtinId="0"/>
  </cellStyles>
  <dxfs count="37">
    <dxf>
      <numFmt numFmtId="166" formatCode="_-&quot;$&quot;\ * #,##0_-;\-&quot;$&quot;\ * #,##0_-;_-&quot;$&quot;\ * &quot;-&quot;??_-;_-@_-"/>
      <alignment horizontal="center" vertical="bottom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alignment horizontal="center" vertical="bottom" textRotation="0" wrapText="0" indent="0" justifyLastLine="0" shrinkToFit="0" readingOrder="0"/>
    </dxf>
    <dxf>
      <numFmt numFmtId="166" formatCode="_-&quot;$&quot;\ * #,##0_-;\-&quot;$&quot;\ * #,##0_-;_-&quot;$&quot;\ * &quot;-&quot;??_-;_-@_-"/>
      <alignment horizontal="center" vertical="bottom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_-&quot;$&quot;\ * #,##0_-;\-&quot;$&quot;\ * #,##0_-;_-&quot;$&quot;\ * &quot;-&quot;??_-;_-@_-"/>
      <alignment horizontal="center" vertical="bottom" textRotation="0" wrapText="0" indent="0" justifyLastLine="0" shrinkToFit="0" readingOrder="0"/>
    </dxf>
    <dxf>
      <numFmt numFmtId="166" formatCode="_-&quot;$&quot;\ * #,##0_-;\-&quot;$&quot;\ * #,##0_-;_-&quot;$&quot;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1019175</xdr:colOff>
      <xdr:row>2</xdr:row>
      <xdr:rowOff>123828</xdr:rowOff>
    </xdr:from>
    <xdr:to>
      <xdr:col>11</xdr:col>
      <xdr:colOff>285750</xdr:colOff>
      <xdr:row>5</xdr:row>
      <xdr:rowOff>95251</xdr:rowOff>
    </xdr:to>
    <xdr:cxnSp macro="">
      <xdr:nvCxnSpPr>
        <xdr:cNvPr id="3" name="Conector: angular 2">
          <a:extLst>
            <a:ext uri="{FF2B5EF4-FFF2-40B4-BE49-F238E27FC236}">
              <a16:creationId xmlns:a16="http://schemas.microsoft.com/office/drawing/2014/main" id="{E8CACB27-1E2C-4DD9-AF8D-93909B67112E}"/>
            </a:ext>
          </a:extLst>
        </xdr:cNvPr>
        <xdr:cNvCxnSpPr/>
      </xdr:nvCxnSpPr>
      <xdr:spPr>
        <a:xfrm rot="10800000">
          <a:off x="1781175" y="504828"/>
          <a:ext cx="10782300" cy="54292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3</xdr:row>
      <xdr:rowOff>152400</xdr:rowOff>
    </xdr:from>
    <xdr:to>
      <xdr:col>10</xdr:col>
      <xdr:colOff>171450</xdr:colOff>
      <xdr:row>10</xdr:row>
      <xdr:rowOff>114302</xdr:rowOff>
    </xdr:to>
    <xdr:cxnSp macro="">
      <xdr:nvCxnSpPr>
        <xdr:cNvPr id="6" name="Conector: angular 5">
          <a:extLst>
            <a:ext uri="{FF2B5EF4-FFF2-40B4-BE49-F238E27FC236}">
              <a16:creationId xmlns:a16="http://schemas.microsoft.com/office/drawing/2014/main" id="{B637C599-1F21-4F6C-9D76-4C9563AF50EE}"/>
            </a:ext>
          </a:extLst>
        </xdr:cNvPr>
        <xdr:cNvCxnSpPr/>
      </xdr:nvCxnSpPr>
      <xdr:spPr>
        <a:xfrm flipV="1">
          <a:off x="3543300" y="723900"/>
          <a:ext cx="7696200" cy="1295402"/>
        </a:xfrm>
        <a:prstGeom prst="bentConnector3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5</xdr:row>
      <xdr:rowOff>95250</xdr:rowOff>
    </xdr:from>
    <xdr:to>
      <xdr:col>10</xdr:col>
      <xdr:colOff>123825</xdr:colOff>
      <xdr:row>10</xdr:row>
      <xdr:rowOff>114302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2BB6CE8B-7876-4104-B678-71B43D565929}"/>
            </a:ext>
          </a:extLst>
        </xdr:cNvPr>
        <xdr:cNvCxnSpPr/>
      </xdr:nvCxnSpPr>
      <xdr:spPr>
        <a:xfrm flipV="1">
          <a:off x="3657600" y="1047750"/>
          <a:ext cx="7534275" cy="971552"/>
        </a:xfrm>
        <a:prstGeom prst="bentConnector3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200025</xdr:colOff>
      <xdr:row>6</xdr:row>
      <xdr:rowOff>123825</xdr:rowOff>
    </xdr:from>
    <xdr:to>
      <xdr:col>10</xdr:col>
      <xdr:colOff>180975</xdr:colOff>
      <xdr:row>10</xdr:row>
      <xdr:rowOff>114301</xdr:rowOff>
    </xdr:to>
    <xdr:cxnSp macro="">
      <xdr:nvCxnSpPr>
        <xdr:cNvPr id="15" name="Conector: angular 14">
          <a:extLst>
            <a:ext uri="{FF2B5EF4-FFF2-40B4-BE49-F238E27FC236}">
              <a16:creationId xmlns:a16="http://schemas.microsoft.com/office/drawing/2014/main" id="{F0055D21-8F2A-4962-824D-D5F03ED75B58}"/>
            </a:ext>
          </a:extLst>
        </xdr:cNvPr>
        <xdr:cNvCxnSpPr/>
      </xdr:nvCxnSpPr>
      <xdr:spPr>
        <a:xfrm flipV="1">
          <a:off x="3590925" y="1266825"/>
          <a:ext cx="7658100" cy="752476"/>
        </a:xfrm>
        <a:prstGeom prst="bentConnector3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1076326</xdr:colOff>
      <xdr:row>2</xdr:row>
      <xdr:rowOff>114301</xdr:rowOff>
    </xdr:from>
    <xdr:to>
      <xdr:col>11</xdr:col>
      <xdr:colOff>219076</xdr:colOff>
      <xdr:row>6</xdr:row>
      <xdr:rowOff>104776</xdr:rowOff>
    </xdr:to>
    <xdr:cxnSp macro="">
      <xdr:nvCxnSpPr>
        <xdr:cNvPr id="20" name="Conector: angular 19">
          <a:extLst>
            <a:ext uri="{FF2B5EF4-FFF2-40B4-BE49-F238E27FC236}">
              <a16:creationId xmlns:a16="http://schemas.microsoft.com/office/drawing/2014/main" id="{F2895B3B-9655-428C-8AA3-C0C446646D2F}"/>
            </a:ext>
          </a:extLst>
        </xdr:cNvPr>
        <xdr:cNvCxnSpPr/>
      </xdr:nvCxnSpPr>
      <xdr:spPr>
        <a:xfrm rot="10800000">
          <a:off x="1838326" y="495301"/>
          <a:ext cx="10658475" cy="7524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1057276</xdr:colOff>
      <xdr:row>2</xdr:row>
      <xdr:rowOff>123825</xdr:rowOff>
    </xdr:from>
    <xdr:to>
      <xdr:col>11</xdr:col>
      <xdr:colOff>219076</xdr:colOff>
      <xdr:row>2</xdr:row>
      <xdr:rowOff>123829</xdr:rowOff>
    </xdr:to>
    <xdr:cxnSp macro="">
      <xdr:nvCxnSpPr>
        <xdr:cNvPr id="25" name="Conector: angular 24">
          <a:extLst>
            <a:ext uri="{FF2B5EF4-FFF2-40B4-BE49-F238E27FC236}">
              <a16:creationId xmlns:a16="http://schemas.microsoft.com/office/drawing/2014/main" id="{00817307-0CB5-4C03-841A-355826FFB8B3}"/>
            </a:ext>
          </a:extLst>
        </xdr:cNvPr>
        <xdr:cNvCxnSpPr/>
      </xdr:nvCxnSpPr>
      <xdr:spPr>
        <a:xfrm rot="10800000" flipV="1">
          <a:off x="1819276" y="504825"/>
          <a:ext cx="10677525" cy="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616327</xdr:colOff>
      <xdr:row>3</xdr:row>
      <xdr:rowOff>112059</xdr:rowOff>
    </xdr:from>
    <xdr:to>
      <xdr:col>11</xdr:col>
      <xdr:colOff>571501</xdr:colOff>
      <xdr:row>14</xdr:row>
      <xdr:rowOff>112059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6954176B-1E90-4C8C-87B1-428B72C3AC0E}"/>
            </a:ext>
          </a:extLst>
        </xdr:cNvPr>
        <xdr:cNvCxnSpPr/>
      </xdr:nvCxnSpPr>
      <xdr:spPr>
        <a:xfrm rot="10800000">
          <a:off x="885268" y="683559"/>
          <a:ext cx="11911851" cy="2095500"/>
        </a:xfrm>
        <a:prstGeom prst="bentConnector3">
          <a:avLst>
            <a:gd name="adj1" fmla="val 7361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1019175</xdr:colOff>
      <xdr:row>2</xdr:row>
      <xdr:rowOff>123828</xdr:rowOff>
    </xdr:from>
    <xdr:to>
      <xdr:col>11</xdr:col>
      <xdr:colOff>285750</xdr:colOff>
      <xdr:row>5</xdr:row>
      <xdr:rowOff>95251</xdr:rowOff>
    </xdr:to>
    <xdr:cxnSp macro="">
      <xdr:nvCxnSpPr>
        <xdr:cNvPr id="2" name="Conector: angular 1">
          <a:extLst>
            <a:ext uri="{FF2B5EF4-FFF2-40B4-BE49-F238E27FC236}">
              <a16:creationId xmlns:a16="http://schemas.microsoft.com/office/drawing/2014/main" id="{E78369CA-0D5B-4D48-8B88-02C65185DB97}"/>
            </a:ext>
          </a:extLst>
        </xdr:cNvPr>
        <xdr:cNvCxnSpPr/>
      </xdr:nvCxnSpPr>
      <xdr:spPr>
        <a:xfrm rot="10800000">
          <a:off x="1285875" y="504828"/>
          <a:ext cx="11220450" cy="542923"/>
        </a:xfrm>
        <a:prstGeom prst="bentConnector3">
          <a:avLst>
            <a:gd name="adj1" fmla="val 50000"/>
          </a:avLst>
        </a:prstGeom>
        <a:ln>
          <a:prstDash val="sysDash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3</xdr:row>
      <xdr:rowOff>152400</xdr:rowOff>
    </xdr:from>
    <xdr:to>
      <xdr:col>10</xdr:col>
      <xdr:colOff>171450</xdr:colOff>
      <xdr:row>10</xdr:row>
      <xdr:rowOff>114302</xdr:rowOff>
    </xdr:to>
    <xdr:cxnSp macro="">
      <xdr:nvCxnSpPr>
        <xdr:cNvPr id="3" name="Conector: angular 2">
          <a:extLst>
            <a:ext uri="{FF2B5EF4-FFF2-40B4-BE49-F238E27FC236}">
              <a16:creationId xmlns:a16="http://schemas.microsoft.com/office/drawing/2014/main" id="{FA0222A9-E87E-40AC-9DF6-A7876F6943E6}"/>
            </a:ext>
          </a:extLst>
        </xdr:cNvPr>
        <xdr:cNvCxnSpPr/>
      </xdr:nvCxnSpPr>
      <xdr:spPr>
        <a:xfrm flipV="1">
          <a:off x="3048000" y="723900"/>
          <a:ext cx="8058150" cy="1295402"/>
        </a:xfrm>
        <a:prstGeom prst="bentConnector3">
          <a:avLst/>
        </a:prstGeom>
        <a:ln>
          <a:prstDash val="sysDot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5</xdr:row>
      <xdr:rowOff>95250</xdr:rowOff>
    </xdr:from>
    <xdr:to>
      <xdr:col>10</xdr:col>
      <xdr:colOff>123825</xdr:colOff>
      <xdr:row>10</xdr:row>
      <xdr:rowOff>114302</xdr:rowOff>
    </xdr:to>
    <xdr:cxnSp macro="">
      <xdr:nvCxnSpPr>
        <xdr:cNvPr id="4" name="Conector: angular 3">
          <a:extLst>
            <a:ext uri="{FF2B5EF4-FFF2-40B4-BE49-F238E27FC236}">
              <a16:creationId xmlns:a16="http://schemas.microsoft.com/office/drawing/2014/main" id="{E6BDC1EA-2007-45E4-892F-1F5A82C1381E}"/>
            </a:ext>
          </a:extLst>
        </xdr:cNvPr>
        <xdr:cNvCxnSpPr/>
      </xdr:nvCxnSpPr>
      <xdr:spPr>
        <a:xfrm flipV="1">
          <a:off x="3162300" y="1047750"/>
          <a:ext cx="7896225" cy="971552"/>
        </a:xfrm>
        <a:prstGeom prst="bentConnector3">
          <a:avLst/>
        </a:prstGeom>
        <a:ln>
          <a:prstDash val="sysDot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200025</xdr:colOff>
      <xdr:row>6</xdr:row>
      <xdr:rowOff>123825</xdr:rowOff>
    </xdr:from>
    <xdr:to>
      <xdr:col>10</xdr:col>
      <xdr:colOff>180975</xdr:colOff>
      <xdr:row>10</xdr:row>
      <xdr:rowOff>114301</xdr:rowOff>
    </xdr:to>
    <xdr:cxnSp macro="">
      <xdr:nvCxnSpPr>
        <xdr:cNvPr id="5" name="Conector: angular 4">
          <a:extLst>
            <a:ext uri="{FF2B5EF4-FFF2-40B4-BE49-F238E27FC236}">
              <a16:creationId xmlns:a16="http://schemas.microsoft.com/office/drawing/2014/main" id="{CE1EF8AB-781A-40E3-B818-BBAF3760F0AC}"/>
            </a:ext>
          </a:extLst>
        </xdr:cNvPr>
        <xdr:cNvCxnSpPr/>
      </xdr:nvCxnSpPr>
      <xdr:spPr>
        <a:xfrm flipV="1">
          <a:off x="3095625" y="1266825"/>
          <a:ext cx="8020050" cy="752476"/>
        </a:xfrm>
        <a:prstGeom prst="bentConnector3">
          <a:avLst/>
        </a:prstGeom>
        <a:ln>
          <a:prstDash val="sysDot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1020296</xdr:colOff>
      <xdr:row>2</xdr:row>
      <xdr:rowOff>114299</xdr:rowOff>
    </xdr:from>
    <xdr:to>
      <xdr:col>11</xdr:col>
      <xdr:colOff>163046</xdr:colOff>
      <xdr:row>6</xdr:row>
      <xdr:rowOff>104774</xdr:rowOff>
    </xdr:to>
    <xdr:cxnSp macro="">
      <xdr:nvCxnSpPr>
        <xdr:cNvPr id="6" name="Conector: angular 5">
          <a:extLst>
            <a:ext uri="{FF2B5EF4-FFF2-40B4-BE49-F238E27FC236}">
              <a16:creationId xmlns:a16="http://schemas.microsoft.com/office/drawing/2014/main" id="{7E1DE63D-1DD5-4EB7-A891-D9B0FA147EF9}"/>
            </a:ext>
          </a:extLst>
        </xdr:cNvPr>
        <xdr:cNvCxnSpPr/>
      </xdr:nvCxnSpPr>
      <xdr:spPr>
        <a:xfrm rot="10800000">
          <a:off x="1289237" y="495299"/>
          <a:ext cx="11099427" cy="752475"/>
        </a:xfrm>
        <a:prstGeom prst="bentConnector3">
          <a:avLst>
            <a:gd name="adj1" fmla="val 50000"/>
          </a:avLst>
        </a:prstGeom>
        <a:ln>
          <a:prstDash val="sysDot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1001247</xdr:colOff>
      <xdr:row>2</xdr:row>
      <xdr:rowOff>135029</xdr:rowOff>
    </xdr:from>
    <xdr:to>
      <xdr:col>11</xdr:col>
      <xdr:colOff>163047</xdr:colOff>
      <xdr:row>2</xdr:row>
      <xdr:rowOff>135033</xdr:rowOff>
    </xdr:to>
    <xdr:cxnSp macro="">
      <xdr:nvCxnSpPr>
        <xdr:cNvPr id="7" name="Conector: angular 6">
          <a:extLst>
            <a:ext uri="{FF2B5EF4-FFF2-40B4-BE49-F238E27FC236}">
              <a16:creationId xmlns:a16="http://schemas.microsoft.com/office/drawing/2014/main" id="{85E3017D-ED84-4BBE-96AD-695B847692EC}"/>
            </a:ext>
          </a:extLst>
        </xdr:cNvPr>
        <xdr:cNvCxnSpPr/>
      </xdr:nvCxnSpPr>
      <xdr:spPr>
        <a:xfrm rot="10800000" flipV="1">
          <a:off x="1270188" y="516029"/>
          <a:ext cx="11118477" cy="4"/>
        </a:xfrm>
        <a:prstGeom prst="bentConnector3">
          <a:avLst>
            <a:gd name="adj1" fmla="val 50000"/>
          </a:avLst>
        </a:prstGeom>
        <a:ln>
          <a:prstDash val="sysDot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874059</xdr:colOff>
      <xdr:row>2</xdr:row>
      <xdr:rowOff>123265</xdr:rowOff>
    </xdr:from>
    <xdr:to>
      <xdr:col>11</xdr:col>
      <xdr:colOff>537884</xdr:colOff>
      <xdr:row>17</xdr:row>
      <xdr:rowOff>112059</xdr:rowOff>
    </xdr:to>
    <xdr:cxnSp macro="">
      <xdr:nvCxnSpPr>
        <xdr:cNvPr id="8" name="Conector: angular 7">
          <a:extLst>
            <a:ext uri="{FF2B5EF4-FFF2-40B4-BE49-F238E27FC236}">
              <a16:creationId xmlns:a16="http://schemas.microsoft.com/office/drawing/2014/main" id="{3937F8F7-861A-4F56-904C-9D5E8DDB5913}"/>
            </a:ext>
          </a:extLst>
        </xdr:cNvPr>
        <xdr:cNvCxnSpPr/>
      </xdr:nvCxnSpPr>
      <xdr:spPr>
        <a:xfrm rot="10800000">
          <a:off x="1143000" y="504265"/>
          <a:ext cx="11766178" cy="284629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762001</xdr:colOff>
      <xdr:row>5</xdr:row>
      <xdr:rowOff>112059</xdr:rowOff>
    </xdr:from>
    <xdr:to>
      <xdr:col>12</xdr:col>
      <xdr:colOff>616327</xdr:colOff>
      <xdr:row>16</xdr:row>
      <xdr:rowOff>123265</xdr:rowOff>
    </xdr:to>
    <xdr:cxnSp macro="">
      <xdr:nvCxnSpPr>
        <xdr:cNvPr id="13" name="Conector: angular 12">
          <a:extLst>
            <a:ext uri="{FF2B5EF4-FFF2-40B4-BE49-F238E27FC236}">
              <a16:creationId xmlns:a16="http://schemas.microsoft.com/office/drawing/2014/main" id="{EAF256CA-5F2E-4330-8702-302D9636FDB3}"/>
            </a:ext>
          </a:extLst>
        </xdr:cNvPr>
        <xdr:cNvCxnSpPr/>
      </xdr:nvCxnSpPr>
      <xdr:spPr>
        <a:xfrm rot="10800000">
          <a:off x="5177119" y="1064559"/>
          <a:ext cx="8662149" cy="210670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1288677</xdr:colOff>
      <xdr:row>15</xdr:row>
      <xdr:rowOff>89647</xdr:rowOff>
    </xdr:from>
    <xdr:to>
      <xdr:col>13</xdr:col>
      <xdr:colOff>302559</xdr:colOff>
      <xdr:row>21</xdr:row>
      <xdr:rowOff>134471</xdr:rowOff>
    </xdr:to>
    <xdr:cxnSp macro="">
      <xdr:nvCxnSpPr>
        <xdr:cNvPr id="17" name="Conector: angular 16">
          <a:extLst>
            <a:ext uri="{FF2B5EF4-FFF2-40B4-BE49-F238E27FC236}">
              <a16:creationId xmlns:a16="http://schemas.microsoft.com/office/drawing/2014/main" id="{B8F9A775-B082-4D0C-9403-EC7815BE319B}"/>
            </a:ext>
          </a:extLst>
        </xdr:cNvPr>
        <xdr:cNvCxnSpPr/>
      </xdr:nvCxnSpPr>
      <xdr:spPr>
        <a:xfrm rot="10800000" flipV="1">
          <a:off x="1557618" y="2947147"/>
          <a:ext cx="13491882" cy="118782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1165412</xdr:colOff>
      <xdr:row>14</xdr:row>
      <xdr:rowOff>85163</xdr:rowOff>
    </xdr:from>
    <xdr:to>
      <xdr:col>13</xdr:col>
      <xdr:colOff>342904</xdr:colOff>
      <xdr:row>21</xdr:row>
      <xdr:rowOff>100853</xdr:rowOff>
    </xdr:to>
    <xdr:cxnSp macro="">
      <xdr:nvCxnSpPr>
        <xdr:cNvPr id="19" name="Conector: angular 18">
          <a:extLst>
            <a:ext uri="{FF2B5EF4-FFF2-40B4-BE49-F238E27FC236}">
              <a16:creationId xmlns:a16="http://schemas.microsoft.com/office/drawing/2014/main" id="{4CAABB9D-D371-457C-8D9C-C8A0B184DC18}"/>
            </a:ext>
          </a:extLst>
        </xdr:cNvPr>
        <xdr:cNvCxnSpPr/>
      </xdr:nvCxnSpPr>
      <xdr:spPr>
        <a:xfrm rot="10800000" flipV="1">
          <a:off x="1434353" y="2752163"/>
          <a:ext cx="13655492" cy="134919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725FCD-6712-4B36-AE96-DE84D03F2069}" name="Cliente" displayName="Cliente" ref="B2:D5" totalsRowShown="0" headerRowDxfId="33" dataDxfId="32">
  <autoFilter ref="B2:D5" xr:uid="{C5DD21B4-772F-40D9-843D-E9936B26751F}"/>
  <tableColumns count="3">
    <tableColumn id="1" xr3:uid="{95489B66-476F-4CA6-8370-5DD8A65AFA72}" name="Cliente_Id" dataDxfId="36"/>
    <tableColumn id="2" xr3:uid="{8C750F94-136B-42EC-B9B9-EAB762422220}" name="Nombre" dataDxfId="35"/>
    <tableColumn id="3" xr3:uid="{C5D7EFDC-78D4-4180-AD4E-BC920A1A995A}" name="Cedula" dataDxfId="34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965D109-FDD4-4CE2-BED4-824BC6EB2AE7}" name="Transaccion12" displayName="Transaccion12" ref="B8:I14" totalsRowShown="0">
  <autoFilter ref="B8:I14" xr:uid="{02D67E85-1522-4BE5-9A5B-7F4CAD306DC5}"/>
  <tableColumns count="8">
    <tableColumn id="1" xr3:uid="{64B0C0F5-BB73-4E59-9E89-08DDFB464813}" name="Transacción_Id" dataDxfId="2"/>
    <tableColumn id="2" xr3:uid="{4EEC5E0C-D696-4C36-916F-66E17CE2D1F9}" name="Monto_Total" dataCellStyle="Moneda"/>
    <tableColumn id="3" xr3:uid="{DCB2274A-A944-4E15-8165-642B1F4E5F03}" name="Impuestos" dataCellStyle="Moneda">
      <calculatedColumnFormula>Transaccion12[[#This Row],[Monto_Total]]*0.19</calculatedColumnFormula>
    </tableColumn>
    <tableColumn id="4" xr3:uid="{5A97BFFA-3055-457C-B10B-AB6338BD07FA}" name="Medio_de_pago"/>
    <tableColumn id="5" xr3:uid="{6A54D06C-E11A-4173-83EC-3CB1A4DA9DDA}" name="Dinero_ingresado" dataDxfId="1" dataCellStyle="Moneda"/>
    <tableColumn id="6" xr3:uid="{1636670D-CD6C-4777-8590-1C617CCFABEC}" name="Cambio" dataDxfId="0" dataCellStyle="Moneda">
      <calculatedColumnFormula>Transaccion12[[#This Row],[Dinero_ingresado]]-Transaccion12[[#This Row],[Monto_Total]]</calculatedColumnFormula>
    </tableColumn>
    <tableColumn id="7" xr3:uid="{0C8BA113-8594-4B81-AF56-CE7FA35960C1}" name="Fk_cliente_id"/>
    <tableColumn id="8" xr3:uid="{B7C71D89-6A30-4815-AA03-BA4B7AA8AB7E}" name="FK_Ingresos_salidas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7012FA-0630-4723-B2C1-A74E9FB73032}" name="Ingresos_Salidas" displayName="Ingresos_Salidas" ref="F2:L8" totalsRowShown="0">
  <tableColumns count="7">
    <tableColumn id="1" xr3:uid="{652BD920-A766-4231-9405-7CC478B76E1B}" name="Ingresos_Salidas_id" dataDxfId="26"/>
    <tableColumn id="2" xr3:uid="{E5D26AEA-195A-4CA4-AA4D-F06908C84661}" name="Fecha_hora_de_ingreso" dataDxfId="25"/>
    <tableColumn id="3" xr3:uid="{7B1DCFC3-71F6-4502-803E-436FBB22B3A6}" name="Fecha_hora_de_salida" dataDxfId="24"/>
    <tableColumn id="4" xr3:uid="{A0409499-2632-4704-AEA8-B7269A11D476}" name="Placa"/>
    <tableColumn id="5" xr3:uid="{96516D2A-591C-4624-B3B9-9E06983F28AD}" name="Tipo_vehiculo"/>
    <tableColumn id="6" xr3:uid="{00DAD2E3-E745-47E9-B819-6209067C2F6B}" name="FK_Puesto_asignado" dataDxfId="23"/>
    <tableColumn id="7" xr3:uid="{E5DF9E10-BEB8-4F1F-B792-66F71DC43DF6}" name="FK_Cliente_I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4BCBE8-083B-4871-ABBB-390EEFC776B4}" name="Puestos" displayName="Puestos" ref="B10:D14" totalsRowShown="0" headerRowDxfId="27" dataDxfId="28">
  <autoFilter ref="B10:D14" xr:uid="{FA34AD2A-089A-4512-A813-8684F1476261}"/>
  <tableColumns count="3">
    <tableColumn id="1" xr3:uid="{ADEEF028-9536-46C9-8E69-2B0A43E91C6A}" name="Puesto_asignado_id" dataDxfId="31"/>
    <tableColumn id="2" xr3:uid="{557DBF50-D323-466B-B0BF-51F1A0B62391}" name="Disponibilidad" dataDxfId="30"/>
    <tableColumn id="3" xr3:uid="{3AC78322-0EC8-48B2-B144-A65E4D26C808}" name="Nombre" dataDxfId="2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25BFF3-1C6C-41DB-A062-79096D5678CB}" name="Transacción" displayName="Transacción" ref="F13:M19" totalsRowShown="0">
  <autoFilter ref="F13:M19" xr:uid="{557A991E-9BDF-4909-B60A-DF8DA0E7E424}"/>
  <tableColumns count="8">
    <tableColumn id="1" xr3:uid="{D99658E0-6A0A-4706-AB1B-DD83F6F7B992}" name="Transacción_Id" dataDxfId="22"/>
    <tableColumn id="2" xr3:uid="{400FFE87-DC29-43CD-8215-6C82A07627A7}" name="Monto_Total" dataCellStyle="Moneda"/>
    <tableColumn id="3" xr3:uid="{00CC97B7-544C-434B-B643-953642361433}" name="Impuestos" dataCellStyle="Moneda">
      <calculatedColumnFormula>Transacción[[#This Row],[Monto_Total]]*0.19</calculatedColumnFormula>
    </tableColumn>
    <tableColumn id="4" xr3:uid="{5A1022F0-7DF4-40B3-A369-7E215D7D38FE}" name="Medio_de_pago"/>
    <tableColumn id="5" xr3:uid="{86E7826A-4264-4990-9405-00F067E4DC9E}" name="Dinero_ingresado" dataDxfId="21" dataCellStyle="Moneda"/>
    <tableColumn id="6" xr3:uid="{64592A3E-7D0A-45C5-B1DD-57944A964770}" name="Cambio" dataDxfId="20" dataCellStyle="Moneda">
      <calculatedColumnFormula>Transacción[[#This Row],[Dinero_ingresado]]-Transacción[[#This Row],[Monto_Total]]</calculatedColumnFormula>
    </tableColumn>
    <tableColumn id="7" xr3:uid="{BD14638E-8460-4336-BBB0-1945D9220356}" name="Fk_cliente_id"/>
    <tableColumn id="8" xr3:uid="{BB396BB4-6A71-46CA-9AC8-3FCE0034DFD5}" name="FK_Ingresos_salidas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E31641-7653-4F7B-98E0-F7A1C1B5393A}" name="Cliente7" displayName="Cliente7" ref="B2:D5" totalsRowShown="0" headerRowDxfId="19" dataDxfId="18">
  <autoFilter ref="B2:D5" xr:uid="{C5DD21B4-772F-40D9-843D-E9936B26751F}"/>
  <tableColumns count="3">
    <tableColumn id="1" xr3:uid="{25856135-7448-44BD-B5B7-AD48F28DF2BF}" name="Cliente_Id" dataDxfId="17"/>
    <tableColumn id="2" xr3:uid="{230D6386-618C-4CDB-9020-087FF8F6D2F0}" name="Nombre" dataDxfId="16"/>
    <tableColumn id="3" xr3:uid="{AC985F8C-AD83-4513-8CC9-A506E40958C1}" name="Cedula" dataDxfId="15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F64055-5DE3-4C89-A021-9AE9EAF3121B}" name="Ingresos_Salidas8" displayName="Ingresos_Salidas8" ref="F2:L8" totalsRowShown="0">
  <tableColumns count="7">
    <tableColumn id="1" xr3:uid="{0132D8F8-6EA9-483F-8BA4-5306EA24960F}" name="Ingresos_Salidas_id" dataDxfId="14"/>
    <tableColumn id="2" xr3:uid="{7720FCD2-36ED-4DCB-AB47-2BAA78D86666}" name="Fecha_hora_de_ingreso" dataDxfId="13"/>
    <tableColumn id="3" xr3:uid="{C7729D06-0EBA-4AFC-BAB9-70EE9FD9CFAD}" name="Fecha_hora_de_salida" dataDxfId="12"/>
    <tableColumn id="4" xr3:uid="{D0FDA540-BAB4-459B-B8A4-AE5028A2BD5E}" name="Placa"/>
    <tableColumn id="5" xr3:uid="{4C5D5BF0-A05D-4B6E-AD73-5E12BFEF1270}" name="Tipo_vehiculo"/>
    <tableColumn id="6" xr3:uid="{A8ECAF69-4504-485E-B6FE-038F21AC8BC7}" name="FK_Puesto_asignado" dataDxfId="11"/>
    <tableColumn id="7" xr3:uid="{51A4EB67-55BC-4F99-95CE-3E658AFD4A5D}" name="FK_Cliente_Id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1E1509-354C-4B76-A0C1-10ADE0FADCA7}" name="Puestos9" displayName="Puestos9" ref="B10:D14" totalsRowShown="0" headerRowDxfId="10" dataDxfId="9">
  <autoFilter ref="B10:D14" xr:uid="{FA34AD2A-089A-4512-A813-8684F1476261}"/>
  <tableColumns count="3">
    <tableColumn id="1" xr3:uid="{C2C56879-2293-4C22-AD02-307819A52642}" name="Puesto_asignado_id" dataDxfId="8"/>
    <tableColumn id="2" xr3:uid="{9552C1DA-FCF0-4C3A-9064-E72D9B8FF090}" name="Disponibilidad" dataDxfId="7"/>
    <tableColumn id="3" xr3:uid="{BCEE5627-2918-44D6-95D5-4FE8CA4934DA}" name="Nombre" dataDxfId="6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0FC52E-9903-4F7E-A725-3710ACF37F9A}" name="Transaccion" displayName="Transaccion" ref="F13:N19" totalsRowShown="0">
  <autoFilter ref="F13:N19" xr:uid="{557A991E-9BDF-4909-B60A-DF8DA0E7E424}"/>
  <tableColumns count="9">
    <tableColumn id="1" xr3:uid="{10CF2C8C-2A12-4A35-98BF-21798B0CE5B6}" name="Transacción_Id" dataDxfId="5"/>
    <tableColumn id="2" xr3:uid="{A136FB22-CF17-43D4-B9D2-050E2D24497D}" name="Monto_Total" dataCellStyle="Moneda"/>
    <tableColumn id="3" xr3:uid="{00D35662-A184-4812-9D83-FD2D5F50B449}" name="Impuestos" dataCellStyle="Moneda">
      <calculatedColumnFormula>Transaccion[[#This Row],[Monto_Total]]*0.19</calculatedColumnFormula>
    </tableColumn>
    <tableColumn id="4" xr3:uid="{FAC2E7D0-C387-46F6-BBDE-15D0611677BD}" name="Medio_de_pago"/>
    <tableColumn id="5" xr3:uid="{9ADBD7C6-C202-4C44-8847-68859E547F76}" name="Dinero_ingresado" dataDxfId="4" dataCellStyle="Moneda"/>
    <tableColumn id="6" xr3:uid="{97A904A9-0365-4058-A269-090F6EC889DE}" name="Cambio" dataDxfId="3" dataCellStyle="Moneda">
      <calculatedColumnFormula>Transaccion[[#This Row],[Dinero_ingresado]]-Transaccion[[#This Row],[Monto_Total]]</calculatedColumnFormula>
    </tableColumn>
    <tableColumn id="7" xr3:uid="{5D3B44AD-3C76-4E74-A889-FCC05FE45C42}" name="Fk_cliente_id"/>
    <tableColumn id="8" xr3:uid="{7777D087-07FF-452B-A79D-6252B9756120}" name="FK_Ingresos_salidas"/>
    <tableColumn id="9" xr3:uid="{94AA866F-68FF-45CE-953F-3085E4653A93}" name="FK_Usuario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2603E20-C2B7-4426-984C-AEB951BE4056}" name="Usuario" displayName="Usuario" ref="B19:D22" totalsRowShown="0">
  <autoFilter ref="B19:D22" xr:uid="{B019D093-DB83-46C8-898C-F78594277791}"/>
  <tableColumns count="3">
    <tableColumn id="1" xr3:uid="{853F88D0-EC71-42B5-9178-8C012715FEF9}" name="Usuario_id"/>
    <tableColumn id="2" xr3:uid="{F5D42C69-E10B-4A37-B9A9-9788565A8A43}" name="Nickname"/>
    <tableColumn id="3" xr3:uid="{47A07D65-11A9-43CB-BAEA-3BB31387A892}" name="Contrasen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2475-9734-4824-B457-B94413E83FFA}">
  <dimension ref="B2:M19"/>
  <sheetViews>
    <sheetView showGridLines="0" zoomScale="85" zoomScaleNormal="85" workbookViewId="0">
      <selection activeCell="D20" sqref="D20"/>
    </sheetView>
  </sheetViews>
  <sheetFormatPr baseColWidth="10" defaultRowHeight="15" x14ac:dyDescent="0.25"/>
  <cols>
    <col min="1" max="1" width="4" customWidth="1"/>
    <col min="2" max="2" width="23.42578125" bestFit="1" customWidth="1"/>
    <col min="3" max="3" width="16" customWidth="1"/>
    <col min="6" max="6" width="18.42578125" style="1" bestFit="1" customWidth="1"/>
    <col min="7" max="7" width="22.28515625" bestFit="1" customWidth="1"/>
    <col min="8" max="8" width="20.7109375" bestFit="1" customWidth="1"/>
    <col min="9" max="9" width="17.42578125" customWidth="1"/>
    <col min="10" max="10" width="18.85546875" customWidth="1"/>
    <col min="11" max="11" width="19.28515625" style="1" bestFit="1" customWidth="1"/>
    <col min="12" max="12" width="15" customWidth="1"/>
    <col min="13" max="13" width="20.7109375" customWidth="1"/>
  </cols>
  <sheetData>
    <row r="2" spans="2:13" x14ac:dyDescent="0.25">
      <c r="B2" s="1" t="s">
        <v>0</v>
      </c>
      <c r="C2" s="1" t="s">
        <v>1</v>
      </c>
      <c r="D2" s="1" t="s">
        <v>2</v>
      </c>
      <c r="F2" s="1" t="s">
        <v>24</v>
      </c>
      <c r="G2" t="s">
        <v>6</v>
      </c>
      <c r="H2" t="s">
        <v>7</v>
      </c>
      <c r="I2" t="s">
        <v>8</v>
      </c>
      <c r="J2" t="s">
        <v>9</v>
      </c>
      <c r="K2" s="1" t="s">
        <v>26</v>
      </c>
      <c r="L2" t="s">
        <v>25</v>
      </c>
    </row>
    <row r="3" spans="2:13" x14ac:dyDescent="0.25">
      <c r="B3" s="1">
        <v>1</v>
      </c>
      <c r="C3" s="1" t="s">
        <v>3</v>
      </c>
      <c r="D3" s="1">
        <v>14144</v>
      </c>
      <c r="F3" s="1">
        <v>1</v>
      </c>
      <c r="G3" s="2">
        <v>44459.347222222219</v>
      </c>
      <c r="H3" s="2">
        <v>44459.45722222222</v>
      </c>
      <c r="I3" t="s">
        <v>10</v>
      </c>
      <c r="J3" t="s">
        <v>13</v>
      </c>
      <c r="K3" s="1" t="s">
        <v>15</v>
      </c>
      <c r="L3">
        <v>1</v>
      </c>
    </row>
    <row r="4" spans="2:13" x14ac:dyDescent="0.25">
      <c r="B4" s="1">
        <v>2</v>
      </c>
      <c r="C4" s="1" t="s">
        <v>4</v>
      </c>
      <c r="D4" s="1">
        <v>3452</v>
      </c>
      <c r="F4" s="1">
        <v>2</v>
      </c>
      <c r="G4" s="2">
        <v>44462.5625</v>
      </c>
      <c r="H4" s="2">
        <v>44462.6325</v>
      </c>
      <c r="I4" t="s">
        <v>11</v>
      </c>
      <c r="J4" t="s">
        <v>14</v>
      </c>
      <c r="K4" s="1" t="s">
        <v>16</v>
      </c>
      <c r="L4">
        <v>2</v>
      </c>
    </row>
    <row r="5" spans="2:13" x14ac:dyDescent="0.25">
      <c r="B5" s="1">
        <v>3</v>
      </c>
      <c r="C5" s="1" t="s">
        <v>5</v>
      </c>
      <c r="D5" s="1">
        <v>33112</v>
      </c>
      <c r="F5" s="1">
        <v>3</v>
      </c>
      <c r="G5" s="2">
        <v>44462.426678240743</v>
      </c>
      <c r="H5" s="2">
        <v>44462.536678240744</v>
      </c>
      <c r="I5" t="s">
        <v>12</v>
      </c>
      <c r="J5" t="s">
        <v>14</v>
      </c>
      <c r="K5" s="1" t="s">
        <v>17</v>
      </c>
      <c r="L5">
        <v>3</v>
      </c>
    </row>
    <row r="6" spans="2:13" x14ac:dyDescent="0.25">
      <c r="F6" s="1">
        <v>4</v>
      </c>
      <c r="G6" s="2">
        <v>44461.551678240743</v>
      </c>
      <c r="H6" s="2">
        <v>44461.536678240744</v>
      </c>
      <c r="I6" t="s">
        <v>18</v>
      </c>
      <c r="J6" t="s">
        <v>14</v>
      </c>
      <c r="K6" s="1" t="s">
        <v>16</v>
      </c>
      <c r="L6">
        <v>1</v>
      </c>
    </row>
    <row r="7" spans="2:13" x14ac:dyDescent="0.25">
      <c r="F7" s="1">
        <v>5</v>
      </c>
      <c r="G7" s="2">
        <v>44462.551678240743</v>
      </c>
      <c r="H7" s="2">
        <v>44462.536678240744</v>
      </c>
      <c r="I7" t="s">
        <v>18</v>
      </c>
      <c r="J7" t="s">
        <v>14</v>
      </c>
      <c r="K7" s="1" t="s">
        <v>16</v>
      </c>
      <c r="L7">
        <v>1</v>
      </c>
    </row>
    <row r="8" spans="2:13" x14ac:dyDescent="0.25">
      <c r="F8" s="1">
        <v>6</v>
      </c>
      <c r="G8" s="2">
        <v>44463.551678240743</v>
      </c>
      <c r="H8" s="2">
        <v>44463.536678240744</v>
      </c>
      <c r="I8" t="s">
        <v>18</v>
      </c>
      <c r="J8" t="s">
        <v>14</v>
      </c>
      <c r="K8" s="1" t="s">
        <v>17</v>
      </c>
      <c r="L8">
        <v>2</v>
      </c>
    </row>
    <row r="10" spans="2:13" x14ac:dyDescent="0.25">
      <c r="B10" s="1" t="s">
        <v>20</v>
      </c>
      <c r="C10" s="1" t="s">
        <v>19</v>
      </c>
      <c r="D10" s="1" t="s">
        <v>1</v>
      </c>
    </row>
    <row r="11" spans="2:13" x14ac:dyDescent="0.25">
      <c r="B11" s="1">
        <v>1</v>
      </c>
      <c r="C11" s="1" t="s">
        <v>22</v>
      </c>
      <c r="D11" s="1" t="s">
        <v>15</v>
      </c>
    </row>
    <row r="12" spans="2:13" x14ac:dyDescent="0.25">
      <c r="B12" s="1">
        <v>2</v>
      </c>
      <c r="C12" s="1" t="s">
        <v>23</v>
      </c>
      <c r="D12" s="1" t="s">
        <v>16</v>
      </c>
    </row>
    <row r="13" spans="2:13" x14ac:dyDescent="0.25">
      <c r="B13" s="1">
        <v>3</v>
      </c>
      <c r="C13" s="1" t="s">
        <v>22</v>
      </c>
      <c r="D13" s="1" t="s">
        <v>17</v>
      </c>
      <c r="F13" s="1" t="s">
        <v>27</v>
      </c>
      <c r="G13" t="s">
        <v>28</v>
      </c>
      <c r="H13" t="s">
        <v>29</v>
      </c>
      <c r="I13" t="s">
        <v>30</v>
      </c>
      <c r="J13" t="s">
        <v>31</v>
      </c>
      <c r="K13" s="1" t="s">
        <v>32</v>
      </c>
      <c r="L13" t="s">
        <v>33</v>
      </c>
      <c r="M13" t="s">
        <v>34</v>
      </c>
    </row>
    <row r="14" spans="2:13" x14ac:dyDescent="0.25">
      <c r="B14" s="1">
        <v>4</v>
      </c>
      <c r="C14" s="1" t="s">
        <v>22</v>
      </c>
      <c r="D14" s="1" t="s">
        <v>21</v>
      </c>
      <c r="F14" s="1">
        <v>1</v>
      </c>
      <c r="G14" s="3">
        <v>3153</v>
      </c>
      <c r="H14" s="3">
        <f>Transacción[[#This Row],[Monto_Total]]*0.19</f>
        <v>599.07000000000005</v>
      </c>
      <c r="I14" t="s">
        <v>35</v>
      </c>
      <c r="J14" s="4">
        <v>5000</v>
      </c>
      <c r="K14" s="5">
        <f>Transacción[[#This Row],[Dinero_ingresado]]-Transacción[[#This Row],[Monto_Total]]</f>
        <v>1847</v>
      </c>
      <c r="L14">
        <v>1</v>
      </c>
    </row>
    <row r="15" spans="2:13" x14ac:dyDescent="0.25">
      <c r="F15" s="1">
        <v>2</v>
      </c>
      <c r="G15" s="3">
        <v>4926</v>
      </c>
      <c r="H15" s="3">
        <f>Transacción[[#This Row],[Monto_Total]]*0.19</f>
        <v>935.94</v>
      </c>
      <c r="I15" t="s">
        <v>36</v>
      </c>
      <c r="J15" s="4">
        <v>10000</v>
      </c>
      <c r="K15" s="5">
        <f>Transacción[[#This Row],[Dinero_ingresado]]-Transacción[[#This Row],[Monto_Total]]</f>
        <v>5074</v>
      </c>
      <c r="L15">
        <v>2</v>
      </c>
    </row>
    <row r="16" spans="2:13" x14ac:dyDescent="0.25">
      <c r="F16" s="1">
        <v>3</v>
      </c>
      <c r="G16" s="3">
        <v>2764</v>
      </c>
      <c r="H16" s="3">
        <f>Transacción[[#This Row],[Monto_Total]]*0.19</f>
        <v>525.16</v>
      </c>
      <c r="I16" t="s">
        <v>35</v>
      </c>
      <c r="J16" s="4">
        <v>20000</v>
      </c>
      <c r="K16" s="5">
        <f>Transacción[[#This Row],[Dinero_ingresado]]-Transacción[[#This Row],[Monto_Total]]</f>
        <v>17236</v>
      </c>
      <c r="L16">
        <v>3</v>
      </c>
    </row>
    <row r="17" spans="6:12" x14ac:dyDescent="0.25">
      <c r="F17" s="1">
        <v>4</v>
      </c>
      <c r="G17" s="3">
        <v>2773</v>
      </c>
      <c r="H17" s="3">
        <f>Transacción[[#This Row],[Monto_Total]]*0.19</f>
        <v>526.87</v>
      </c>
      <c r="I17" t="s">
        <v>36</v>
      </c>
      <c r="J17" s="4">
        <v>10000</v>
      </c>
      <c r="K17" s="5">
        <f>Transacción[[#This Row],[Dinero_ingresado]]-Transacción[[#This Row],[Monto_Total]]</f>
        <v>7227</v>
      </c>
      <c r="L17">
        <v>1</v>
      </c>
    </row>
    <row r="18" spans="6:12" x14ac:dyDescent="0.25">
      <c r="F18" s="1">
        <v>5</v>
      </c>
      <c r="G18" s="3">
        <v>2112</v>
      </c>
      <c r="H18" s="3">
        <f>Transacción[[#This Row],[Monto_Total]]*0.19</f>
        <v>401.28000000000003</v>
      </c>
      <c r="I18" t="s">
        <v>36</v>
      </c>
      <c r="J18" s="4">
        <v>3000</v>
      </c>
      <c r="K18" s="5">
        <f>Transacción[[#This Row],[Dinero_ingresado]]-Transacción[[#This Row],[Monto_Total]]</f>
        <v>888</v>
      </c>
      <c r="L18">
        <v>1</v>
      </c>
    </row>
    <row r="19" spans="6:12" x14ac:dyDescent="0.25">
      <c r="F19" s="1">
        <v>6</v>
      </c>
      <c r="G19" s="3">
        <v>3817</v>
      </c>
      <c r="H19" s="3">
        <f>Transacción[[#This Row],[Monto_Total]]*0.19</f>
        <v>725.23</v>
      </c>
      <c r="I19" t="s">
        <v>35</v>
      </c>
      <c r="J19" s="4">
        <v>4000</v>
      </c>
      <c r="K19" s="5">
        <f>Transacción[[#This Row],[Dinero_ingresado]]-Transacción[[#This Row],[Monto_Total]]</f>
        <v>183</v>
      </c>
      <c r="L19">
        <v>2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DDDA9-A0A1-4FD5-9711-285C755ED841}">
  <dimension ref="B2:N22"/>
  <sheetViews>
    <sheetView showGridLines="0" tabSelected="1" zoomScale="85" zoomScaleNormal="85" workbookViewId="0">
      <selection activeCell="D6" sqref="D6"/>
    </sheetView>
  </sheetViews>
  <sheetFormatPr baseColWidth="10" defaultRowHeight="15" x14ac:dyDescent="0.25"/>
  <cols>
    <col min="1" max="1" width="4" customWidth="1"/>
    <col min="2" max="2" width="23.42578125" bestFit="1" customWidth="1"/>
    <col min="3" max="3" width="16" customWidth="1"/>
    <col min="4" max="4" width="13.5703125" customWidth="1"/>
    <col min="6" max="6" width="18.42578125" style="1" bestFit="1" customWidth="1"/>
    <col min="7" max="7" width="22.28515625" bestFit="1" customWidth="1"/>
    <col min="8" max="8" width="20.7109375" bestFit="1" customWidth="1"/>
    <col min="9" max="9" width="17.42578125" customWidth="1"/>
    <col min="10" max="10" width="18.85546875" customWidth="1"/>
    <col min="11" max="11" width="19.28515625" style="1" bestFit="1" customWidth="1"/>
    <col min="12" max="12" width="15" customWidth="1"/>
    <col min="13" max="13" width="20.7109375" customWidth="1"/>
  </cols>
  <sheetData>
    <row r="2" spans="2:14" x14ac:dyDescent="0.25">
      <c r="B2" s="1" t="s">
        <v>0</v>
      </c>
      <c r="C2" s="1" t="s">
        <v>1</v>
      </c>
      <c r="D2" s="1" t="s">
        <v>2</v>
      </c>
      <c r="F2" s="1" t="s">
        <v>24</v>
      </c>
      <c r="G2" t="s">
        <v>6</v>
      </c>
      <c r="H2" t="s">
        <v>7</v>
      </c>
      <c r="I2" t="s">
        <v>8</v>
      </c>
      <c r="J2" t="s">
        <v>9</v>
      </c>
      <c r="K2" s="1" t="s">
        <v>26</v>
      </c>
      <c r="L2" t="s">
        <v>25</v>
      </c>
    </row>
    <row r="3" spans="2:14" x14ac:dyDescent="0.25">
      <c r="B3" s="1">
        <v>1</v>
      </c>
      <c r="C3" s="1" t="s">
        <v>3</v>
      </c>
      <c r="D3" s="1">
        <v>14144</v>
      </c>
      <c r="F3" s="1">
        <v>1</v>
      </c>
      <c r="G3" s="2">
        <v>44459.347222222219</v>
      </c>
      <c r="H3" s="2">
        <v>44459.45722222222</v>
      </c>
      <c r="I3" t="s">
        <v>10</v>
      </c>
      <c r="J3" t="s">
        <v>13</v>
      </c>
      <c r="K3" s="1" t="s">
        <v>15</v>
      </c>
      <c r="L3">
        <v>1</v>
      </c>
    </row>
    <row r="4" spans="2:14" x14ac:dyDescent="0.25">
      <c r="B4" s="1">
        <v>2</v>
      </c>
      <c r="C4" s="1" t="s">
        <v>4</v>
      </c>
      <c r="D4" s="1">
        <v>3452</v>
      </c>
      <c r="F4" s="1">
        <v>2</v>
      </c>
      <c r="G4" s="2">
        <v>44462.5625</v>
      </c>
      <c r="H4" s="2">
        <v>44462.6325</v>
      </c>
      <c r="I4" t="s">
        <v>11</v>
      </c>
      <c r="J4" t="s">
        <v>14</v>
      </c>
      <c r="K4" s="1" t="s">
        <v>16</v>
      </c>
      <c r="L4">
        <v>2</v>
      </c>
    </row>
    <row r="5" spans="2:14" x14ac:dyDescent="0.25">
      <c r="B5" s="1">
        <v>3</v>
      </c>
      <c r="C5" s="1" t="s">
        <v>5</v>
      </c>
      <c r="D5" s="1">
        <v>33112</v>
      </c>
      <c r="F5" s="1">
        <v>3</v>
      </c>
      <c r="G5" s="2">
        <v>44462.426678240743</v>
      </c>
      <c r="H5" s="2">
        <v>44462.536678240744</v>
      </c>
      <c r="I5" t="s">
        <v>12</v>
      </c>
      <c r="J5" t="s">
        <v>14</v>
      </c>
      <c r="K5" s="1" t="s">
        <v>17</v>
      </c>
      <c r="L5">
        <v>3</v>
      </c>
    </row>
    <row r="6" spans="2:14" x14ac:dyDescent="0.25">
      <c r="F6" s="1">
        <v>4</v>
      </c>
      <c r="G6" s="2">
        <v>44461.551678240743</v>
      </c>
      <c r="H6" s="2">
        <v>44461.536678240744</v>
      </c>
      <c r="I6" t="s">
        <v>18</v>
      </c>
      <c r="J6" t="s">
        <v>14</v>
      </c>
      <c r="K6" s="1" t="s">
        <v>16</v>
      </c>
      <c r="L6">
        <v>1</v>
      </c>
    </row>
    <row r="7" spans="2:14" x14ac:dyDescent="0.25">
      <c r="F7" s="1">
        <v>5</v>
      </c>
      <c r="G7" s="2">
        <v>44462.551678240743</v>
      </c>
      <c r="H7" s="2">
        <v>44462.536678240744</v>
      </c>
      <c r="I7" t="s">
        <v>18</v>
      </c>
      <c r="J7" t="s">
        <v>14</v>
      </c>
      <c r="K7" s="1" t="s">
        <v>16</v>
      </c>
      <c r="L7">
        <v>1</v>
      </c>
    </row>
    <row r="8" spans="2:14" x14ac:dyDescent="0.25">
      <c r="F8" s="1">
        <v>6</v>
      </c>
      <c r="G8" s="2">
        <v>44463.551678240743</v>
      </c>
      <c r="H8" s="2">
        <v>44463.536678240744</v>
      </c>
      <c r="I8" t="s">
        <v>18</v>
      </c>
      <c r="J8" t="s">
        <v>14</v>
      </c>
      <c r="K8" s="1" t="s">
        <v>17</v>
      </c>
      <c r="L8">
        <v>2</v>
      </c>
    </row>
    <row r="10" spans="2:14" x14ac:dyDescent="0.25">
      <c r="B10" s="1" t="s">
        <v>20</v>
      </c>
      <c r="C10" s="1" t="s">
        <v>19</v>
      </c>
      <c r="D10" s="1" t="s">
        <v>1</v>
      </c>
    </row>
    <row r="11" spans="2:14" x14ac:dyDescent="0.25">
      <c r="B11" s="1">
        <v>1</v>
      </c>
      <c r="C11" s="1" t="s">
        <v>22</v>
      </c>
      <c r="D11" s="1" t="s">
        <v>15</v>
      </c>
    </row>
    <row r="12" spans="2:14" x14ac:dyDescent="0.25">
      <c r="B12" s="1">
        <v>2</v>
      </c>
      <c r="C12" s="1" t="s">
        <v>23</v>
      </c>
      <c r="D12" s="1" t="s">
        <v>16</v>
      </c>
    </row>
    <row r="13" spans="2:14" x14ac:dyDescent="0.25">
      <c r="B13" s="1">
        <v>3</v>
      </c>
      <c r="C13" s="1" t="s">
        <v>22</v>
      </c>
      <c r="D13" s="1" t="s">
        <v>17</v>
      </c>
      <c r="F13" s="1" t="s">
        <v>27</v>
      </c>
      <c r="G13" t="s">
        <v>28</v>
      </c>
      <c r="H13" t="s">
        <v>29</v>
      </c>
      <c r="I13" t="s">
        <v>30</v>
      </c>
      <c r="J13" t="s">
        <v>31</v>
      </c>
      <c r="K13" s="1" t="s">
        <v>32</v>
      </c>
      <c r="L13" t="s">
        <v>33</v>
      </c>
      <c r="M13" t="s">
        <v>34</v>
      </c>
      <c r="N13" t="s">
        <v>37</v>
      </c>
    </row>
    <row r="14" spans="2:14" x14ac:dyDescent="0.25">
      <c r="B14" s="1">
        <v>4</v>
      </c>
      <c r="C14" s="1" t="s">
        <v>22</v>
      </c>
      <c r="D14" s="1" t="s">
        <v>21</v>
      </c>
      <c r="F14" s="1">
        <v>1</v>
      </c>
      <c r="G14" s="3">
        <v>3153</v>
      </c>
      <c r="H14" s="3">
        <f>Transaccion[[#This Row],[Monto_Total]]*0.19</f>
        <v>599.07000000000005</v>
      </c>
      <c r="I14" t="s">
        <v>35</v>
      </c>
      <c r="J14" s="4">
        <v>5000</v>
      </c>
      <c r="K14" s="5">
        <f>Transaccion[[#This Row],[Dinero_ingresado]]-Transaccion[[#This Row],[Monto_Total]]</f>
        <v>1847</v>
      </c>
      <c r="L14">
        <v>1</v>
      </c>
      <c r="M14">
        <v>1</v>
      </c>
      <c r="N14">
        <v>3</v>
      </c>
    </row>
    <row r="15" spans="2:14" x14ac:dyDescent="0.25">
      <c r="F15" s="1">
        <v>2</v>
      </c>
      <c r="G15" s="3">
        <v>4926</v>
      </c>
      <c r="H15" s="3">
        <f>Transaccion[[#This Row],[Monto_Total]]*0.19</f>
        <v>935.94</v>
      </c>
      <c r="I15" t="s">
        <v>36</v>
      </c>
      <c r="J15" s="4">
        <v>10000</v>
      </c>
      <c r="K15" s="5">
        <f>Transaccion[[#This Row],[Dinero_ingresado]]-Transaccion[[#This Row],[Monto_Total]]</f>
        <v>5074</v>
      </c>
      <c r="L15">
        <v>2</v>
      </c>
      <c r="M15">
        <v>2</v>
      </c>
      <c r="N15">
        <v>3</v>
      </c>
    </row>
    <row r="16" spans="2:14" x14ac:dyDescent="0.25">
      <c r="F16" s="1">
        <v>3</v>
      </c>
      <c r="G16" s="3">
        <v>2764</v>
      </c>
      <c r="H16" s="3">
        <f>Transaccion[[#This Row],[Monto_Total]]*0.19</f>
        <v>525.16</v>
      </c>
      <c r="I16" t="s">
        <v>35</v>
      </c>
      <c r="J16" s="4">
        <v>20000</v>
      </c>
      <c r="K16" s="5">
        <f>Transaccion[[#This Row],[Dinero_ingresado]]-Transaccion[[#This Row],[Monto_Total]]</f>
        <v>17236</v>
      </c>
      <c r="L16">
        <v>3</v>
      </c>
      <c r="M16">
        <v>3</v>
      </c>
      <c r="N16">
        <v>3</v>
      </c>
    </row>
    <row r="17" spans="2:14" x14ac:dyDescent="0.25">
      <c r="F17" s="1">
        <v>4</v>
      </c>
      <c r="G17" s="3">
        <v>2773</v>
      </c>
      <c r="H17" s="3">
        <f>Transaccion[[#This Row],[Monto_Total]]*0.19</f>
        <v>526.87</v>
      </c>
      <c r="I17" t="s">
        <v>36</v>
      </c>
      <c r="J17" s="4">
        <v>10000</v>
      </c>
      <c r="K17" s="5">
        <f>Transaccion[[#This Row],[Dinero_ingresado]]-Transaccion[[#This Row],[Monto_Total]]</f>
        <v>7227</v>
      </c>
      <c r="L17">
        <v>1</v>
      </c>
      <c r="M17">
        <v>4</v>
      </c>
      <c r="N17">
        <v>2</v>
      </c>
    </row>
    <row r="18" spans="2:14" x14ac:dyDescent="0.25">
      <c r="F18" s="1">
        <v>5</v>
      </c>
      <c r="G18" s="3">
        <v>2112</v>
      </c>
      <c r="H18" s="3">
        <f>Transaccion[[#This Row],[Monto_Total]]*0.19</f>
        <v>401.28000000000003</v>
      </c>
      <c r="I18" t="s">
        <v>36</v>
      </c>
      <c r="J18" s="4">
        <v>3000</v>
      </c>
      <c r="K18" s="5">
        <f>Transaccion[[#This Row],[Dinero_ingresado]]-Transaccion[[#This Row],[Monto_Total]]</f>
        <v>888</v>
      </c>
      <c r="L18">
        <v>1</v>
      </c>
      <c r="M18">
        <v>5</v>
      </c>
      <c r="N18">
        <v>1</v>
      </c>
    </row>
    <row r="19" spans="2:14" x14ac:dyDescent="0.25">
      <c r="B19" t="s">
        <v>38</v>
      </c>
      <c r="C19" t="s">
        <v>39</v>
      </c>
      <c r="D19" t="s">
        <v>40</v>
      </c>
      <c r="F19" s="1">
        <v>6</v>
      </c>
      <c r="G19" s="3">
        <v>3817</v>
      </c>
      <c r="H19" s="3">
        <f>Transaccion[[#This Row],[Monto_Total]]*0.19</f>
        <v>725.23</v>
      </c>
      <c r="I19" t="s">
        <v>35</v>
      </c>
      <c r="J19" s="4">
        <v>4000</v>
      </c>
      <c r="K19" s="5">
        <f>Transaccion[[#This Row],[Dinero_ingresado]]-Transaccion[[#This Row],[Monto_Total]]</f>
        <v>183</v>
      </c>
      <c r="L19">
        <v>2</v>
      </c>
      <c r="M19">
        <v>6</v>
      </c>
      <c r="N19">
        <v>1</v>
      </c>
    </row>
    <row r="20" spans="2:14" x14ac:dyDescent="0.25">
      <c r="B20">
        <v>1</v>
      </c>
      <c r="C20" t="s">
        <v>41</v>
      </c>
      <c r="D20" t="s">
        <v>44</v>
      </c>
    </row>
    <row r="21" spans="2:14" x14ac:dyDescent="0.25">
      <c r="B21">
        <v>2</v>
      </c>
      <c r="C21" t="s">
        <v>42</v>
      </c>
      <c r="D21" t="s">
        <v>44</v>
      </c>
    </row>
    <row r="22" spans="2:14" x14ac:dyDescent="0.25">
      <c r="B22">
        <v>3</v>
      </c>
      <c r="C22" t="s">
        <v>43</v>
      </c>
      <c r="D22" t="s">
        <v>44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0BBD6-3383-4862-B2B8-6C06E1FDEDD0}">
  <dimension ref="B8:I14"/>
  <sheetViews>
    <sheetView workbookViewId="0">
      <selection activeCell="F11" sqref="F11"/>
    </sheetView>
  </sheetViews>
  <sheetFormatPr baseColWidth="10" defaultRowHeight="15" x14ac:dyDescent="0.25"/>
  <cols>
    <col min="3" max="3" width="14.7109375" bestFit="1" customWidth="1"/>
    <col min="6" max="6" width="19.140625" bestFit="1" customWidth="1"/>
    <col min="8" max="8" width="15.140625" bestFit="1" customWidth="1"/>
    <col min="9" max="9" width="21" bestFit="1" customWidth="1"/>
  </cols>
  <sheetData>
    <row r="8" spans="2:9" x14ac:dyDescent="0.25">
      <c r="B8" s="1" t="s">
        <v>27</v>
      </c>
      <c r="C8" t="s">
        <v>28</v>
      </c>
      <c r="D8" t="s">
        <v>29</v>
      </c>
      <c r="E8" t="s">
        <v>30</v>
      </c>
      <c r="F8" t="s">
        <v>31</v>
      </c>
      <c r="G8" s="1" t="s">
        <v>32</v>
      </c>
      <c r="H8" t="s">
        <v>33</v>
      </c>
      <c r="I8" t="s">
        <v>34</v>
      </c>
    </row>
    <row r="9" spans="2:9" x14ac:dyDescent="0.25">
      <c r="B9" s="1">
        <v>1</v>
      </c>
      <c r="C9" s="3">
        <v>3153</v>
      </c>
      <c r="D9" s="3">
        <f>Transaccion12[[#This Row],[Monto_Total]]*0.19</f>
        <v>599.07000000000005</v>
      </c>
      <c r="E9" t="s">
        <v>35</v>
      </c>
      <c r="F9" s="4">
        <v>5000</v>
      </c>
      <c r="G9" s="5">
        <f>Transaccion12[[#This Row],[Dinero_ingresado]]-Transaccion12[[#This Row],[Monto_Total]]</f>
        <v>1847</v>
      </c>
      <c r="H9">
        <v>1</v>
      </c>
      <c r="I9">
        <v>1</v>
      </c>
    </row>
    <row r="10" spans="2:9" x14ac:dyDescent="0.25">
      <c r="B10" s="1">
        <v>2</v>
      </c>
      <c r="C10" s="3">
        <v>4926</v>
      </c>
      <c r="D10" s="3">
        <f>Transaccion12[[#This Row],[Monto_Total]]*0.19</f>
        <v>935.94</v>
      </c>
      <c r="E10" t="s">
        <v>36</v>
      </c>
      <c r="F10" s="4">
        <v>10000</v>
      </c>
      <c r="G10" s="5">
        <f>Transaccion12[[#This Row],[Dinero_ingresado]]-Transaccion12[[#This Row],[Monto_Total]]</f>
        <v>5074</v>
      </c>
      <c r="H10">
        <v>2</v>
      </c>
      <c r="I10">
        <v>2</v>
      </c>
    </row>
    <row r="11" spans="2:9" x14ac:dyDescent="0.25">
      <c r="B11" s="1">
        <v>3</v>
      </c>
      <c r="C11" s="3">
        <v>2764</v>
      </c>
      <c r="D11" s="3">
        <f>Transaccion12[[#This Row],[Monto_Total]]*0.19</f>
        <v>525.16</v>
      </c>
      <c r="E11" t="s">
        <v>35</v>
      </c>
      <c r="F11" s="4">
        <v>20000</v>
      </c>
      <c r="G11" s="5">
        <f>Transaccion12[[#This Row],[Dinero_ingresado]]-Transaccion12[[#This Row],[Monto_Total]]</f>
        <v>17236</v>
      </c>
      <c r="H11">
        <v>3</v>
      </c>
      <c r="I11">
        <v>3</v>
      </c>
    </row>
    <row r="12" spans="2:9" x14ac:dyDescent="0.25">
      <c r="B12" s="1">
        <v>4</v>
      </c>
      <c r="C12" s="3">
        <v>2773</v>
      </c>
      <c r="D12" s="3">
        <f>Transaccion12[[#This Row],[Monto_Total]]*0.19</f>
        <v>526.87</v>
      </c>
      <c r="E12" t="s">
        <v>36</v>
      </c>
      <c r="F12" s="4">
        <v>10000</v>
      </c>
      <c r="G12" s="5">
        <f>Transaccion12[[#This Row],[Dinero_ingresado]]-Transaccion12[[#This Row],[Monto_Total]]</f>
        <v>7227</v>
      </c>
      <c r="H12">
        <v>1</v>
      </c>
      <c r="I12">
        <v>4</v>
      </c>
    </row>
    <row r="13" spans="2:9" x14ac:dyDescent="0.25">
      <c r="B13" s="1">
        <v>5</v>
      </c>
      <c r="C13" s="3">
        <v>2112</v>
      </c>
      <c r="D13" s="3">
        <f>Transaccion12[[#This Row],[Monto_Total]]*0.19</f>
        <v>401.28000000000003</v>
      </c>
      <c r="E13" t="s">
        <v>36</v>
      </c>
      <c r="F13" s="4">
        <v>3000</v>
      </c>
      <c r="G13" s="5">
        <f>Transaccion12[[#This Row],[Dinero_ingresado]]-Transaccion12[[#This Row],[Monto_Total]]</f>
        <v>888</v>
      </c>
      <c r="H13">
        <v>1</v>
      </c>
      <c r="I13">
        <v>5</v>
      </c>
    </row>
    <row r="14" spans="2:9" x14ac:dyDescent="0.25">
      <c r="B14" s="1">
        <v>6</v>
      </c>
      <c r="C14" s="3">
        <v>3817</v>
      </c>
      <c r="D14" s="3">
        <f>Transaccion12[[#This Row],[Monto_Total]]*0.19</f>
        <v>725.23</v>
      </c>
      <c r="E14" t="s">
        <v>35</v>
      </c>
      <c r="F14" s="4">
        <v>4000</v>
      </c>
      <c r="G14" s="5">
        <f>Transaccion12[[#This Row],[Dinero_ingresado]]-Transaccion12[[#This Row],[Monto_Total]]</f>
        <v>183</v>
      </c>
      <c r="H14">
        <v>2</v>
      </c>
      <c r="I14">
        <v>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l i e n t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 C l i e n t e _ I d < / s t r i n g > < / k e y > < v a l u e > < i n t > 1 0 0 < / i n t > < / v a l u e > < / i t e m > < i t e m > < k e y > < s t r i n g > N o m b r e < / s t r i n g > < / k e y > < v a l u e > < i n t > 8 7 < / i n t > < / v a l u e > < / i t e m > < i t e m > < k e y > < s t r i n g > C e d u l a < / s t r i n g > < / k e y > < v a l u e > < i n t > 7 9 < / i n t > < / v a l u e > < / i t e m > < / C o l u m n W i d t h s > < C o l u m n D i s p l a y I n d e x > < i t e m > < k e y > < s t r i n g > C l i e n t e _ I d < / s t r i n g > < / k e y > < v a l u e > < i n t > 0 < / i n t > < / v a l u e > < / i t e m > < i t e m > < k e y > < s t r i n g > N o m b r e < / s t r i n g > < / k e y > < v a l u e > < i n t > 1 < / i n t > < / v a l u e > < / i t e m > < i t e m > < k e y > < s t r i n g > C e d u l a 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U s u a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 U s u a r i o _ i d < / s t r i n g > < / k e y > < v a l u e > < i n t > 1 0 2 < / i n t > < / v a l u e > < / i t e m > < i t e m > < k e y > < s t r i n g > N i c k n a m e < / s t r i n g > < / k e y > < v a l u e > < i n t > 9 8 < / i n t > < / v a l u e > < / i t e m > < i t e m > < k e y > < s t r i n g > C o n t r a s e n a < / s t r i n g > < / k e y > < v a l u e > < i n t > 1 0 6 < / i n t > < / v a l u e > < / i t e m > < / C o l u m n W i d t h s > < C o l u m n D i s p l a y I n d e x > < i t e m > < k e y > < s t r i n g > U s u a r i o _ i d < / s t r i n g > < / k e y > < v a l u e > < i n t > 0 < / i n t > < / v a l u e > < / i t e m > < i t e m > < k e y > < s t r i n g > N i c k n a m e < / s t r i n g > < / k e y > < v a l u e > < i n t > 1 < / i n t > < / v a l u e > < / i t e m > < i t e m > < k e y > < s t r i n g > C o n t r a s e n a 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C l i e n t e , V e h i c u l o , P u e s t o s , T r a n s a c c i o n , U s u a r i o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C l i e n t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 P u e s t o s 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 P u e s t o s 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 C o l u m n s \ P u e s t o _ a s i g n a d o _ i d < / K e y > < / D i a g r a m O b j e c t K e y > < D i a g r a m O b j e c t K e y > < K e y > C o l u m n s \ D i s p o n i b i l i d a d < / K e y > < / D i a g r a m O b j e c t K e y > < D i a g r a m O b j e c t K e y > < K e y > C o l u m n s \ N o m b r e 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 C o l u m n s \ P u e s t o _ a s i g n a d o _ i d 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 C o l u m n s \ D i s p o n i b i l i d a d 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 I n g r e s o s _ S a l i d a s 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 I n g r e s o s _ S a l i d a s 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 C o l u m n s \ I n g r e s o s _ S a l i d a s _ i d < / K e y > < / D i a g r a m O b j e c t K e y > < D i a g r a m O b j e c t K e y > < K e y > C o l u m n s \ F e c h a _ h o r a _ d e _ i n g r e s o < / K e y > < / D i a g r a m O b j e c t K e y > < D i a g r a m O b j e c t K e y > < K e y > C o l u m n s \ F e c h a _ h o r a _ d e _ s a l i d a < / K e y > < / D i a g r a m O b j e c t K e y > < D i a g r a m O b j e c t K e y > < K e y > C o l u m n s \ P l a c a < / K e y > < / D i a g r a m O b j e c t K e y > < D i a g r a m O b j e c t K e y > < K e y > C o l u m n s \ T i p o _ v e h i c u l o < / K e y > < / D i a g r a m O b j e c t K e y > < D i a g r a m O b j e c t K e y > < K e y > C o l u m n s \ P u e s t o _ a s i g n a d o < / K e y > < / D i a g r a m O b j e c t K e y > < D i a g r a m O b j e c t K e y > < K e y > C o l u m n s \ C l i e n t e _ I d 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 C o l u m n s \ I n g r e s o s _ S a l i d a s _ i d 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 C o l u m n s \ F e c h a _ h o r a _ d e _ i n g r e s o 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 C o l u m n s \ F e c h a _ h o r a _ d e _ s a l i d a 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 C o l u m n s \ T i p o _ v e h i c u l o 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 C o l u m n s \ P u e s t o _ a s i g n a d o 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 T r a n s a c c i o n 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 T r a n s a c c i o n 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 C o l u m n s \ T r a n s a c c i � n _ I d < / K e y > < / D i a g r a m O b j e c t K e y > < D i a g r a m O b j e c t K e y > < K e y > C o l u m n s \ M o n t o _ T o t a l < / K e y > < / D i a g r a m O b j e c t K e y > < D i a g r a m O b j e c t K e y > < K e y > C o l u m n s \ I m p u e s t o s < / K e y > < / D i a g r a m O b j e c t K e y > < D i a g r a m O b j e c t K e y > < K e y > C o l u m n s \ M e d i o _ d e _ p a g o < / K e y > < / D i a g r a m O b j e c t K e y > < D i a g r a m O b j e c t K e y > < K e y > C o l u m n s \ D i n e r o _ i n g r e s a d o < / K e y > < / D i a g r a m O b j e c t K e y > < D i a g r a m O b j e c t K e y > < K e y > C o l u m n s \ C a m b i o < / K e y > < / D i a g r a m O b j e c t K e y > < D i a g r a m O b j e c t K e y > < K e y > C o l u m n s \ F k _ c l i e n t e _ i d < / K e y > < / D i a g r a m O b j e c t K e y > < D i a g r a m O b j e c t K e y > < K e y > C o l u m n s \ F K _ I n g r e s o s _ s a l i d a s < / K e y > < / D i a g r a m O b j e c t K e y > < D i a g r a m O b j e c t K e y > < K e y > C o l u m n s \ F K _ U s u a r i o 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 C o l u m n s \ T r a n s a c c i � n _ I d 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 C o l u m n s \ M o n t o _ T o t a l 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 C o l u m n s \ I m p u e s t o s 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 C o l u m n s \ M e d i o _ d e _ p a g o 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 C o l u m n s \ D i n e r o _ i n g r e s a d o 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 C o l u m n s \ C a m b i o 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 C o l u m n s \ F k _ c l i e n t e _ i d 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 C o l u m n s \ F K _ I n g r e s o s _ s a l i d a s 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 C o l u m n s \ F K _ U s u a r i o 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 U s u a r i o 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 U s u a r i o 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 C o l u m n s \ U s u a r i o _ i d < / K e y > < / D i a g r a m O b j e c t K e y > < D i a g r a m O b j e c t K e y > < K e y > C o l u m n s \ N i c k n a m e < / K e y > < / D i a g r a m O b j e c t K e y > < D i a g r a m O b j e c t K e y > < K e y > C o l u m n s \ C o n t r a s e n a 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 C o l u m n s \ U s u a r i o _ i d 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 C o l u m n s \ N i c k n a m e 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 C o l u m n s \ C o n t r a s e n a 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 C o l u m n s \ C l i e n t e _ I d < / K e y > < / D i a g r a m O b j e c t K e y > < D i a g r a m O b j e c t K e y > < K e y > C o l u m n s \ N o m b r e < / K e y > < / D i a g r a m O b j e c t K e y > < D i a g r a m O b j e c t K e y > < K e y > C o l u m n s \ C e d u l a 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 C o l u m n s \ C e d u l a 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 T a g s \ T a b l e s \ & l t ; T a b l e s \ C l i e n t e & g t ; < / K e y > < / D i a g r a m O b j e c t K e y > < D i a g r a m O b j e c t K e y > < K e y > D y n a m i c   T a g s \ T a b l e s \ & l t ; T a b l e s \ I n g r e s o s _ S a l i d a s & g t ; < / K e y > < / D i a g r a m O b j e c t K e y > < D i a g r a m O b j e c t K e y > < K e y > D y n a m i c   T a g s \ T a b l e s \ & l t ; T a b l e s \ P u e s t o s & g t ; < / K e y > < / D i a g r a m O b j e c t K e y > < D i a g r a m O b j e c t K e y > < K e y > D y n a m i c   T a g s \ T a b l e s \ & l t ; T a b l e s \ T r a n s a c c i o n & g t ; < / K e y > < / D i a g r a m O b j e c t K e y > < D i a g r a m O b j e c t K e y > < K e y > D y n a m i c   T a g s \ T a b l e s \ & l t ; T a b l e s \ U s u a r i o & g t ; < / K e y > < / D i a g r a m O b j e c t K e y > < D i a g r a m O b j e c t K e y > < K e y > T a b l e s \ C l i e n t e < / K e y > < / D i a g r a m O b j e c t K e y > < D i a g r a m O b j e c t K e y > < K e y > T a b l e s \ C l i e n t e \ C o l u m n s \ C l i e n t e _ I d < / K e y > < / D i a g r a m O b j e c t K e y > < D i a g r a m O b j e c t K e y > < K e y > T a b l e s \ C l i e n t e \ C o l u m n s \ N o m b r e < / K e y > < / D i a g r a m O b j e c t K e y > < D i a g r a m O b j e c t K e y > < K e y > T a b l e s \ C l i e n t e \ C o l u m n s \ C e d u l a < / K e y > < / D i a g r a m O b j e c t K e y > < D i a g r a m O b j e c t K e y > < K e y > T a b l e s \ I n g r e s o s _ S a l i d a s < / K e y > < / D i a g r a m O b j e c t K e y > < D i a g r a m O b j e c t K e y > < K e y > T a b l e s \ I n g r e s o s _ S a l i d a s \ C o l u m n s \ I n g r e s o s _ S a l i d a s _ i d < / K e y > < / D i a g r a m O b j e c t K e y > < D i a g r a m O b j e c t K e y > < K e y > T a b l e s \ I n g r e s o s _ S a l i d a s \ C o l u m n s \ F e c h a _ h o r a _ d e _ i n g r e s o < / K e y > < / D i a g r a m O b j e c t K e y > < D i a g r a m O b j e c t K e y > < K e y > T a b l e s \ I n g r e s o s _ S a l i d a s \ C o l u m n s \ F e c h a _ h o r a _ d e _ s a l i d a < / K e y > < / D i a g r a m O b j e c t K e y > < D i a g r a m O b j e c t K e y > < K e y > T a b l e s \ I n g r e s o s _ S a l i d a s \ C o l u m n s \ P l a c a < / K e y > < / D i a g r a m O b j e c t K e y > < D i a g r a m O b j e c t K e y > < K e y > T a b l e s \ I n g r e s o s _ S a l i d a s \ C o l u m n s \ T i p o _ v e h i c u l o < / K e y > < / D i a g r a m O b j e c t K e y > < D i a g r a m O b j e c t K e y > < K e y > T a b l e s \ I n g r e s o s _ S a l i d a s \ C o l u m n s \ P u e s t o _ a s i g n a d o < / K e y > < / D i a g r a m O b j e c t K e y > < D i a g r a m O b j e c t K e y > < K e y > T a b l e s \ I n g r e s o s _ S a l i d a s \ C o l u m n s \ C l i e n t e _ I d < / K e y > < / D i a g r a m O b j e c t K e y > < D i a g r a m O b j e c t K e y > < K e y > T a b l e s \ P u e s t o s < / K e y > < / D i a g r a m O b j e c t K e y > < D i a g r a m O b j e c t K e y > < K e y > T a b l e s \ P u e s t o s \ C o l u m n s \ P u e s t o _ a s i g n a d o _ i d < / K e y > < / D i a g r a m O b j e c t K e y > < D i a g r a m O b j e c t K e y > < K e y > T a b l e s \ P u e s t o s \ C o l u m n s \ D i s p o n i b i l i d a d < / K e y > < / D i a g r a m O b j e c t K e y > < D i a g r a m O b j e c t K e y > < K e y > T a b l e s \ P u e s t o s \ C o l u m n s \ N o m b r e < / K e y > < / D i a g r a m O b j e c t K e y > < D i a g r a m O b j e c t K e y > < K e y > T a b l e s \ T r a n s a c c i o n < / K e y > < / D i a g r a m O b j e c t K e y > < D i a g r a m O b j e c t K e y > < K e y > T a b l e s \ T r a n s a c c i o n \ C o l u m n s \ T r a n s a c c i � n _ I d < / K e y > < / D i a g r a m O b j e c t K e y > < D i a g r a m O b j e c t K e y > < K e y > T a b l e s \ T r a n s a c c i o n \ C o l u m n s \ M o n t o _ T o t a l < / K e y > < / D i a g r a m O b j e c t K e y > < D i a g r a m O b j e c t K e y > < K e y > T a b l e s \ T r a n s a c c i o n \ C o l u m n s \ I m p u e s t o s < / K e y > < / D i a g r a m O b j e c t K e y > < D i a g r a m O b j e c t K e y > < K e y > T a b l e s \ T r a n s a c c i o n \ C o l u m n s \ M e d i o _ d e _ p a g o < / K e y > < / D i a g r a m O b j e c t K e y > < D i a g r a m O b j e c t K e y > < K e y > T a b l e s \ T r a n s a c c i o n \ C o l u m n s \ D i n e r o _ i n g r e s a d o < / K e y > < / D i a g r a m O b j e c t K e y > < D i a g r a m O b j e c t K e y > < K e y > T a b l e s \ T r a n s a c c i o n \ C o l u m n s \ C a m b i o < / K e y > < / D i a g r a m O b j e c t K e y > < D i a g r a m O b j e c t K e y > < K e y > T a b l e s \ T r a n s a c c i o n \ C o l u m n s \ F k _ c l i e n t e _ i d < / K e y > < / D i a g r a m O b j e c t K e y > < D i a g r a m O b j e c t K e y > < K e y > T a b l e s \ T r a n s a c c i o n \ C o l u m n s \ F K _ I n g r e s o s _ s a l i d a s < / K e y > < / D i a g r a m O b j e c t K e y > < D i a g r a m O b j e c t K e y > < K e y > T a b l e s \ T r a n s a c c i o n \ C o l u m n s \ F K _ U s u a r i o < / K e y > < / D i a g r a m O b j e c t K e y > < D i a g r a m O b j e c t K e y > < K e y > T a b l e s \ U s u a r i o < / K e y > < / D i a g r a m O b j e c t K e y > < D i a g r a m O b j e c t K e y > < K e y > T a b l e s \ U s u a r i o \ C o l u m n s \ U s u a r i o _ i d < / K e y > < / D i a g r a m O b j e c t K e y > < D i a g r a m O b j e c t K e y > < K e y > T a b l e s \ U s u a r i o \ C o l u m n s \ N i c k n a m e < / K e y > < / D i a g r a m O b j e c t K e y > < D i a g r a m O b j e c t K e y > < K e y > T a b l e s \ U s u a r i o \ C o l u m n s \ C o n t r a s e n a < / K e y > < / D i a g r a m O b j e c t K e y > < D i a g r a m O b j e c t K e y > < K e y > R e l a t i o n s h i p s \ & l t ; T a b l e s \ I n g r e s o s _ S a l i d a s \ C o l u m n s \ P u e s t o _ a s i g n a d o & g t ; - & l t ; T a b l e s \ P u e s t o s \ C o l u m n s \ N o m b r e & g t ; < / K e y > < / D i a g r a m O b j e c t K e y > < D i a g r a m O b j e c t K e y > < K e y > R e l a t i o n s h i p s \ & l t ; T a b l e s \ I n g r e s o s _ S a l i d a s \ C o l u m n s \ P u e s t o _ a s i g n a d o & g t ; - & l t ; T a b l e s \ P u e s t o s \ C o l u m n s \ N o m b r e & g t ; \ F K < / K e y > < / D i a g r a m O b j e c t K e y > < D i a g r a m O b j e c t K e y > < K e y > R e l a t i o n s h i p s \ & l t ; T a b l e s \ I n g r e s o s _ S a l i d a s \ C o l u m n s \ P u e s t o _ a s i g n a d o & g t ; - & l t ; T a b l e s \ P u e s t o s \ C o l u m n s \ N o m b r e & g t ; \ P K < / K e y > < / D i a g r a m O b j e c t K e y > < D i a g r a m O b j e c t K e y > < K e y > R e l a t i o n s h i p s \ & l t ; T a b l e s \ I n g r e s o s _ S a l i d a s \ C o l u m n s \ P u e s t o _ a s i g n a d o & g t ; - & l t ; T a b l e s \ P u e s t o s \ C o l u m n s \ N o m b r e & g t ; \ C r o s s F i l t e r < / K e y > < / D i a g r a m O b j e c t K e y > < D i a g r a m O b j e c t K e y > < K e y > R e l a t i o n s h i p s \ & l t ; T a b l e s \ I n g r e s o s _ S a l i d a s \ C o l u m n s \ C l i e n t e _ I d & g t ; - & l t ; T a b l e s \ C l i e n t e \ C o l u m n s \ C l i e n t e _ I d & g t ; < / K e y > < / D i a g r a m O b j e c t K e y > < D i a g r a m O b j e c t K e y > < K e y > R e l a t i o n s h i p s \ & l t ; T a b l e s \ I n g r e s o s _ S a l i d a s \ C o l u m n s \ C l i e n t e _ I d & g t ; - & l t ; T a b l e s \ C l i e n t e \ C o l u m n s \ C l i e n t e _ I d & g t ; \ F K < / K e y > < / D i a g r a m O b j e c t K e y > < D i a g r a m O b j e c t K e y > < K e y > R e l a t i o n s h i p s \ & l t ; T a b l e s \ I n g r e s o s _ S a l i d a s \ C o l u m n s \ C l i e n t e _ I d & g t ; - & l t ; T a b l e s \ C l i e n t e \ C o l u m n s \ C l i e n t e _ I d & g t ; \ P K < / K e y > < / D i a g r a m O b j e c t K e y > < D i a g r a m O b j e c t K e y > < K e y > R e l a t i o n s h i p s \ & l t ; T a b l e s \ I n g r e s o s _ S a l i d a s \ C o l u m n s \ C l i e n t e _ I d & g t ; - & l t ; T a b l e s \ C l i e n t e \ C o l u m n s \ C l i e n t e _ I d & g t ; \ C r o s s F i l t e r < / K e y > < / D i a g r a m O b j e c t K e y > < D i a g r a m O b j e c t K e y > < K e y > R e l a t i o n s h i p s \ & l t ; T a b l e s \ T r a n s a c c i o n \ C o l u m n s \ F K _ U s u a r i o & g t ; - & l t ; T a b l e s \ U s u a r i o \ C o l u m n s \ U s u a r i o _ i d & g t ; < / K e y > < / D i a g r a m O b j e c t K e y > < D i a g r a m O b j e c t K e y > < K e y > R e l a t i o n s h i p s \ & l t ; T a b l e s \ T r a n s a c c i o n \ C o l u m n s \ F K _ U s u a r i o & g t ; - & l t ; T a b l e s \ U s u a r i o \ C o l u m n s \ U s u a r i o _ i d & g t ; \ F K < / K e y > < / D i a g r a m O b j e c t K e y > < D i a g r a m O b j e c t K e y > < K e y > R e l a t i o n s h i p s \ & l t ; T a b l e s \ T r a n s a c c i o n \ C o l u m n s \ F K _ U s u a r i o & g t ; - & l t ; T a b l e s \ U s u a r i o \ C o l u m n s \ U s u a r i o _ i d & g t ; \ P K < / K e y > < / D i a g r a m O b j e c t K e y > < D i a g r a m O b j e c t K e y > < K e y > R e l a t i o n s h i p s \ & l t ; T a b l e s \ T r a n s a c c i o n \ C o l u m n s \ F K _ U s u a r i o & g t ; - & l t ; T a b l e s \ U s u a r i o \ C o l u m n s \ U s u a r i o _ i d & g t ; \ C r o s s F i l t e r < / K e y > < / D i a g r a m O b j e c t K e y > < D i a g r a m O b j e c t K e y > < K e y > R e l a t i o n s h i p s \ & l t ; T a b l e s \ T r a n s a c c i o n \ C o l u m n s \ F K _ I n g r e s o s _ s a l i d a s & g t ; - & l t ; T a b l e s \ I n g r e s o s _ S a l i d a s \ C o l u m n s \ I n g r e s o s _ S a l i d a s _ i d & g t ; < / K e y > < / D i a g r a m O b j e c t K e y > < D i a g r a m O b j e c t K e y > < K e y > R e l a t i o n s h i p s \ & l t ; T a b l e s \ T r a n s a c c i o n \ C o l u m n s \ F K _ I n g r e s o s _ s a l i d a s & g t ; - & l t ; T a b l e s \ I n g r e s o s _ S a l i d a s \ C o l u m n s \ I n g r e s o s _ S a l i d a s _ i d & g t ; \ F K < / K e y > < / D i a g r a m O b j e c t K e y > < D i a g r a m O b j e c t K e y > < K e y > R e l a t i o n s h i p s \ & l t ; T a b l e s \ T r a n s a c c i o n \ C o l u m n s \ F K _ I n g r e s o s _ s a l i d a s & g t ; - & l t ; T a b l e s \ I n g r e s o s _ S a l i d a s \ C o l u m n s \ I n g r e s o s _ S a l i d a s _ i d & g t ; \ P K < / K e y > < / D i a g r a m O b j e c t K e y > < D i a g r a m O b j e c t K e y > < K e y > R e l a t i o n s h i p s \ & l t ; T a b l e s \ T r a n s a c c i o n \ C o l u m n s \ F K _ I n g r e s o s _ s a l i d a s & g t ; - & l t ; T a b l e s \ I n g r e s o s _ S a l i d a s \ C o l u m n s \ I n g r e s o s _ S a l i d a s _ i d & g t ; \ C r o s s F i l t e r < / K e y > < / D i a g r a m O b j e c t K e y > < D i a g r a m O b j e c t K e y > < K e y > R e l a t i o n s h i p s \ & l t ; T a b l e s \ T r a n s a c c i o n \ C o l u m n s \ F k _ c l i e n t e _ i d & g t ; - & l t ; T a b l e s \ C l i e n t e \ C o l u m n s \ C l i e n t e _ I d & g t ; < / K e y > < / D i a g r a m O b j e c t K e y > < D i a g r a m O b j e c t K e y > < K e y > R e l a t i o n s h i p s \ & l t ; T a b l e s \ T r a n s a c c i o n \ C o l u m n s \ F k _ c l i e n t e _ i d & g t ; - & l t ; T a b l e s \ C l i e n t e \ C o l u m n s \ C l i e n t e _ I d & g t ; \ F K < / K e y > < / D i a g r a m O b j e c t K e y > < D i a g r a m O b j e c t K e y > < K e y > R e l a t i o n s h i p s \ & l t ; T a b l e s \ T r a n s a c c i o n \ C o l u m n s \ F k _ c l i e n t e _ i d & g t ; - & l t ; T a b l e s \ C l i e n t e \ C o l u m n s \ C l i e n t e _ I d & g t ; \ P K < / K e y > < / D i a g r a m O b j e c t K e y > < D i a g r a m O b j e c t K e y > < K e y > R e l a t i o n s h i p s \ & l t ; T a b l e s \ T r a n s a c c i o n \ C o l u m n s \ F k _ c l i e n t e _ i d & g t ; - & l t ; T a b l e s \ C l i e n t e \ C o l u m n s \ C l i e n t e _ I d & g t ; \ C r o s s F i l t e r < / K e y > < / D i a g r a m O b j e c t K e y > < / A l l K e y s > < S e l e c t e d K e y s > < D i a g r a m O b j e c t K e y > < K e y > T a b l e s \ C l i e n t e 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 T a g s \ T a b l e s \ & l t ; T a b l e s \ I n g r e s o s _ S a l i d a s & g t ; 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 T a g s \ T a b l e s \ & l t ; T a b l e s \ P u e s t o s & g t ; 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 T a g s \ T a b l e s \ & l t ; T a b l e s \ T r a n s a c c i o n & g t ; 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 T a g s \ T a b l e s \ & l t ; T a b l e s \ U s u a r i o & g t ; 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< / K e y > < / a : K e y > < a : V a l u e   i : t y p e = " D i a g r a m D i s p l a y N o d e V i e w S t a t e " > < H e i g h t > 1 5 7 < / H e i g h t > < I s E x p a n d e d > t r u e < / I s E x p a n d e d > < I s F o c u s e d > t r u e < / I s F o c u s e d > < L a y e d O u t > t r u e < / L a y e d O u t > < T o p >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 T a b l e s \ C l i e n t e \ C o l u m n s \ C l i e n t e _ I d 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 T a b l e s \ C l i e n t e \ C o l u m n s \ C e d u l a 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 T a b l e s \ I n g r e s o s _ S a l i d a s < / K e y > < / a : K e y > < a : V a l u e   i : t y p e = " D i a g r a m D i s p l a y N o d e V i e w S t a t e " > < H e i g h t > 2 5 4 < / H e i g h t > < I s E x p a n d e d > t r u e < / I s E x p a n d e d > < L a y e d O u t > t r u e < / L a y e d O u t > < L e f t > 3 2 0 . 9 0 3 8 1 0 5 6 7 6 6 5 9 1 < / L e f t > < T a b I n d e x > 1 < / T a b I n d e x > < W i d t h > 2 5 5 < / W i d t h > < / a : V a l u e > < / a : K e y V a l u e O f D i a g r a m O b j e c t K e y a n y T y p e z b w N T n L X > < a : K e y V a l u e O f D i a g r a m O b j e c t K e y a n y T y p e z b w N T n L X > < a : K e y > < K e y > T a b l e s \ I n g r e s o s _ S a l i d a s \ C o l u m n s \ I n g r e s o s _ S a l i d a s _ i d 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 T a b l e s \ I n g r e s o s _ S a l i d a s \ C o l u m n s \ F e c h a _ h o r a _ d e _ i n g r e s o 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 T a b l e s \ I n g r e s o s _ S a l i d a s \ C o l u m n s \ F e c h a _ h o r a _ d e _ s a l i d a 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 T a b l e s \ I n g r e s o s _ S a l i d a s \ C o l u m n s \ P l a c a 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 T a b l e s \ I n g r e s o s _ S a l i d a s \ C o l u m n s \ T i p o _ v e h i c u l o 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 T a b l e s \ I n g r e s o s _ S a l i d a s \ C o l u m n s \ P u e s t o _ a s i g n a d o 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 T a b l e s \ I n g r e s o s _ S a l i d a s \ C o l u m n s \ C l i e n t e _ I d 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 T a b l e s \ P u e s t o s 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 6 4 4 . 9 0 3 8 1 0 5 6 7 6 6 5 9 1 < / L e f t > < T a b I n d e x > 2 < / T a b I n d e x > < T o p > 4 1 . 5 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 T a b l e s \ P u e s t o s \ C o l u m n s \ P u e s t o _ a s i g n a d o _ i d 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 T a b l e s \ P u e s t o s \ C o l u m n s \ D i s p o n i b i l i d a d 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 T a b l e s \ P u e s t o s \ C o l u m n s \ N o m b r e 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< / K e y > < / a : K e y > < a : V a l u e   i : t y p e = " D i a g r a m D i s p l a y N o d e V i e w S t a t e " > < H e i g h t > 3 1 3 < / H e i g h t > < I s E x p a n d e d > t r u e < / I s E x p a n d e d > < L a y e d O u t > t r u e < / L a y e d O u t > < L e f t > 8 8 4 . 9 0 3 8 1 0 5 6 7 6 6 5 9 1 < / L e f t > < T a b I n d e x > 3 < / T a b I n d e x > < T o p > 5 2 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 T a b l e s \ T r a n s a c c i o n \ C o l u m n s \ T r a n s a c c i � n _ I d 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 T a b l e s \ T r a n s a c c i o n \ C o l u m n s \ M o n t o _ T o t a l 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 T a b l e s \ T r a n s a c c i o n \ C o l u m n s \ I m p u e s t o s 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 T a b l e s \ T r a n s a c c i o n \ C o l u m n s \ M e d i o _ d e _ p a g o 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 T a b l e s \ T r a n s a c c i o n \ C o l u m n s \ D i n e r o _ i n g r e s a d o 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 T a b l e s \ T r a n s a c c i o n \ C o l u m n s \ C a m b i o 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 T a b l e s \ T r a n s a c c i o n \ C o l u m n s \ F k _ c l i e n t e _ i d 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 T a b l e s \ T r a n s a c c i o n \ C o l u m n s \ F K _ I n g r e s o s _ s a l i d a s 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 T a b l e s \ T r a n s a c c i o n \ C o l u m n s \ F K _ U s u a r i o 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 T a b l e s \ U s u a r i o 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 2 1 . 9 0 3 8 1 0 5 6 7 6 6 5 9 1 4 < / L e f t > < T a b I n d e x > 4 < / T a b I n d e x > < T o p > 2 4 1 . 5 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 T a b l e s \ U s u a r i o \ C o l u m n s \ U s u a r i o _ i d 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 T a b l e s \ U s u a r i o \ C o l u m n s \ N i c k n a m e 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 T a b l e s \ U s u a r i o \ C o l u m n s \ C o n t r a s e n a 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 R e l a t i o n s h i p s \ & l t ; T a b l e s \ I n g r e s o s _ S a l i d a s \ C o l u m n s \ P u e s t o _ a s i g n a d o & g t ; - & l t ; T a b l e s \ P u e s t o s \ C o l u m n s \ N o m b r e & g t ; < / K e y > < / a : K e y > < a : V a l u e   i : t y p e = " D i a g r a m D i s p l a y L i n k V i e w S t a t e " > < A u t o m a t i o n P r o p e r t y H e l p e r T e x t > E x t r e m o   1 :   ( 5 9 1 , 9 0 3 8 1 0 5 6 7 6 6 6 , 1 2 3 , 5 ) .   E x t r e m o   2 :   ( 6 2 8 , 9 0 3 8 1 0 5 6 7 6 6 6 , 1 0 3 , 5 ) 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 5 9 1 . 9 0 3 8 1 0 5 6 7 6 6 5 9 1 < / b : _ x > < b : _ y > 1 2 3 . 5 < / b : _ y > < / b : P o i n t > < b : P o i n t > < b : _ x > 6 0 8 . 4 0 3 8 1 1 < / b : _ x > < b : _ y > 1 2 3 . 5 < / b : _ y > < / b : P o i n t > < b : P o i n t > < b : _ x > 6 1 0 . 4 0 3 8 1 1 < / b : _ x > < b : _ y > 1 2 1 . 5 < / b : _ y > < / b : P o i n t > < b : P o i n t > < b : _ x > 6 1 0 . 4 0 3 8 1 1 < / b : _ x > < b : _ y > 1 0 5 . 5 < / b : _ y > < / b : P o i n t > < b : P o i n t > < b : _ x > 6 1 2 . 4 0 3 8 1 1 < / b : _ x > < b : _ y > 1 0 3 . 5 < / b : _ y > < / b : P o i n t > < b : P o i n t > < b : _ x > 6 2 8 . 9 0 3 8 1 0 5 6 7 6 6 5 9 1 < / b : _ x > < b : _ y > 1 0 3 . 5 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 R e l a t i o n s h i p s \ & l t ; T a b l e s \ I n g r e s o s _ S a l i d a s \ C o l u m n s \ P u e s t o _ a s i g n a d o & g t ; - & l t ; T a b l e s \ P u e s t o s \ C o l u m n s \ N o m b r e & g t ; \ F K 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 5 7 5 . 9 0 3 8 1 0 5 6 7 6 6 5 9 1 < / b : _ x > < b : _ y > 1 1 5 . 5 < / b : _ y > < / L a b e l L o c a t i o n > < L o c a t i o n   x m l n s : b = " h t t p : / / s c h e m a s . d a t a c o n t r a c t . o r g / 2 0 0 4 / 0 7 / S y s t e m . W i n d o w s " > < b : _ x > 5 7 5 . 9 0 3 8 1 0 5 6 7 6 6 5 9 1 < / b : _ x > < b : _ y > 1 2 3 . 5 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 R e l a t i o n s h i p s \ & l t ; T a b l e s \ I n g r e s o s _ S a l i d a s \ C o l u m n s \ P u e s t o _ a s i g n a d o & g t ; - & l t ; T a b l e s \ P u e s t o s \ C o l u m n s \ N o m b r e & g t ; \ P K 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 6 2 8 . 9 0 3 8 1 0 5 6 7 6 6 5 9 1 < / b : _ x > < b : _ y > 9 5 . 5 < / b : _ y > < / L a b e l L o c a t i o n > < L o c a t i o n   x m l n s : b = " h t t p : / / s c h e m a s . d a t a c o n t r a c t . o r g / 2 0 0 4 / 0 7 / S y s t e m . W i n d o w s " > < b : _ x > 6 4 4 . 9 0 3 8 1 0 5 6 7 6 6 5 9 1 < / b : _ x > < b : _ y > 1 0 3 . 5 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 R e l a t i o n s h i p s \ & l t ; T a b l e s \ I n g r e s o s _ S a l i d a s \ C o l u m n s \ P u e s t o _ a s i g n a d o & g t ; - & l t ; T a b l e s \ P u e s t o s \ C o l u m n s \ N o m b r e & g t ; \ C r o s s F i l t e r 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 5 9 1 . 9 0 3 8 1 0 5 6 7 6 6 5 9 1 < / b : _ x > < b : _ y > 1 2 3 . 5 < / b : _ y > < / b : P o i n t > < b : P o i n t > < b : _ x > 6 0 8 . 4 0 3 8 1 1 < / b : _ x > < b : _ y > 1 2 3 . 5 < / b : _ y > < / b : P o i n t > < b : P o i n t > < b : _ x > 6 1 0 . 4 0 3 8 1 1 < / b : _ x > < b : _ y > 1 2 1 . 5 < / b : _ y > < / b : P o i n t > < b : P o i n t > < b : _ x > 6 1 0 . 4 0 3 8 1 1 < / b : _ x > < b : _ y > 1 0 5 . 5 < / b : _ y > < / b : P o i n t > < b : P o i n t > < b : _ x > 6 1 2 . 4 0 3 8 1 1 < / b : _ x > < b : _ y > 1 0 3 . 5 < / b : _ y > < / b : P o i n t > < b : P o i n t > < b : _ x > 6 2 8 . 9 0 3 8 1 0 5 6 7 6 6 5 9 1 < / b : _ x > < b : _ y > 1 0 3 . 5 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 R e l a t i o n s h i p s \ & l t ; T a b l e s \ I n g r e s o s _ S a l i d a s \ C o l u m n s \ C l i e n t e _ I d & g t ; - & l t ; T a b l e s \ C l i e n t e \ C o l u m n s \ C l i e n t e _ I d & g t ; < / K e y > < / a : K e y > < a : V a l u e   i : t y p e = " D i a g r a m D i s p l a y L i n k V i e w S t a t e " > < A u t o m a t i o n P r o p e r t y H e l p e r T e x t > E x t r e m o   1 :   ( 3 0 4 , 9 0 3 8 1 0 5 6 7 6 6 6 , 1 2 7 ) .   E x t r e m o   2 :   ( 2 1 6 , 9 6 , 5 ) 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 3 0 4 . 9 0 3 8 1 0 5 6 7 6 6 5 9 1 < / b : _ x > < b : _ y > 1 2 7 < / b : _ y > < / b : P o i n t > < b : P o i n t > < b : _ x > 2 6 2 . 4 5 1 9 0 5 5 < / b : _ x > < b : _ y > 1 2 7 < / b : _ y > < / b : P o i n t > < b : P o i n t > < b : _ x > 2 6 0 . 4 5 1 9 0 5 5 < / b : _ x > < b : _ y > 1 2 5 < / b : _ y > < / b : P o i n t > < b : P o i n t > < b : _ x > 2 6 0 . 4 5 1 9 0 5 5 < / b : _ x > < b : _ y > 9 8 . 5 < / b : _ y > < / b : P o i n t > < b : P o i n t > < b : _ x > 2 5 8 . 4 5 1 9 0 5 5 < / b : _ x > < b : _ y > 9 6 . 5 < / b : _ y > < / b : P o i n t > < b : P o i n t > < b : _ x > 2 1 6 . 0 0 0 0 0 0 0 0 0 0 0 0 0 3 < / b : _ x > < b : _ y > 9 6 . 5 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 R e l a t i o n s h i p s \ & l t ; T a b l e s \ I n g r e s o s _ S a l i d a s \ C o l u m n s \ C l i e n t e _ I d & g t ; - & l t ; T a b l e s \ C l i e n t e \ C o l u m n s \ C l i e n t e _ I d & g t ; \ F K 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 3 0 4 . 9 0 3 8 1 0 5 6 7 6 6 5 9 1 < / b : _ x > < b : _ y > 1 1 9 < / b : _ y > < / L a b e l L o c a t i o n > < L o c a t i o n   x m l n s : b = " h t t p : / / s c h e m a s . d a t a c o n t r a c t . o r g / 2 0 0 4 / 0 7 / S y s t e m . W i n d o w s " > < b : _ x > 3 2 0 . 9 0 3 8 1 0 5 6 7 6 6 5 9 1 < / b : _ x > < b : _ y > 1 2 7 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 R e l a t i o n s h i p s \ & l t ; T a b l e s \ I n g r e s o s _ S a l i d a s \ C o l u m n s \ C l i e n t e _ I d & g t ; - & l t ; T a b l e s \ C l i e n t e \ C o l u m n s \ C l i e n t e _ I d & g t ; \ P K 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 8 8 . 5 < / b : _ y > < / L a b e l L o c a t i o n > < L o c a t i o n   x m l n s : b = " h t t p : / / s c h e m a s . d a t a c o n t r a c t . o r g / 2 0 0 4 / 0 7 / S y s t e m . W i n d o w s " > < b : _ x > 2 0 0 < / b : _ x > < b : _ y > 9 6 . 5 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 R e l a t i o n s h i p s \ & l t ; T a b l e s \ I n g r e s o s _ S a l i d a s \ C o l u m n s \ C l i e n t e _ I d & g t ; - & l t ; T a b l e s \ C l i e n t e \ C o l u m n s \ C l i e n t e _ I d & g t ; \ C r o s s F i l t e r 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 3 0 4 . 9 0 3 8 1 0 5 6 7 6 6 5 9 1 < / b : _ x > < b : _ y > 1 2 7 < / b : _ y > < / b : P o i n t > < b : P o i n t > < b : _ x > 2 6 2 . 4 5 1 9 0 5 5 < / b : _ x > < b : _ y > 1 2 7 < / b : _ y > < / b : P o i n t > < b : P o i n t > < b : _ x > 2 6 0 . 4 5 1 9 0 5 5 < / b : _ x > < b : _ y > 1 2 5 < / b : _ y > < / b : P o i n t > < b : P o i n t > < b : _ x > 2 6 0 . 4 5 1 9 0 5 5 < / b : _ x > < b : _ y > 9 8 . 5 < / b : _ y > < / b : P o i n t > < b : P o i n t > < b : _ x > 2 5 8 . 4 5 1 9 0 5 5 < / b : _ x > < b : _ y > 9 6 . 5 < / b : _ y > < / b : P o i n t > < b : P o i n t > < b : _ x > 2 1 6 . 0 0 0 0 0 0 0 0 0 0 0 0 0 3 < / b : _ x > < b : _ y > 9 6 . 5 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 R e l a t i o n s h i p s \ & l t ; T a b l e s \ T r a n s a c c i o n \ C o l u m n s \ F K _ U s u a r i o & g t ; - & l t ; T a b l e s \ U s u a r i o \ C o l u m n s \ U s u a r i o _ i d & g t ; < / K e y > < / a : K e y > < a : V a l u e   i : t y p e = " D i a g r a m D i s p l a y L i n k V i e w S t a t e " > < A u t o m a t i o n P r o p e r t y H e l p e r T e x t > E x t r e m o   1 :   ( 8 6 8 , 9 0 3 8 1 0 5 6 7 6 6 6 , 2 5 8 , 5 ) .   E x t r e m o   2 :   ( 2 3 7 , 9 0 3 8 1 0 5 6 7 6 6 6 , 3 1 6 , 5 ) 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 8 6 8 . 9 0 3 8 1 0 5 6 7 6 6 6 < / b : _ x > < b : _ y > 2 5 8 . 5 0 0 0 0 0 0 0 0 0 0 0 0 6 < / b : _ y > < / b : P o i n t > < b : P o i n t > < b : _ x > 6 0 2 . 4 0 3 8 1 0 9 8 8 2 5 < / b : _ x > < b : _ y > 2 5 8 . 5 < / b : _ y > < / b : P o i n t > < b : P o i n t > < b : _ x > 6 0 0 . 4 0 3 8 1 0 9 8 8 2 5 < / b : _ x > < b : _ y > 2 6 0 . 5 < / b : _ y > < / b : P o i n t > < b : P o i n t > < b : _ x > 6 0 0 . 4 0 3 8 1 0 9 8 8 2 5 < / b : _ x > < b : _ y > 3 1 4 . 5 < / b : _ y > < / b : P o i n t > < b : P o i n t > < b : _ x > 5 9 8 . 4 0 3 8 1 0 9 8 8 2 5 < / b : _ x > < b : _ y > 3 1 6 . 5 < / b : _ y > < / b : P o i n t > < b : P o i n t > < b : _ x > 2 3 7 . 9 0 3 8 1 0 5 6 7 6 6 5 8 6 < / b : _ x > < b : _ y > 3 1 6 . 5 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 R e l a t i o n s h i p s \ & l t ; T a b l e s \ T r a n s a c c i o n \ C o l u m n s \ F K _ U s u a r i o & g t ; - & l t ; T a b l e s \ U s u a r i o \ C o l u m n s \ U s u a r i o _ i d & g t ; \ F K 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 8 6 8 . 9 0 3 8 1 0 5 6 7 6 6 6 < / b : _ x > < b : _ y > 2 5 0 . 5 0 0 0 0 0 0 0 0 0 0 0 0 6 < / b : _ y > < / L a b e l L o c a t i o n > < L o c a t i o n   x m l n s : b = " h t t p : / / s c h e m a s . d a t a c o n t r a c t . o r g / 2 0 0 4 / 0 7 / S y s t e m . W i n d o w s " > < b : _ x > 8 8 4 . 9 0 3 8 1 0 5 6 7 6 6 6 < / b : _ x > < b : _ y > 2 5 8 . 5 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 R e l a t i o n s h i p s \ & l t ; T a b l e s \ T r a n s a c c i o n \ C o l u m n s \ F K _ U s u a r i o & g t ; - & l t ; T a b l e s \ U s u a r i o \ C o l u m n s \ U s u a r i o _ i d & g t ; \ P K 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 2 2 1 . 9 0 3 8 1 0 5 6 7 6 6 5 8 6 < / b : _ x > < b : _ y > 3 0 8 . 5 < / b : _ y > < / L a b e l L o c a t i o n > < L o c a t i o n   x m l n s : b = " h t t p : / / s c h e m a s . d a t a c o n t r a c t . o r g / 2 0 0 4 / 0 7 / S y s t e m . W i n d o w s " > < b : _ x > 2 2 1 . 9 0 3 8 1 0 5 6 7 6 6 5 7 4 < / b : _ x > < b : _ y > 3 1 6 . 5 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 R e l a t i o n s h i p s \ & l t ; T a b l e s \ T r a n s a c c i o n \ C o l u m n s \ F K _ U s u a r i o & g t ; - & l t ; T a b l e s \ U s u a r i o \ C o l u m n s \ U s u a r i o _ i d & g t ; \ C r o s s F i l t e r 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 8 6 8 . 9 0 3 8 1 0 5 6 7 6 6 6 < / b : _ x > < b : _ y > 2 5 8 . 5 0 0 0 0 0 0 0 0 0 0 0 0 6 < / b : _ y > < / b : P o i n t > < b : P o i n t > < b : _ x > 6 0 2 . 4 0 3 8 1 0 9 8 8 2 5 < / b : _ x > < b : _ y > 2 5 8 . 5 < / b : _ y > < / b : P o i n t > < b : P o i n t > < b : _ x > 6 0 0 . 4 0 3 8 1 0 9 8 8 2 5 < / b : _ x > < b : _ y > 2 6 0 . 5 < / b : _ y > < / b : P o i n t > < b : P o i n t > < b : _ x > 6 0 0 . 4 0 3 8 1 0 9 8 8 2 5 < / b : _ x > < b : _ y > 3 1 4 . 5 < / b : _ y > < / b : P o i n t > < b : P o i n t > < b : _ x > 5 9 8 . 4 0 3 8 1 0 9 8 8 2 5 < / b : _ x > < b : _ y > 3 1 6 . 5 < / b : _ y > < / b : P o i n t > < b : P o i n t > < b : _ x > 2 3 7 . 9 0 3 8 1 0 5 6 7 6 6 5 8 6 < / b : _ x > < b : _ y > 3 1 6 . 5 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 R e l a t i o n s h i p s \ & l t ; T a b l e s \ T r a n s a c c i o n \ C o l u m n s \ F K _ I n g r e s o s _ s a l i d a s & g t ; - & l t ; T a b l e s \ I n g r e s o s _ S a l i d a s \ C o l u m n s \ I n g r e s o s _ S a l i d a s _ i d & g t ; < / K e y > < / a : K e y > < a : V a l u e   i : t y p e = " D i a g r a m D i s p l a y L i n k V i e w S t a t e " > < A u t o m a t i o n P r o p e r t y H e l p e r T e x t > E x t r e m o   1 :   ( 8 6 8 , 9 0 3 8 1 0 5 6 7 6 6 6 , 2 1 8 , 5 ) .   E x t r e m o   2 :   ( 5 9 1 , 9 0 3 8 1 0 5 6 7 6 6 6 , 1 4 3 , 5 ) 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 8 6 8 . 9 0 3 8 1 0 5 6 7 6 6 5 9 1 < / b : _ x > < b : _ y > 2 1 8 . 5 < / b : _ y > < / b : P o i n t > < b : P o i n t > < b : _ x > 6 2 7 . 4 0 3 8 1 1 0 0 4 5 < / b : _ x > < b : _ y > 2 1 8 . 5 < / b : _ y > < / b : P o i n t > < b : P o i n t > < b : _ x > 6 2 5 . 4 0 3 8 1 1 0 0 4 5 < / b : _ x > < b : _ y > 2 1 6 . 5 < / b : _ y > < / b : P o i n t > < b : P o i n t > < b : _ x > 6 2 5 . 4 0 3 8 1 1 0 0 4 5 < / b : _ x > < b : _ y > 1 4 5 . 5 < / b : _ y > < / b : P o i n t > < b : P o i n t > < b : _ x > 6 2 3 . 4 0 3 8 1 1 0 0 4 5 < / b : _ x > < b : _ y > 1 4 3 . 5 < / b : _ y > < / b : P o i n t > < b : P o i n t > < b : _ x > 5 9 1 . 9 0 3 8 1 0 5 6 7 6 6 5 9 1 < / b : _ x > < b : _ y > 1 4 3 . 5 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 R e l a t i o n s h i p s \ & l t ; T a b l e s \ T r a n s a c c i o n \ C o l u m n s \ F K _ I n g r e s o s _ s a l i d a s & g t ; - & l t ; T a b l e s \ I n g r e s o s _ S a l i d a s \ C o l u m n s \ I n g r e s o s _ S a l i d a s _ i d & g t ; \ F K 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 8 6 8 . 9 0 3 8 1 0 5 6 7 6 6 5 9 1 < / b : _ x > < b : _ y > 2 1 0 . 5 < / b : _ y > < / L a b e l L o c a t i o n > < L o c a t i o n   x m l n s : b = " h t t p : / / s c h e m a s . d a t a c o n t r a c t . o r g / 2 0 0 4 / 0 7 / S y s t e m . W i n d o w s " > < b : _ x > 8 8 4 . 9 0 3 8 1 0 5 6 7 6 6 5 9 1 < / b : _ x > < b : _ y > 2 1 8 . 5 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 R e l a t i o n s h i p s \ & l t ; T a b l e s \ T r a n s a c c i o n \ C o l u m n s \ F K _ I n g r e s o s _ s a l i d a s & g t ; - & l t ; T a b l e s \ I n g r e s o s _ S a l i d a s \ C o l u m n s \ I n g r e s o s _ S a l i d a s _ i d & g t ; \ P K 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 5 7 5 . 9 0 3 8 1 0 5 6 7 6 6 5 9 1 < / b : _ x > < b : _ y > 1 3 5 . 5 < / b : _ y > < / L a b e l L o c a t i o n > < L o c a t i o n   x m l n s : b = " h t t p : / / s c h e m a s . d a t a c o n t r a c t . o r g / 2 0 0 4 / 0 7 / S y s t e m . W i n d o w s " > < b : _ x > 5 7 5 . 9 0 3 8 1 0 5 6 7 6 6 5 9 1 < / b : _ x > < b : _ y > 1 4 3 . 5 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\ C o l u m n s \ F K _ I n g r e s o s _ s a l i d a s & g t ; - & l t ; T a b l e s \ I n g r e s o s _ S a l i d a s \ C o l u m n s \ I n g r e s o s _ S a l i d a s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 8 6 8 . 9 0 3 8 1 0 5 6 7 6 6 5 9 1 < / b : _ x > < b : _ y > 2 1 8 . 5 < / b : _ y > < / b : P o i n t > < b : P o i n t > < b : _ x > 6 2 7 . 4 0 3 8 1 1 0 0 4 5 < / b : _ x > < b : _ y > 2 1 8 . 5 < / b : _ y > < / b : P o i n t > < b : P o i n t > < b : _ x > 6 2 5 . 4 0 3 8 1 1 0 0 4 5 < / b : _ x > < b : _ y > 2 1 6 . 5 < / b : _ y > < / b : P o i n t > < b : P o i n t > < b : _ x > 6 2 5 . 4 0 3 8 1 1 0 0 4 5 < / b : _ x > < b : _ y > 1 4 5 . 5 < / b : _ y > < / b : P o i n t > < b : P o i n t > < b : _ x > 6 2 3 . 4 0 3 8 1 1 0 0 4 5 < / b : _ x > < b : _ y > 1 4 3 . 5 < / b : _ y > < / b : P o i n t > < b : P o i n t > < b : _ x > 5 9 1 . 9 0 3 8 1 0 5 6 7 6 6 5 9 1 < / b : _ x > < b : _ y > 1 4 3 . 5 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 R e l a t i o n s h i p s \ & l t ; T a b l e s \ T r a n s a c c i o n \ C o l u m n s \ F k _ c l i e n t e _ i d & g t ; - & l t ; T a b l e s \ C l i e n t e \ C o l u m n s \ C l i e n t e _ I d & g t ; < / K e y > < / a : K e y > < a : V a l u e   i : t y p e = " D i a g r a m D i s p l a y L i n k V i e w S t a t e " > < A u t o m a t i o n P r o p e r t y H e l p e r T e x t > E x t r e m o   1 :   ( 8 6 8 , 9 0 3 8 1 0 5 6 7 6 6 6 , 2 3 8 , 5 ) .   E x t r e m o   2 :   ( 2 1 6 , 1 1 6 , 5 ) 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 8 6 8 . 9 0 3 8 1 0 5 6 7 6 6 5 8 < / b : _ x > < b : _ y > 2 3 8 . 4 9 9 9 9 9 9 9 9 9 9 9 9 7 < / b : _ y > < / b : P o i n t > < b : P o i n t > < b : _ x > 5 9 7 . 4 0 3 8 1 0 9 8 8 2 5 < / b : _ x > < b : _ y > 2 3 8 . 5 < / b : _ y > < / b : P o i n t > < b : P o i n t > < b : _ x > 5 9 5 . 4 0 3 8 1 0 9 8 8 2 5 < / b : _ x > < b : _ y > 2 4 0 . 5 < / b : _ y > < / b : P o i n t > < b : P o i n t > < b : _ x > 5 9 5 . 4 0 3 8 1 0 9 8 8 2 5 < / b : _ x > < b : _ y > 2 7 1 . 5 < / b : _ y > < / b : P o i n t > < b : P o i n t > < b : _ x > 5 9 3 . 4 0 3 8 1 0 9 8 8 2 5 < / b : _ x > < b : _ y > 2 7 3 . 5 < / b : _ y > < / b : P o i n t > < b : P o i n t > < b : _ x > 2 5 2 . 7 0 1 9 0 5 5 < / b : _ x > < b : _ y > 2 7 3 . 5 < / b : _ y > < / b : P o i n t > < b : P o i n t > < b : _ x > 2 5 0 . 7 0 1 9 0 5 5 < / b : _ x > < b : _ y > 2 7 1 . 5 < / b : _ y > < / b : P o i n t > < b : P o i n t > < b : _ x > 2 5 0 . 7 0 1 9 0 5 5 < / b : _ x > < b : _ y > 1 1 8 . 5 < / b : _ y > < / b : P o i n t > < b : P o i n t > < b : _ x > 2 4 8 . 7 0 1 9 0 5 5 < / b : _ x > < b : _ y > 1 1 6 . 5 < / b : _ y > < / b : P o i n t > < b : P o i n t > < b : _ x > 2 1 5 . 9 9 9 9 9 9 9 9 9 9 9 9 9 4 < / b : _ x > < b : _ y > 1 1 6 . 5 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 R e l a t i o n s h i p s \ & l t ; T a b l e s \ T r a n s a c c i o n \ C o l u m n s \ F k _ c l i e n t e _ i d & g t ; - & l t ; T a b l e s \ C l i e n t e \ C o l u m n s \ C l i e n t e _ I d & g t ; \ F K 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 8 6 8 . 9 0 3 8 1 0 5 6 7 6 6 5 8 < / b : _ x > < b : _ y > 2 3 0 . 4 9 9 9 9 9 9 9 9 9 9 9 9 7 < / b : _ y > < / L a b e l L o c a t i o n > < L o c a t i o n   x m l n s : b = " h t t p : / / s c h e m a s . d a t a c o n t r a c t . o r g / 2 0 0 4 / 0 7 / S y s t e m . W i n d o w s " > < b : _ x > 8 8 4 . 9 0 3 8 1 0 5 6 7 6 6 5 8 < / b : _ x > < b : _ y > 2 3 8 . 4 9 9 9 9 9 9 9 9 9 9 9 9 7 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 R e l a t i o n s h i p s \ & l t ; T a b l e s \ T r a n s a c c i o n \ C o l u m n s \ F k _ c l i e n t e _ i d & g t ; - & l t ; T a b l e s \ C l i e n t e \ C o l u m n s \ C l i e n t e _ I d & g t ; \ P K 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 1 0 8 . 5 < / b : _ y > < / L a b e l L o c a t i o n > < L o c a t i o n   x m l n s : b = " h t t p : / / s c h e m a s . d a t a c o n t r a c t . o r g / 2 0 0 4 / 0 7 / S y s t e m . W i n d o w s " > < b : _ x > 1 9 9 . 9 9 9 9 9 9 9 9 9 9 9 9 8 9 < / b : _ x > < b : _ y > 1 1 6 . 5 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 R e l a t i o n s h i p s \ & l t ; T a b l e s \ T r a n s a c c i o n \ C o l u m n s \ F k _ c l i e n t e _ i d & g t ; - & l t ; T a b l e s \ C l i e n t e \ C o l u m n s \ C l i e n t e _ I d & g t ; \ C r o s s F i l t e r 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 8 6 8 . 9 0 3 8 1 0 5 6 7 6 6 5 8 < / b : _ x > < b : _ y > 2 3 8 . 4 9 9 9 9 9 9 9 9 9 9 9 9 7 < / b : _ y > < / b : P o i n t > < b : P o i n t > < b : _ x > 5 9 7 . 4 0 3 8 1 0 9 8 8 2 5 < / b : _ x > < b : _ y > 2 3 8 . 5 < / b : _ y > < / b : P o i n t > < b : P o i n t > < b : _ x > 5 9 5 . 4 0 3 8 1 0 9 8 8 2 5 < / b : _ x > < b : _ y > 2 4 0 . 5 < / b : _ y > < / b : P o i n t > < b : P o i n t > < b : _ x > 5 9 5 . 4 0 3 8 1 0 9 8 8 2 5 < / b : _ x > < b : _ y > 2 7 1 . 5 < / b : _ y > < / b : P o i n t > < b : P o i n t > < b : _ x > 5 9 3 . 4 0 3 8 1 0 9 8 8 2 5 < / b : _ x > < b : _ y > 2 7 3 . 5 < / b : _ y > < / b : P o i n t > < b : P o i n t > < b : _ x > 2 5 2 . 7 0 1 9 0 5 5 < / b : _ x > < b : _ y > 2 7 3 . 5 < / b : _ y > < / b : P o i n t > < b : P o i n t > < b : _ x > 2 5 0 . 7 0 1 9 0 5 5 < / b : _ x > < b : _ y > 2 7 1 . 5 < / b : _ y > < / b : P o i n t > < b : P o i n t > < b : _ x > 2 5 0 . 7 0 1 9 0 5 5 < / b : _ x > < b : _ y > 1 1 8 . 5 < / b : _ y > < / b : P o i n t > < b : P o i n t > < b : _ x > 2 4 8 . 7 0 1 9 0 5 5 < / b : _ x > < b : _ y > 1 1 6 . 5 < / b : _ y > < / b : P o i n t > < b : P o i n t > < b : _ x > 2 1 5 . 9 9 9 9 9 9 9 9 9 9 9 9 9 4 < / b : _ x > < b : _ y > 1 1 6 . 5 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 I n g r e s o s _ S a l i d a s 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 I n g r e s o s _ S a l i d a s 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 C o l u m n s \ I n g r e s o s _ S a l i d a s _ i d 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 C o l u m n s \ F e c h a _ h o r a _ d e _ i n g r e s o 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 C o l u m n s \ F e c h a _ h o r a _ d e _ s a l i d a 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 C o l u m n s \ T i p o _ v e h i c u l o 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 C o l u m n s \ P u e s t o _ a s i g n a d o 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 P u e s t o s 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 P u e s t o s 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 C o l u m n s \ P u e s t o _ a s i g n a d o _ i d 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 C o l u m n s \ D i s p o n i b i l i d a d 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 T r a n s a c c i o n 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 T r a n s a c c i o n 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 C o l u m n s \ T r a n s a c c i � n _ I d 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 C o l u m n s \ M o n t o _ T o t a l 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 C o l u m n s \ I m p u e s t o s 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 C o l u m n s \ M e d i o _ d e _ p a g o 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 C o l u m n s \ D i n e r o _ i n g r e s a d o 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 C o l u m n s \ C a m b i o 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 C o l u m n s \ F k _ c l i e n t e _ i d 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 C o l u m n s \ F K _ I n g r e s o s _ s a l i d a s 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 C o l u m n s \ F K _ U s u a r i o 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 U s u a r i o 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 U s u a r i o 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 C o l u m n s \ U s u a r i o _ i d 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 C o l u m n s \ N i c k n a m e 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 C o l u m n s \ C o n t r a s e n a 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 C o l u m n s \ C e d u l a 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 V e h i c u l o 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 P u e s t o s 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 T r a n s a c c i o n 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 U s u a r i o 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4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 2 0 2 1 - 0 9 - 2 3 T 1 7 : 4 3 : 5 6 . 9 7 5 2 7 5 1 - 0 5 : 0 0 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u e s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 P u e s t o _ a s i g n a d o _ i d < / s t r i n g > < / k e y > < v a l u e > < i n t > 1 6 0 < / i n t > < / v a l u e > < / i t e m > < i t e m > < k e y > < s t r i n g > D i s p o n i b i l i d a d < / s t r i n g > < / k e y > < v a l u e > < i n t > 1 2 6 < / i n t > < / v a l u e > < / i t e m > < i t e m > < k e y > < s t r i n g > N o m b r e < / s t r i n g > < / k e y > < v a l u e > < i n t > 8 7 < / i n t > < / v a l u e > < / i t e m > < / C o l u m n W i d t h s > < C o l u m n D i s p l a y I n d e x > < i t e m > < k e y > < s t r i n g > P u e s t o _ a s i g n a d o _ i d < / s t r i n g > < / k e y > < v a l u e > < i n t > 0 < / i n t > < / v a l u e > < / i t e m > < i t e m > < k e y > < s t r i n g > D i s p o n i b i l i d a d < / s t r i n g > < / k e y > < v a l u e > < i n t > 1 < / i n t > < / v a l u e > < / i t e m > < i t e m > < k e y > < s t r i n g > N o m b r e 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r a n s a c c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 T r a n s a c c i � n _ I d < / s t r i n g > < / k e y > < v a l u e > < i n t > 1 2 6 < / i n t > < / v a l u e > < / i t e m > < i t e m > < k e y > < s t r i n g > M o n t o _ T o t a l < / s t r i n g > < / k e y > < v a l u e > < i n t > 1 1 4 < / i n t > < / v a l u e > < / i t e m > < i t e m > < k e y > < s t r i n g > I m p u e s t o s < / s t r i n g > < / k e y > < v a l u e > < i n t > 1 0 1 < / i n t > < / v a l u e > < / i t e m > < i t e m > < k e y > < s t r i n g > M e d i o _ d e _ p a g o < / s t r i n g > < / k e y > < v a l u e > < i n t > 1 3 6 < / i n t > < / v a l u e > < / i t e m > < i t e m > < k e y > < s t r i n g > D i n e r o _ i n g r e s a d o < / s t r i n g > < / k e y > < v a l u e > < i n t > 1 4 6 < / i n t > < / v a l u e > < / i t e m > < i t e m > < k e y > < s t r i n g > C a m b i o < / s t r i n g > < / k e y > < v a l u e > < i n t > 8 3 < / i n t > < / v a l u e > < / i t e m > < i t e m > < k e y > < s t r i n g > F k _ c l i e n t e _ i d < / s t r i n g > < / k e y > < v a l u e > < i n t > 1 1 9 < / i n t > < / v a l u e > < / i t e m > < i t e m > < k e y > < s t r i n g > F K _ I n g r e s o s _ s a l i d a s < / s t r i n g > < / k e y > < v a l u e > < i n t > 1 5 9 < / i n t > < / v a l u e > < / i t e m > < i t e m > < k e y > < s t r i n g > F K _ U s u a r i o < / s t r i n g > < / k e y > < v a l u e > < i n t > 1 0 5 < / i n t > < / v a l u e > < / i t e m > < / C o l u m n W i d t h s > < C o l u m n D i s p l a y I n d e x > < i t e m > < k e y > < s t r i n g > T r a n s a c c i � n _ I d < / s t r i n g > < / k e y > < v a l u e > < i n t > 0 < / i n t > < / v a l u e > < / i t e m > < i t e m > < k e y > < s t r i n g > M o n t o _ T o t a l < / s t r i n g > < / k e y > < v a l u e > < i n t > 1 < / i n t > < / v a l u e > < / i t e m > < i t e m > < k e y > < s t r i n g > I m p u e s t o s < / s t r i n g > < / k e y > < v a l u e > < i n t > 2 < / i n t > < / v a l u e > < / i t e m > < i t e m > < k e y > < s t r i n g > M e d i o _ d e _ p a g o < / s t r i n g > < / k e y > < v a l u e > < i n t > 3 < / i n t > < / v a l u e > < / i t e m > < i t e m > < k e y > < s t r i n g > D i n e r o _ i n g r e s a d o < / s t r i n g > < / k e y > < v a l u e > < i n t > 4 < / i n t > < / v a l u e > < / i t e m > < i t e m > < k e y > < s t r i n g > C a m b i o < / s t r i n g > < / k e y > < v a l u e > < i n t > 5 < / i n t > < / v a l u e > < / i t e m > < i t e m > < k e y > < s t r i n g > F k _ c l i e n t e _ i d < / s t r i n g > < / k e y > < v a l u e > < i n t > 6 < / i n t > < / v a l u e > < / i t e m > < i t e m > < k e y > < s t r i n g > F K _ I n g r e s o s _ s a l i d a s < / s t r i n g > < / k e y > < v a l u e > < i n t > 7 < / i n t > < / v a l u e > < / i t e m > < i t e m > < k e y > < s t r i n g > F K _ U s u a r i o 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V e h i c u l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 C l i e n t e _ I d < / s t r i n g > < / k e y > < v a l u e > < i n t > 1 0 0 < / i n t > < / v a l u e > < / i t e m > < i t e m > < k e y > < s t r i n g > F e c h a _ h o r a _ d e _ i n g r e s o < / s t r i n g > < / k e y > < v a l u e > < i n t > 1 8 3 < / i n t > < / v a l u e > < / i t e m > < i t e m > < k e y > < s t r i n g > F e c h a _ h o r a _ d e _ s a l i d a < / s t r i n g > < / k e y > < v a l u e > < i n t > 1 7 3 < / i n t > < / v a l u e > < / i t e m > < i t e m > < k e y > < s t r i n g > P l a c a < / s t r i n g > < / k e y > < v a l u e > < i n t > 6 8 < / i n t > < / v a l u e > < / i t e m > < i t e m > < k e y > < s t r i n g > T i p o _ v e h i c u l o < / s t r i n g > < / k e y > < v a l u e > < i n t > 1 2 3 < / i n t > < / v a l u e > < / i t e m > < i t e m > < k e y > < s t r i n g > P u e s t o _ a s i g n a d o < / s t r i n g > < / k e y > < v a l u e > < i n t > 1 4 1 < / i n t > < / v a l u e > < / i t e m > < i t e m > < k e y > < s t r i n g > I n g r e s o s _ S a l i d a s _ i d < / s t r i n g > < / k e y > < v a l u e > < i n t > 1 5 7 < / i n t > < / v a l u e > < / i t e m > < / C o l u m n W i d t h s > < C o l u m n D i s p l a y I n d e x > < i t e m > < k e y > < s t r i n g > C l i e n t e _ I d < / s t r i n g > < / k e y > < v a l u e > < i n t > 5 < / i n t > < / v a l u e > < / i t e m > < i t e m > < k e y > < s t r i n g > F e c h a _ h o r a _ d e _ i n g r e s o < / s t r i n g > < / k e y > < v a l u e > < i n t > 0 < / i n t > < / v a l u e > < / i t e m > < i t e m > < k e y > < s t r i n g > F e c h a _ h o r a _ d e _ s a l i d a < / s t r i n g > < / k e y > < v a l u e > < i n t > 1 < / i n t > < / v a l u e > < / i t e m > < i t e m > < k e y > < s t r i n g > P l a c a < / s t r i n g > < / k e y > < v a l u e > < i n t > 2 < / i n t > < / v a l u e > < / i t e m > < i t e m > < k e y > < s t r i n g > T i p o _ v e h i c u l o < / s t r i n g > < / k e y > < v a l u e > < i n t > 3 < / i n t > < / v a l u e > < / i t e m > < i t e m > < k e y > < s t r i n g > P u e s t o _ a s i g n a d o < / s t r i n g > < / k e y > < v a l u e > < i n t > 4 < / i n t > < / v a l u e > < / i t e m > < i t e m > < k e y > < s t r i n g > I n g r e s o s _ S a l i d a s _ i d 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0197E6C-F7B4-413B-A4A0-317E0B81C378}">
  <ds:schemaRefs/>
</ds:datastoreItem>
</file>

<file path=customXml/itemProps10.xml><?xml version="1.0" encoding="utf-8"?>
<ds:datastoreItem xmlns:ds="http://schemas.openxmlformats.org/officeDocument/2006/customXml" ds:itemID="{18B8B0F7-46A9-4A12-9B86-59242A90868E}">
  <ds:schemaRefs/>
</ds:datastoreItem>
</file>

<file path=customXml/itemProps11.xml><?xml version="1.0" encoding="utf-8"?>
<ds:datastoreItem xmlns:ds="http://schemas.openxmlformats.org/officeDocument/2006/customXml" ds:itemID="{2B71CEA8-69A0-4562-A474-501F882A0C4B}">
  <ds:schemaRefs/>
</ds:datastoreItem>
</file>

<file path=customXml/itemProps12.xml><?xml version="1.0" encoding="utf-8"?>
<ds:datastoreItem xmlns:ds="http://schemas.openxmlformats.org/officeDocument/2006/customXml" ds:itemID="{6DD12E3F-F90F-4935-B524-D87970587922}">
  <ds:schemaRefs/>
</ds:datastoreItem>
</file>

<file path=customXml/itemProps13.xml><?xml version="1.0" encoding="utf-8"?>
<ds:datastoreItem xmlns:ds="http://schemas.openxmlformats.org/officeDocument/2006/customXml" ds:itemID="{922837F3-C0CF-4910-9BE6-DF8B5875E02A}">
  <ds:schemaRefs/>
</ds:datastoreItem>
</file>

<file path=customXml/itemProps14.xml><?xml version="1.0" encoding="utf-8"?>
<ds:datastoreItem xmlns:ds="http://schemas.openxmlformats.org/officeDocument/2006/customXml" ds:itemID="{02DD2632-D8FF-4837-8D4B-E4F035C02780}">
  <ds:schemaRefs/>
</ds:datastoreItem>
</file>

<file path=customXml/itemProps15.xml><?xml version="1.0" encoding="utf-8"?>
<ds:datastoreItem xmlns:ds="http://schemas.openxmlformats.org/officeDocument/2006/customXml" ds:itemID="{020A19F7-DBED-4EB8-8407-4DF5F82EC133}">
  <ds:schemaRefs/>
</ds:datastoreItem>
</file>

<file path=customXml/itemProps16.xml><?xml version="1.0" encoding="utf-8"?>
<ds:datastoreItem xmlns:ds="http://schemas.openxmlformats.org/officeDocument/2006/customXml" ds:itemID="{BE7097ED-FAA5-41E5-A8DC-5287C260DB5F}">
  <ds:schemaRefs/>
</ds:datastoreItem>
</file>

<file path=customXml/itemProps17.xml><?xml version="1.0" encoding="utf-8"?>
<ds:datastoreItem xmlns:ds="http://schemas.openxmlformats.org/officeDocument/2006/customXml" ds:itemID="{EE802E11-AAC3-4671-BA5D-FED97AE5F47C}">
  <ds:schemaRefs/>
</ds:datastoreItem>
</file>

<file path=customXml/itemProps18.xml><?xml version="1.0" encoding="utf-8"?>
<ds:datastoreItem xmlns:ds="http://schemas.openxmlformats.org/officeDocument/2006/customXml" ds:itemID="{A692AA8F-065B-476A-A805-E200B962F2A1}">
  <ds:schemaRefs/>
</ds:datastoreItem>
</file>

<file path=customXml/itemProps19.xml><?xml version="1.0" encoding="utf-8"?>
<ds:datastoreItem xmlns:ds="http://schemas.openxmlformats.org/officeDocument/2006/customXml" ds:itemID="{FAD54EBF-6C5F-4D50-A926-744AE275F77B}">
  <ds:schemaRefs/>
</ds:datastoreItem>
</file>

<file path=customXml/itemProps2.xml><?xml version="1.0" encoding="utf-8"?>
<ds:datastoreItem xmlns:ds="http://schemas.openxmlformats.org/officeDocument/2006/customXml" ds:itemID="{57953C20-7A35-4E00-82FD-75DD6E7E6E8A}">
  <ds:schemaRefs/>
</ds:datastoreItem>
</file>

<file path=customXml/itemProps20.xml><?xml version="1.0" encoding="utf-8"?>
<ds:datastoreItem xmlns:ds="http://schemas.openxmlformats.org/officeDocument/2006/customXml" ds:itemID="{9554DE27-B1D2-44F6-B5E0-A6624F770C86}">
  <ds:schemaRefs/>
</ds:datastoreItem>
</file>

<file path=customXml/itemProps3.xml><?xml version="1.0" encoding="utf-8"?>
<ds:datastoreItem xmlns:ds="http://schemas.openxmlformats.org/officeDocument/2006/customXml" ds:itemID="{7DA3AC4E-1402-47E8-BA9C-FEE4623EA618}">
  <ds:schemaRefs/>
</ds:datastoreItem>
</file>

<file path=customXml/itemProps4.xml><?xml version="1.0" encoding="utf-8"?>
<ds:datastoreItem xmlns:ds="http://schemas.openxmlformats.org/officeDocument/2006/customXml" ds:itemID="{2E0F8838-19E0-4AD1-8BE1-9CDDCC885E8E}">
  <ds:schemaRefs/>
</ds:datastoreItem>
</file>

<file path=customXml/itemProps5.xml><?xml version="1.0" encoding="utf-8"?>
<ds:datastoreItem xmlns:ds="http://schemas.openxmlformats.org/officeDocument/2006/customXml" ds:itemID="{D4FD1E4D-3C27-4341-95D3-FC66592338D9}">
  <ds:schemaRefs/>
</ds:datastoreItem>
</file>

<file path=customXml/itemProps6.xml><?xml version="1.0" encoding="utf-8"?>
<ds:datastoreItem xmlns:ds="http://schemas.openxmlformats.org/officeDocument/2006/customXml" ds:itemID="{65FC32B5-62B1-471B-B64A-D9A9485B270C}">
  <ds:schemaRefs/>
</ds:datastoreItem>
</file>

<file path=customXml/itemProps7.xml><?xml version="1.0" encoding="utf-8"?>
<ds:datastoreItem xmlns:ds="http://schemas.openxmlformats.org/officeDocument/2006/customXml" ds:itemID="{836D369B-335E-46AA-8246-717D8D8958BC}">
  <ds:schemaRefs/>
</ds:datastoreItem>
</file>

<file path=customXml/itemProps8.xml><?xml version="1.0" encoding="utf-8"?>
<ds:datastoreItem xmlns:ds="http://schemas.openxmlformats.org/officeDocument/2006/customXml" ds:itemID="{8E5055B2-B6C1-44BD-8DE7-5137A1F7B256}">
  <ds:schemaRefs/>
</ds:datastoreItem>
</file>

<file path=customXml/itemProps9.xml><?xml version="1.0" encoding="utf-8"?>
<ds:datastoreItem xmlns:ds="http://schemas.openxmlformats.org/officeDocument/2006/customXml" ds:itemID="{1EE7E8BE-5638-433B-9354-A45103E5175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Hoja1 (2)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Salazar Ramos</dc:creator>
  <cp:lastModifiedBy>Andres Felipe Salazar Ramos</cp:lastModifiedBy>
  <dcterms:created xsi:type="dcterms:W3CDTF">2021-09-23T21:39:26Z</dcterms:created>
  <dcterms:modified xsi:type="dcterms:W3CDTF">2021-09-23T22:43:57Z</dcterms:modified>
</cp:coreProperties>
</file>