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Calculo Meta Apoio Interno" sheetId="4" r:id="rId1"/>
    <sheet name="Parâmetros Apoio Interno" sheetId="3" r:id="rId2"/>
    <sheet name="Meta Atendimento" sheetId="5" r:id="rId3"/>
    <sheet name="Meta Pesquisa de Satisfação" sheetId="6" r:id="rId4"/>
    <sheet name="Meta Horas Internas" sheetId="7" r:id="rId5"/>
    <sheet name="Backlog Cliente" sheetId="9" r:id="rId6"/>
    <sheet name="Dias em Aberto Cliente" sheetId="10" r:id="rId7"/>
  </sheets>
  <calcPr calcId="145621"/>
</workbook>
</file>

<file path=xl/calcChain.xml><?xml version="1.0" encoding="utf-8"?>
<calcChain xmlns="http://schemas.openxmlformats.org/spreadsheetml/2006/main">
  <c r="B17" i="4" l="1"/>
  <c r="D17" i="4"/>
  <c r="B22" i="5" l="1"/>
  <c r="B24" i="5"/>
  <c r="B23" i="5"/>
  <c r="G21" i="4" l="1"/>
  <c r="G20" i="4"/>
  <c r="D21" i="4" l="1"/>
  <c r="D20" i="4"/>
  <c r="D19" i="4"/>
  <c r="D18" i="4"/>
  <c r="D16" i="4"/>
  <c r="D15" i="4"/>
  <c r="D14" i="4"/>
  <c r="D13" i="4"/>
  <c r="B13" i="4"/>
  <c r="F21" i="4"/>
  <c r="F20" i="4"/>
  <c r="F19" i="4"/>
  <c r="F18" i="4"/>
  <c r="F17" i="4"/>
  <c r="F16" i="4"/>
  <c r="F15" i="4"/>
  <c r="F14" i="4"/>
  <c r="F13" i="4"/>
  <c r="F12" i="4"/>
  <c r="D12" i="4"/>
  <c r="B21" i="4"/>
  <c r="B20" i="4"/>
  <c r="B19" i="4"/>
  <c r="B18" i="4"/>
  <c r="B16" i="4"/>
  <c r="B15" i="4"/>
  <c r="B14" i="4"/>
  <c r="B12" i="4"/>
  <c r="G18" i="4" l="1"/>
  <c r="G19" i="4"/>
  <c r="G16" i="4"/>
  <c r="G17" i="4"/>
  <c r="G15" i="4"/>
  <c r="G14" i="4"/>
  <c r="G13" i="4"/>
  <c r="G12" i="4"/>
  <c r="G22" i="4" l="1"/>
  <c r="G24" i="4" s="1"/>
</calcChain>
</file>

<file path=xl/sharedStrings.xml><?xml version="1.0" encoding="utf-8"?>
<sst xmlns="http://schemas.openxmlformats.org/spreadsheetml/2006/main" count="164" uniqueCount="130">
  <si>
    <t>Senior</t>
  </si>
  <si>
    <t>Junior</t>
  </si>
  <si>
    <t>Pleno</t>
  </si>
  <si>
    <t>V2009</t>
  </si>
  <si>
    <t>V2012</t>
  </si>
  <si>
    <t>Integração</t>
  </si>
  <si>
    <t>Recof</t>
  </si>
  <si>
    <t>Específica</t>
  </si>
  <si>
    <t>Fator por versão</t>
  </si>
  <si>
    <t>Fator por Módulo</t>
  </si>
  <si>
    <t>Cliente</t>
  </si>
  <si>
    <t>Módulo que atende</t>
  </si>
  <si>
    <t>Tipo versão</t>
  </si>
  <si>
    <t>Senioridade analista</t>
  </si>
  <si>
    <t>Horas por Senioridade</t>
  </si>
  <si>
    <t>Fator por módulo</t>
  </si>
  <si>
    <t>Import Sys</t>
  </si>
  <si>
    <t>Export Sys</t>
  </si>
  <si>
    <t>Câmbio Sys</t>
  </si>
  <si>
    <t>Import Internacional</t>
  </si>
  <si>
    <t>Export Internacional</t>
  </si>
  <si>
    <t>RegInt Sys</t>
  </si>
  <si>
    <t>Hs por Senioridade</t>
  </si>
  <si>
    <t>Horas por módulo</t>
  </si>
  <si>
    <t>Total de horas por mês</t>
  </si>
  <si>
    <t>Meta Anual</t>
  </si>
  <si>
    <t>Meses considerados</t>
  </si>
  <si>
    <t>Drawback Sys</t>
  </si>
  <si>
    <t>Serão considerados 11 meses, pois serão descontadas as horas de Apoio Interno em período de férias do analista.</t>
  </si>
  <si>
    <t>Clientes que estão em processo de migração de versão ou implementação de novos módulos, a meta será revisada em julho, durante o processo de revisão previsto no processo de avaliação.</t>
  </si>
  <si>
    <t>Clientes que são atendidos por mais de um analista, a planilha não fornecerá a metal anual final. A meta será adaptada à realidade de cada caso.</t>
  </si>
  <si>
    <t>Analista de Suporte</t>
  </si>
  <si>
    <t>Analista de Suporte Junior</t>
  </si>
  <si>
    <t>Analista de Suporte Pleno</t>
  </si>
  <si>
    <t>Analista de Suporte Senior</t>
  </si>
  <si>
    <t>META: PESQUISA DE SATISFAÇÃO</t>
  </si>
  <si>
    <t>Respostas "Muito Satisfeito" ou "Satisfeito"</t>
  </si>
  <si>
    <t>% de Horas Internas</t>
  </si>
  <si>
    <t>META: HORAS INTERNAS</t>
  </si>
  <si>
    <t>O Analista de Suporte In loco/Exclusivo deverá ser o responsável pelo atendimento no WCC de um percentual de chamados finalizados dentro do ano.</t>
  </si>
  <si>
    <t xml:space="preserve">- Incidentes de Dúvida </t>
  </si>
  <si>
    <t>- Incidentes de Problema</t>
  </si>
  <si>
    <t>- Consultorias On line</t>
  </si>
  <si>
    <t>- Chamados abertos dentro dos projetos no WCC que são de responsabilidade do analista.</t>
  </si>
  <si>
    <t>O responsável pelo atendimento de um chamado é indicado na aba de Suporte do WCC, campo Analista de Suporte.</t>
  </si>
  <si>
    <t>O Analista e Suporte In loco/Exclusivo deverá atingir um percentual de respostas “Muito Satisfeito” ou “Satisfeito” na pesquisa de satisfação realizada junto ao cliente.</t>
  </si>
  <si>
    <t>O Analista de Suporte In loco/Exclusivo deverá ter um percentual máximo de horas apontadas como Horas Internas dentro do ano.</t>
  </si>
  <si>
    <t>Apontamento realizado em projetos de clientes são horas válidas e consideradas para o indicador.</t>
  </si>
  <si>
    <t>Seguem regras consideradas para definição de Horas Internas e horas que serão descartadas desse indicador no que diz respeito aos projetos internos:</t>
  </si>
  <si>
    <t>- Horas apontadas no centro de custo A299999 – Horas internas</t>
  </si>
  <si>
    <t>- Horas apontadas no centro de custo A300014.PZ02.1 (treinamento) – Horas serão descartadas do indicador</t>
  </si>
  <si>
    <t>- Horas apontadas no centro de custo A300014 (atividades diferentes de PZ02.1) - Horas internas</t>
  </si>
  <si>
    <t>- Horas apontadas no centro de custo A2TREINAM - Horas serão descartadas do indicador</t>
  </si>
  <si>
    <t>- Horas apontadas no centro de custo A300012 – Atestado médico – Horas internas</t>
  </si>
  <si>
    <t>- Horas apontadas no centro de custo A300012 – Atestado odontológico – Horas internas</t>
  </si>
  <si>
    <t xml:space="preserve">- Horas apontadas no centro de custo A300012 – Óbito – Horas serão descartadas do indicador </t>
  </si>
  <si>
    <t>- Horas apontadas no centro de custo A300012 – Júri Popular – Horas serão descartadas do indicador</t>
  </si>
  <si>
    <t>- Horas apontadas no centro de custo A300012 – Eleitoral – Horas serão descartadas do indicador</t>
  </si>
  <si>
    <t>- Horas apontadas no centro de custo A300012 – Afastamento médico – Horas serão descartadas do indicador</t>
  </si>
  <si>
    <t>- Horas apontadas no centro de custo A300012 – Férias – Horas serão descartadas do indicador</t>
  </si>
  <si>
    <t>- Horas apontadas no centro de custo A300012 – Licença Maternidade – Horas serão descartadas do indicador</t>
  </si>
  <si>
    <t>- Horas apontadas no centro de custo A300012 – Licença Paternidade – Horas serão descartadas do indicador</t>
  </si>
  <si>
    <t>- Horas apontadas no centro de custo A300012 – Casamento – Horas serão descartadas do indicador</t>
  </si>
  <si>
    <t>- Horas apontadas no centro de custo A300012 – Militar – Horas serão descartadas do indicador</t>
  </si>
  <si>
    <t>- Horas apontadas no centro de custo A300012 – Qualquer outro abono – Horas internas</t>
  </si>
  <si>
    <t>Analista</t>
  </si>
  <si>
    <t>META: HORAS DE APOIO INTERNO</t>
  </si>
  <si>
    <t>O projeto atendido pelo Analista de Suporte In loco/Exclusivo deverá ter uma quantidade máxima de horas apontadas como Apoio Interno (dentro do grupo de Suporte In loco) dentro do ano.</t>
  </si>
  <si>
    <t>Apontamento em Apoio Interno para o grupo de Suporte In loco é realizado quando o analista solicita auxílio funcional ou técnico, seja para  equipe de suporte a clientes, produtos ou custom.</t>
  </si>
  <si>
    <t>Simulação</t>
  </si>
  <si>
    <t>Qtde de Chamados</t>
  </si>
  <si>
    <t>META: ATENDIMENTO DE INCIDENTES</t>
  </si>
  <si>
    <t>Serão considerados para o cálculo, os tipos de chamados:</t>
  </si>
  <si>
    <t>META: BACKLOG CLIENTE</t>
  </si>
  <si>
    <t>META: DIAS EM ABERTO CLIENTE</t>
  </si>
  <si>
    <t>FORMA DE AVALIAÇÃO</t>
  </si>
  <si>
    <t>Did not achieved</t>
  </si>
  <si>
    <t>Partially achieved</t>
  </si>
  <si>
    <t>Achieved</t>
  </si>
  <si>
    <t>Exceeded</t>
  </si>
  <si>
    <t>Far Exceeded</t>
  </si>
  <si>
    <t>Se usar menos de 20% das horas estipuladas</t>
  </si>
  <si>
    <t>Se usar de 20% a 79% das horas estipuladas</t>
  </si>
  <si>
    <t>Se usar de 80% a 105% das horas estipuladas</t>
  </si>
  <si>
    <t>Se usar de 106% a 120% das horas estipuladas</t>
  </si>
  <si>
    <t>Se usar acima de 120% das horas estipuladas</t>
  </si>
  <si>
    <t>Se tiver 100% de respostas "Muito Satisfeito"</t>
  </si>
  <si>
    <t>Se tiver de 90% a 93% de respostas "Muito Satisfeito" e "Satisfeito"</t>
  </si>
  <si>
    <t>Se tiver menos de 90% de respostas "Muito Satisfeito" e "Satisfeito"</t>
  </si>
  <si>
    <t>Se usou de 60% a 105% da meta.</t>
  </si>
  <si>
    <t>Se usou de 106% a 120% da meta.</t>
  </si>
  <si>
    <t>Se usou acima de 120% da meta.</t>
  </si>
  <si>
    <t>Se usou menos de 20% da meta.</t>
  </si>
  <si>
    <t>Se usou de 20% a 59% da meta</t>
  </si>
  <si>
    <t>Ao fim do mês, no sistema de chamados do cliente, deverá ter um backlog de no máximo 10% dos chamados abertos no mês.</t>
  </si>
  <si>
    <t>De 8 a 10 meses dentro da meta.</t>
  </si>
  <si>
    <t>11 meses dentro da meta</t>
  </si>
  <si>
    <t>12 meses dentro da meta</t>
  </si>
  <si>
    <t>De 6 a 7 meses dentro da meta.</t>
  </si>
  <si>
    <t>De 0 a 5 meses dentro da meta.</t>
  </si>
  <si>
    <t>De 80% a 92% dos chamados atendidos na meta.</t>
  </si>
  <si>
    <t>De 93% a 96% dos chamados atendidos na meta.</t>
  </si>
  <si>
    <t>De 97% a 100% dos chamados atendidos na meta.</t>
  </si>
  <si>
    <t>De 50% a 79% dos chamados atendidos na meta.</t>
  </si>
  <si>
    <t>Abaixo de 50% dos chamados atendidos na meta.</t>
  </si>
  <si>
    <t>O analista deverá enviar até o 2o dia útil de cada mês um relatório com todos os chamados finalizados no mês anterior, contendo ao menos as informações:</t>
  </si>
  <si>
    <t>OBS: O não envio do relatório em algum mês fará com que o resultado da meta já seja considerado como Partially Achieved.</t>
  </si>
  <si>
    <t>OBS: O não envio do relatório em algum mês considerará o não atendimento da meta naquele mês.</t>
  </si>
  <si>
    <t>2o relatório - listagem de todos os chamados que estão abertos no sistema do cliente, indicando quais estão vinculados a chamados de produtos ou cusotmização com RMF já feita.</t>
  </si>
  <si>
    <t>Informações que complementem o relatório podem ser enviadas.</t>
  </si>
  <si>
    <t>1- Número do Chamado cliente</t>
  </si>
  <si>
    <t>2- Descrição do chamado</t>
  </si>
  <si>
    <t>3- Chamado WCC (se houver)</t>
  </si>
  <si>
    <t>4 - Data de abertura no cliente</t>
  </si>
  <si>
    <t>5 - Data de finalização no cliente</t>
  </si>
  <si>
    <t>6 - Qtde de dias corridos entre a abertura e finalização do chamado.</t>
  </si>
  <si>
    <t>- Incidentes de Dúvida de Customização</t>
  </si>
  <si>
    <t>- Incidentes de Problema de Customização</t>
  </si>
  <si>
    <t>Se atender de 50% a 90% do percentual estipulado.</t>
  </si>
  <si>
    <t>Se atender de 111% a 140% do percentual estipulado.</t>
  </si>
  <si>
    <t>Se atender de 91% a 110% do percentual estipulado.</t>
  </si>
  <si>
    <t>Se atender de 141% a 167% do percentual estipulado.</t>
  </si>
  <si>
    <t>Se tiver de 94% a 97% de respostas "Muito Satisfeito" e "Satisfeito"</t>
  </si>
  <si>
    <t>Se tiver de 98% a 100% de respostas ""Muito Satisfeito" e "Satisfeito"</t>
  </si>
  <si>
    <t>O analista deverá enviar no 1o dia útil de cada mês dois relatórios contendo:</t>
  </si>
  <si>
    <t>1o relatório - listagem de todos os chamados abertos no mês, independente do status que estejam, indicando quais estão vinculados a chamados de produtos ou cusotmização com RMF já feita.</t>
  </si>
  <si>
    <t>Se atender menos de 50% do percentual estipulado.</t>
  </si>
  <si>
    <t>90% dos chamados deverão ter sido finalizados em até 10 dias corridos</t>
  </si>
  <si>
    <t>- Horas de abono do dia do aniversário serão descartados do indicador. O CC para esse appontamento é o A300012.PZOUTR.1,  não tem um CC específico. Portanto será descartado manualmente do indicador.</t>
  </si>
  <si>
    <t>Serão descontados chamados que estejam dependendo de desenvolvimento (chamado do cliente com vínculo com chamado de produto ou customização com RMF já feita)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</si>
</sst>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0" borderId="1" xfId="0" applyBorder="1" applyProtection="1"/>
    <xf numFmtId="0" fontId="1" fillId="0" borderId="1" xfId="0" applyFont="1" applyFill="1" applyBorder="1"/>
    <xf numFmtId="0" fontId="1" fillId="4" borderId="1" xfId="0" applyFont="1" applyFill="1" applyBorder="1"/>
    <xf numFmtId="2" fontId="0" fillId="0" borderId="1" xfId="0" applyNumberFormat="1" applyBorder="1" applyProtection="1"/>
    <xf numFmtId="10" fontId="0" fillId="0" borderId="1" xfId="0" applyNumberFormat="1" applyBorder="1" applyProtection="1"/>
    <xf numFmtId="0" fontId="2" fillId="0" borderId="0" xfId="0" applyFont="1" applyAlignment="1">
      <alignment vertical="center"/>
    </xf>
    <xf numFmtId="0" fontId="0" fillId="5" borderId="1" xfId="0" applyFill="1" applyBorder="1" applyProtection="1">
      <protection locked="0"/>
    </xf>
    <xf numFmtId="0" fontId="0" fillId="2" borderId="1" xfId="0" applyFont="1" applyFill="1" applyBorder="1"/>
    <xf numFmtId="0" fontId="0" fillId="0" borderId="5" xfId="0" applyFont="1" applyFill="1" applyBorder="1"/>
    <xf numFmtId="0" fontId="2" fillId="0" borderId="0" xfId="0" quotePrefix="1" applyFont="1" applyAlignment="1">
      <alignment vertical="center"/>
    </xf>
    <xf numFmtId="9" fontId="0" fillId="0" borderId="0" xfId="0" applyNumberForma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zoomScaleNormal="100" workbookViewId="0">
      <selection activeCell="M13" sqref="M13"/>
    </sheetView>
  </sheetViews>
  <sheetFormatPr defaultRowHeight="15" x14ac:dyDescent="0.25"/>
  <cols>
    <col min="1" max="1" width="16.85546875" customWidth="1"/>
    <col min="2" max="2" width="12.5703125" customWidth="1"/>
    <col min="3" max="3" width="13.7109375" customWidth="1"/>
    <col min="4" max="4" width="11.42578125" customWidth="1"/>
    <col min="5" max="5" width="13" customWidth="1"/>
    <col min="6" max="6" width="11.7109375" customWidth="1"/>
    <col min="7" max="7" width="13.28515625" customWidth="1"/>
  </cols>
  <sheetData>
    <row r="2" spans="1:7" x14ac:dyDescent="0.25">
      <c r="A2" s="21" t="s">
        <v>66</v>
      </c>
      <c r="B2" s="21"/>
      <c r="C2" s="21"/>
      <c r="D2" s="21"/>
      <c r="E2" s="21"/>
      <c r="F2" s="21"/>
      <c r="G2" s="21"/>
    </row>
    <row r="4" spans="1:7" x14ac:dyDescent="0.25">
      <c r="A4" s="14" t="s">
        <v>67</v>
      </c>
    </row>
    <row r="5" spans="1:7" x14ac:dyDescent="0.25">
      <c r="A5" s="14" t="s">
        <v>68</v>
      </c>
    </row>
    <row r="6" spans="1:7" x14ac:dyDescent="0.25">
      <c r="A6" s="14"/>
    </row>
    <row r="7" spans="1:7" x14ac:dyDescent="0.25">
      <c r="A7" s="6" t="s">
        <v>65</v>
      </c>
      <c r="B7" s="24"/>
      <c r="C7" s="24"/>
      <c r="D7" s="24"/>
    </row>
    <row r="8" spans="1:7" x14ac:dyDescent="0.25">
      <c r="A8" s="6" t="s">
        <v>10</v>
      </c>
      <c r="B8" s="24"/>
      <c r="C8" s="24"/>
      <c r="D8" s="24"/>
    </row>
    <row r="11" spans="1:7" ht="30" x14ac:dyDescent="0.25">
      <c r="A11" s="7" t="s">
        <v>13</v>
      </c>
      <c r="B11" s="7" t="s">
        <v>14</v>
      </c>
      <c r="C11" s="7" t="s">
        <v>11</v>
      </c>
      <c r="D11" s="7" t="s">
        <v>15</v>
      </c>
      <c r="E11" s="7" t="s">
        <v>12</v>
      </c>
      <c r="F11" s="7" t="s">
        <v>8</v>
      </c>
      <c r="G11" s="7" t="s">
        <v>23</v>
      </c>
    </row>
    <row r="12" spans="1:7" x14ac:dyDescent="0.25">
      <c r="A12" s="8"/>
      <c r="B12" s="9" t="e">
        <f>VLOOKUP(A12,'Parâmetros Apoio Interno'!A2:B4,2,FALSE)</f>
        <v>#N/A</v>
      </c>
      <c r="C12" s="8"/>
      <c r="D12" s="1" t="e">
        <f>VLOOKUP(C12,'Parâmetros Apoio Interno'!A12:B20,2,FALSE)</f>
        <v>#N/A</v>
      </c>
      <c r="E12" s="8"/>
      <c r="F12" s="1" t="e">
        <f>VLOOKUP(E12,'Parâmetros Apoio Interno'!A7:B9,2,FALSE)</f>
        <v>#N/A</v>
      </c>
      <c r="G12" s="1">
        <f t="shared" ref="G12:G21" si="0">IF(A12=FALSE,0,B12*D12*F12)</f>
        <v>0</v>
      </c>
    </row>
    <row r="13" spans="1:7" x14ac:dyDescent="0.25">
      <c r="A13" s="8"/>
      <c r="B13" s="9" t="e">
        <f>VLOOKUP(A13,'Parâmetros Apoio Interno'!A2:B4,2,FALSE)</f>
        <v>#N/A</v>
      </c>
      <c r="C13" s="8"/>
      <c r="D13" s="1" t="e">
        <f>VLOOKUP(C13,'Parâmetros Apoio Interno'!A12:B20,2,FALSE)</f>
        <v>#N/A</v>
      </c>
      <c r="E13" s="8"/>
      <c r="F13" s="1" t="e">
        <f>VLOOKUP(E13,'Parâmetros Apoio Interno'!A7:B9,2,FALSE)</f>
        <v>#N/A</v>
      </c>
      <c r="G13" s="1">
        <f t="shared" si="0"/>
        <v>0</v>
      </c>
    </row>
    <row r="14" spans="1:7" x14ac:dyDescent="0.25">
      <c r="A14" s="8"/>
      <c r="B14" s="9" t="e">
        <f>VLOOKUP(A14,'Parâmetros Apoio Interno'!A2:B4,2,FALSE)</f>
        <v>#N/A</v>
      </c>
      <c r="C14" s="8"/>
      <c r="D14" s="1" t="e">
        <f>VLOOKUP(C14,'Parâmetros Apoio Interno'!A12:B20,2,FALSE)</f>
        <v>#N/A</v>
      </c>
      <c r="E14" s="8"/>
      <c r="F14" s="1" t="e">
        <f>VLOOKUP(E14,'Parâmetros Apoio Interno'!A7:B9,2,FALSE)</f>
        <v>#N/A</v>
      </c>
      <c r="G14" s="1">
        <f t="shared" si="0"/>
        <v>0</v>
      </c>
    </row>
    <row r="15" spans="1:7" x14ac:dyDescent="0.25">
      <c r="A15" s="8"/>
      <c r="B15" s="9" t="e">
        <f>VLOOKUP(A15,'Parâmetros Apoio Interno'!A2:B4,2,FALSE)</f>
        <v>#N/A</v>
      </c>
      <c r="C15" s="8"/>
      <c r="D15" s="1" t="e">
        <f>VLOOKUP(C15,'Parâmetros Apoio Interno'!A12:B20,2,FALSE)</f>
        <v>#N/A</v>
      </c>
      <c r="E15" s="8"/>
      <c r="F15" s="1" t="e">
        <f>VLOOKUP(E15,'Parâmetros Apoio Interno'!A7:B9,2,FALSE)</f>
        <v>#N/A</v>
      </c>
      <c r="G15" s="1">
        <f t="shared" si="0"/>
        <v>0</v>
      </c>
    </row>
    <row r="16" spans="1:7" x14ac:dyDescent="0.25">
      <c r="A16" s="8"/>
      <c r="B16" s="9" t="e">
        <f>VLOOKUP(A16,'Parâmetros Apoio Interno'!A2:B4,2,FALSE)</f>
        <v>#N/A</v>
      </c>
      <c r="C16" s="8"/>
      <c r="D16" s="1" t="e">
        <f>VLOOKUP(C16,'Parâmetros Apoio Interno'!A12:B20,2,FALSE)</f>
        <v>#N/A</v>
      </c>
      <c r="E16" s="8"/>
      <c r="F16" s="1" t="e">
        <f>VLOOKUP(E16,'Parâmetros Apoio Interno'!A7:B9,2,FALSE)</f>
        <v>#N/A</v>
      </c>
      <c r="G16" s="1">
        <f t="shared" si="0"/>
        <v>0</v>
      </c>
    </row>
    <row r="17" spans="1:16" x14ac:dyDescent="0.25">
      <c r="A17" s="8"/>
      <c r="B17" s="9" t="e">
        <f>VLOOKUP(A17,'Parâmetros Apoio Interno'!A3:B5,2,FALSE)</f>
        <v>#N/A</v>
      </c>
      <c r="C17" s="8"/>
      <c r="D17" s="1" t="e">
        <f>VLOOKUP(C17,'Parâmetros Apoio Interno'!A13:B21,2,FALSE)</f>
        <v>#N/A</v>
      </c>
      <c r="E17" s="8"/>
      <c r="F17" s="1" t="e">
        <f>VLOOKUP(E17,'Parâmetros Apoio Interno'!A7:B9,2,FALSE)</f>
        <v>#N/A</v>
      </c>
      <c r="G17" s="1">
        <f t="shared" si="0"/>
        <v>0</v>
      </c>
    </row>
    <row r="18" spans="1:16" x14ac:dyDescent="0.25">
      <c r="A18" s="8"/>
      <c r="B18" s="9" t="e">
        <f>VLOOKUP(A18,'Parâmetros Apoio Interno'!A2:B4,2,FALSE)</f>
        <v>#N/A</v>
      </c>
      <c r="C18" s="8"/>
      <c r="D18" s="1" t="e">
        <f>VLOOKUP(C18,'Parâmetros Apoio Interno'!A12:B20,2,FALSE)</f>
        <v>#N/A</v>
      </c>
      <c r="E18" s="8"/>
      <c r="F18" s="1" t="e">
        <f>VLOOKUP(E18,'Parâmetros Apoio Interno'!A7:B9,2,FALSE)</f>
        <v>#N/A</v>
      </c>
      <c r="G18" s="1">
        <f t="shared" si="0"/>
        <v>0</v>
      </c>
    </row>
    <row r="19" spans="1:16" x14ac:dyDescent="0.25">
      <c r="A19" s="8"/>
      <c r="B19" s="9" t="e">
        <f>VLOOKUP(A19,'Parâmetros Apoio Interno'!A2:B4,2,FALSE)</f>
        <v>#N/A</v>
      </c>
      <c r="C19" s="8"/>
      <c r="D19" s="1" t="e">
        <f>VLOOKUP(C19,'Parâmetros Apoio Interno'!A12:B20,2,FALSE)</f>
        <v>#N/A</v>
      </c>
      <c r="E19" s="8"/>
      <c r="F19" s="1" t="e">
        <f>VLOOKUP(E19,'Parâmetros Apoio Interno'!A7:B9,2,FALSE)</f>
        <v>#N/A</v>
      </c>
      <c r="G19" s="1">
        <f t="shared" si="0"/>
        <v>0</v>
      </c>
    </row>
    <row r="20" spans="1:16" x14ac:dyDescent="0.25">
      <c r="A20" s="8"/>
      <c r="B20" s="9" t="e">
        <f>VLOOKUP(A20,'Parâmetros Apoio Interno'!A2:B4,2,FALSE)</f>
        <v>#N/A</v>
      </c>
      <c r="C20" s="8"/>
      <c r="D20" s="1" t="e">
        <f>VLOOKUP(C20,'Parâmetros Apoio Interno'!A12:B20,2,FALSE)</f>
        <v>#N/A</v>
      </c>
      <c r="E20" s="8"/>
      <c r="F20" s="1" t="e">
        <f>VLOOKUP(E20,'Parâmetros Apoio Interno'!A7:B9,2,FALSE)</f>
        <v>#N/A</v>
      </c>
      <c r="G20" s="1">
        <f t="shared" si="0"/>
        <v>0</v>
      </c>
    </row>
    <row r="21" spans="1:16" x14ac:dyDescent="0.25">
      <c r="A21" s="8"/>
      <c r="B21" s="9" t="e">
        <f>VLOOKUP(A21,'Parâmetros Apoio Interno'!A2:B4,2,FALSE)</f>
        <v>#N/A</v>
      </c>
      <c r="C21" s="8"/>
      <c r="D21" s="1" t="e">
        <f>VLOOKUP(C21,'Parâmetros Apoio Interno'!A12:B20,2,FALSE)</f>
        <v>#N/A</v>
      </c>
      <c r="E21" s="8"/>
      <c r="F21" s="1" t="e">
        <f>VLOOKUP(E21,'Parâmetros Apoio Interno'!A7:B9,2,FALSE)</f>
        <v>#N/A</v>
      </c>
      <c r="G21" s="1">
        <f t="shared" si="0"/>
        <v>0</v>
      </c>
    </row>
    <row r="22" spans="1:16" x14ac:dyDescent="0.25">
      <c r="E22" s="25" t="s">
        <v>24</v>
      </c>
      <c r="F22" s="25"/>
      <c r="G22" s="10">
        <f>SUM(G12:G21)</f>
        <v>0</v>
      </c>
    </row>
    <row r="23" spans="1:16" x14ac:dyDescent="0.25">
      <c r="E23" s="26" t="s">
        <v>26</v>
      </c>
      <c r="F23" s="27"/>
      <c r="G23" s="10">
        <v>11</v>
      </c>
    </row>
    <row r="24" spans="1:16" x14ac:dyDescent="0.25">
      <c r="E24" s="25" t="s">
        <v>25</v>
      </c>
      <c r="F24" s="25"/>
      <c r="G24" s="11">
        <f>G22*G23</f>
        <v>0</v>
      </c>
    </row>
    <row r="27" spans="1:16" x14ac:dyDescent="0.25">
      <c r="A27" s="23" t="s">
        <v>28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25">
      <c r="A28" s="23" t="s">
        <v>29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25">
      <c r="A29" s="23" t="s">
        <v>30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1" spans="1:16" x14ac:dyDescent="0.25">
      <c r="A31" s="21" t="s">
        <v>75</v>
      </c>
      <c r="B31" s="21"/>
      <c r="C31" s="21"/>
      <c r="D31" s="21"/>
      <c r="E31" s="21"/>
      <c r="F31" s="21"/>
      <c r="G31" s="21"/>
    </row>
    <row r="33" spans="1:5" x14ac:dyDescent="0.25">
      <c r="A33" s="16" t="s">
        <v>76</v>
      </c>
      <c r="B33" s="22" t="s">
        <v>85</v>
      </c>
      <c r="C33" s="22"/>
      <c r="D33" s="22"/>
      <c r="E33" s="22"/>
    </row>
    <row r="34" spans="1:5" x14ac:dyDescent="0.25">
      <c r="A34" s="16" t="s">
        <v>77</v>
      </c>
      <c r="B34" s="20" t="s">
        <v>84</v>
      </c>
      <c r="C34" s="20"/>
      <c r="D34" s="20"/>
      <c r="E34" s="20"/>
    </row>
    <row r="35" spans="1:5" x14ac:dyDescent="0.25">
      <c r="A35" s="16" t="s">
        <v>78</v>
      </c>
      <c r="B35" s="20" t="s">
        <v>83</v>
      </c>
      <c r="C35" s="20"/>
      <c r="D35" s="20"/>
      <c r="E35" s="20"/>
    </row>
    <row r="36" spans="1:5" x14ac:dyDescent="0.25">
      <c r="A36" s="16" t="s">
        <v>79</v>
      </c>
      <c r="B36" s="20" t="s">
        <v>82</v>
      </c>
      <c r="C36" s="20"/>
      <c r="D36" s="20"/>
      <c r="E36" s="20"/>
    </row>
    <row r="37" spans="1:5" x14ac:dyDescent="0.25">
      <c r="A37" s="16" t="s">
        <v>80</v>
      </c>
      <c r="B37" s="20" t="s">
        <v>81</v>
      </c>
      <c r="C37" s="20"/>
      <c r="D37" s="20"/>
      <c r="E37" s="20"/>
    </row>
  </sheetData>
  <sheetProtection autoFilter="0"/>
  <mergeCells count="15">
    <mergeCell ref="A2:G2"/>
    <mergeCell ref="A27:P27"/>
    <mergeCell ref="A28:P28"/>
    <mergeCell ref="A29:P29"/>
    <mergeCell ref="B7:D7"/>
    <mergeCell ref="B8:D8"/>
    <mergeCell ref="E24:F24"/>
    <mergeCell ref="E22:F22"/>
    <mergeCell ref="E23:F23"/>
    <mergeCell ref="B35:E35"/>
    <mergeCell ref="B36:E36"/>
    <mergeCell ref="B37:E37"/>
    <mergeCell ref="A31:G31"/>
    <mergeCell ref="B33:E33"/>
    <mergeCell ref="B34:E34"/>
  </mergeCells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'Parâmetros Apoio Interno'!$A$2:$A$4</xm:f>
          </x14:formula1>
          <xm:sqref>A12:A21</xm:sqref>
        </x14:dataValidation>
        <x14:dataValidation type="list" allowBlank="1" showInputMessage="1" showErrorMessage="1">
          <x14:formula1>
            <xm:f>'Parâmetros Apoio Interno'!$A$12:$A$20</xm:f>
          </x14:formula1>
          <xm:sqref>C12:C21</xm:sqref>
        </x14:dataValidation>
        <x14:dataValidation type="list" allowBlank="1" showInputMessage="1" showErrorMessage="1">
          <x14:formula1>
            <xm:f>'Parâmetros Apoio Interno'!$A$7:$A$9</xm:f>
          </x14:formula1>
          <xm:sqref>E12:E21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4" sqref="B4"/>
    </sheetView>
  </sheetViews>
  <sheetFormatPr defaultRowHeight="15" x14ac:dyDescent="0.25"/>
  <cols>
    <col min="1" max="1" width="20.5703125" customWidth="1"/>
    <col min="2" max="2" width="9.85546875" customWidth="1"/>
    <col min="3" max="3" width="9.7109375" customWidth="1"/>
    <col min="4" max="4" width="9.85546875" customWidth="1"/>
  </cols>
  <sheetData>
    <row r="1" spans="1:4" x14ac:dyDescent="0.25">
      <c r="A1" s="28" t="s">
        <v>22</v>
      </c>
      <c r="B1" s="28"/>
    </row>
    <row r="2" spans="1:4" x14ac:dyDescent="0.25">
      <c r="A2" s="9" t="s">
        <v>1</v>
      </c>
      <c r="B2" s="12">
        <v>4</v>
      </c>
    </row>
    <row r="3" spans="1:4" x14ac:dyDescent="0.25">
      <c r="A3" s="9" t="s">
        <v>2</v>
      </c>
      <c r="B3" s="12">
        <v>2</v>
      </c>
    </row>
    <row r="4" spans="1:4" x14ac:dyDescent="0.25">
      <c r="A4" s="9" t="s">
        <v>0</v>
      </c>
      <c r="B4" s="12">
        <v>1</v>
      </c>
    </row>
    <row r="5" spans="1:4" x14ac:dyDescent="0.25">
      <c r="A5" s="2"/>
      <c r="B5" s="2"/>
      <c r="C5" s="2"/>
    </row>
    <row r="6" spans="1:4" x14ac:dyDescent="0.25">
      <c r="A6" s="28" t="s">
        <v>8</v>
      </c>
      <c r="B6" s="28"/>
    </row>
    <row r="7" spans="1:4" x14ac:dyDescent="0.25">
      <c r="A7" s="1" t="s">
        <v>7</v>
      </c>
      <c r="B7" s="4">
        <v>0.8</v>
      </c>
    </row>
    <row r="8" spans="1:4" x14ac:dyDescent="0.25">
      <c r="A8" s="1" t="s">
        <v>3</v>
      </c>
      <c r="B8" s="4">
        <v>0.9</v>
      </c>
    </row>
    <row r="9" spans="1:4" x14ac:dyDescent="0.25">
      <c r="A9" s="3" t="s">
        <v>4</v>
      </c>
      <c r="B9" s="5">
        <v>1</v>
      </c>
    </row>
    <row r="10" spans="1:4" x14ac:dyDescent="0.25">
      <c r="A10" s="2"/>
      <c r="B10" s="2"/>
      <c r="C10" s="2"/>
      <c r="D10" s="2"/>
    </row>
    <row r="11" spans="1:4" x14ac:dyDescent="0.25">
      <c r="A11" s="28" t="s">
        <v>9</v>
      </c>
      <c r="B11" s="28"/>
    </row>
    <row r="12" spans="1:4" x14ac:dyDescent="0.25">
      <c r="A12" s="1" t="s">
        <v>16</v>
      </c>
      <c r="B12" s="4">
        <v>1</v>
      </c>
    </row>
    <row r="13" spans="1:4" x14ac:dyDescent="0.25">
      <c r="A13" s="1" t="s">
        <v>17</v>
      </c>
      <c r="B13" s="4">
        <v>1</v>
      </c>
    </row>
    <row r="14" spans="1:4" x14ac:dyDescent="0.25">
      <c r="A14" s="1" t="s">
        <v>27</v>
      </c>
      <c r="B14" s="4">
        <v>1</v>
      </c>
    </row>
    <row r="15" spans="1:4" x14ac:dyDescent="0.25">
      <c r="A15" s="1" t="s">
        <v>18</v>
      </c>
      <c r="B15" s="4">
        <v>0.7</v>
      </c>
    </row>
    <row r="16" spans="1:4" x14ac:dyDescent="0.25">
      <c r="A16" s="1" t="s">
        <v>19</v>
      </c>
      <c r="B16" s="4">
        <v>1</v>
      </c>
    </row>
    <row r="17" spans="1:2" x14ac:dyDescent="0.25">
      <c r="A17" s="1" t="s">
        <v>20</v>
      </c>
      <c r="B17" s="4">
        <v>1</v>
      </c>
    </row>
    <row r="18" spans="1:2" x14ac:dyDescent="0.25">
      <c r="A18" s="1" t="s">
        <v>21</v>
      </c>
      <c r="B18" s="4">
        <v>1</v>
      </c>
    </row>
    <row r="19" spans="1:2" x14ac:dyDescent="0.25">
      <c r="A19" s="1" t="s">
        <v>5</v>
      </c>
      <c r="B19" s="4">
        <v>1</v>
      </c>
    </row>
    <row r="20" spans="1:2" x14ac:dyDescent="0.25">
      <c r="A20" s="3" t="s">
        <v>6</v>
      </c>
      <c r="B20" s="4">
        <v>1</v>
      </c>
    </row>
  </sheetData>
  <mergeCells count="3">
    <mergeCell ref="A11:B11"/>
    <mergeCell ref="A1:B1"/>
    <mergeCell ref="A6:B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zoomScaleNormal="100" workbookViewId="0">
      <selection activeCell="C9" sqref="C9"/>
    </sheetView>
  </sheetViews>
  <sheetFormatPr defaultRowHeight="15" x14ac:dyDescent="0.25"/>
  <cols>
    <col min="1" max="1" width="24.85546875" customWidth="1"/>
    <col min="2" max="2" width="18.85546875" customWidth="1"/>
    <col min="5" max="5" width="13.42578125" customWidth="1"/>
  </cols>
  <sheetData>
    <row r="2" spans="1:4" x14ac:dyDescent="0.25">
      <c r="A2" s="29" t="s">
        <v>71</v>
      </c>
      <c r="B2" s="30"/>
      <c r="C2" s="30"/>
      <c r="D2" s="31"/>
    </row>
    <row r="4" spans="1:4" x14ac:dyDescent="0.25">
      <c r="A4" s="14" t="s">
        <v>39</v>
      </c>
    </row>
    <row r="5" spans="1:4" x14ac:dyDescent="0.25">
      <c r="A5" s="14" t="s">
        <v>72</v>
      </c>
    </row>
    <row r="6" spans="1:4" x14ac:dyDescent="0.25">
      <c r="A6" s="14" t="s">
        <v>40</v>
      </c>
    </row>
    <row r="7" spans="1:4" x14ac:dyDescent="0.25">
      <c r="A7" s="14" t="s">
        <v>41</v>
      </c>
    </row>
    <row r="8" spans="1:4" x14ac:dyDescent="0.25">
      <c r="A8" s="14" t="s">
        <v>42</v>
      </c>
    </row>
    <row r="9" spans="1:4" x14ac:dyDescent="0.25">
      <c r="A9" s="18" t="s">
        <v>116</v>
      </c>
    </row>
    <row r="10" spans="1:4" x14ac:dyDescent="0.25">
      <c r="A10" s="18" t="s">
        <v>117</v>
      </c>
    </row>
    <row r="11" spans="1:4" x14ac:dyDescent="0.25">
      <c r="A11" s="14" t="s">
        <v>43</v>
      </c>
    </row>
    <row r="12" spans="1:4" x14ac:dyDescent="0.25">
      <c r="A12" s="14" t="s">
        <v>44</v>
      </c>
    </row>
    <row r="13" spans="1:4" x14ac:dyDescent="0.25">
      <c r="A13" s="14"/>
    </row>
    <row r="14" spans="1:4" x14ac:dyDescent="0.25">
      <c r="A14" s="28" t="s">
        <v>31</v>
      </c>
      <c r="B14" s="28"/>
    </row>
    <row r="15" spans="1:4" x14ac:dyDescent="0.25">
      <c r="A15" s="9" t="s">
        <v>32</v>
      </c>
      <c r="B15" s="13">
        <v>0.25</v>
      </c>
    </row>
    <row r="16" spans="1:4" x14ac:dyDescent="0.25">
      <c r="A16" s="9" t="s">
        <v>33</v>
      </c>
      <c r="B16" s="13">
        <v>0.45</v>
      </c>
    </row>
    <row r="17" spans="1:7" x14ac:dyDescent="0.25">
      <c r="A17" s="9" t="s">
        <v>34</v>
      </c>
      <c r="B17" s="13">
        <v>0.6</v>
      </c>
    </row>
    <row r="20" spans="1:7" x14ac:dyDescent="0.25">
      <c r="A20" s="28" t="s">
        <v>69</v>
      </c>
      <c r="B20" s="28"/>
    </row>
    <row r="21" spans="1:7" x14ac:dyDescent="0.25">
      <c r="A21" s="1" t="s">
        <v>70</v>
      </c>
      <c r="B21" s="15">
        <v>10</v>
      </c>
    </row>
    <row r="22" spans="1:7" x14ac:dyDescent="0.25">
      <c r="A22" s="1" t="s">
        <v>32</v>
      </c>
      <c r="B22" s="1">
        <f>TRUNC(B21*B15,0)</f>
        <v>2</v>
      </c>
    </row>
    <row r="23" spans="1:7" x14ac:dyDescent="0.25">
      <c r="A23" s="1" t="s">
        <v>33</v>
      </c>
      <c r="B23" s="1">
        <f>TRUNC(B21*B16,0)</f>
        <v>4</v>
      </c>
    </row>
    <row r="24" spans="1:7" x14ac:dyDescent="0.25">
      <c r="A24" s="1" t="s">
        <v>34</v>
      </c>
      <c r="B24" s="1">
        <f>TRUNC(B21*B17,0)</f>
        <v>6</v>
      </c>
    </row>
    <row r="26" spans="1:7" x14ac:dyDescent="0.25">
      <c r="A26" s="21" t="s">
        <v>75</v>
      </c>
      <c r="B26" s="21"/>
      <c r="C26" s="21"/>
      <c r="D26" s="21"/>
      <c r="E26" s="21"/>
      <c r="F26" s="21"/>
      <c r="G26" s="21"/>
    </row>
    <row r="28" spans="1:7" x14ac:dyDescent="0.25">
      <c r="A28" s="16" t="s">
        <v>76</v>
      </c>
      <c r="B28" s="22" t="s">
        <v>126</v>
      </c>
      <c r="C28" s="22"/>
      <c r="D28" s="22"/>
      <c r="E28" s="22"/>
    </row>
    <row r="29" spans="1:7" x14ac:dyDescent="0.25">
      <c r="A29" s="16" t="s">
        <v>77</v>
      </c>
      <c r="B29" s="20" t="s">
        <v>118</v>
      </c>
      <c r="C29" s="20"/>
      <c r="D29" s="20"/>
      <c r="E29" s="20"/>
    </row>
    <row r="30" spans="1:7" x14ac:dyDescent="0.25">
      <c r="A30" s="16" t="s">
        <v>78</v>
      </c>
      <c r="B30" s="20" t="s">
        <v>120</v>
      </c>
      <c r="C30" s="20"/>
      <c r="D30" s="20"/>
      <c r="E30" s="20"/>
    </row>
    <row r="31" spans="1:7" x14ac:dyDescent="0.25">
      <c r="A31" s="16" t="s">
        <v>79</v>
      </c>
      <c r="B31" s="20" t="s">
        <v>119</v>
      </c>
      <c r="C31" s="20"/>
      <c r="D31" s="20"/>
      <c r="E31" s="20"/>
    </row>
    <row r="32" spans="1:7" x14ac:dyDescent="0.25">
      <c r="A32" s="16" t="s">
        <v>80</v>
      </c>
      <c r="B32" s="20" t="s">
        <v>121</v>
      </c>
      <c r="C32" s="20"/>
      <c r="D32" s="20"/>
      <c r="E32" s="20"/>
    </row>
    <row r="34" spans="2:2" x14ac:dyDescent="0.25">
      <c r="B34" s="19"/>
    </row>
    <row r="35" spans="2:2" x14ac:dyDescent="0.25">
      <c r="B35" s="19"/>
    </row>
  </sheetData>
  <mergeCells count="9">
    <mergeCell ref="B30:E30"/>
    <mergeCell ref="B31:E31"/>
    <mergeCell ref="B32:E32"/>
    <mergeCell ref="A14:B14"/>
    <mergeCell ref="A2:D2"/>
    <mergeCell ref="A20:B20"/>
    <mergeCell ref="A26:G26"/>
    <mergeCell ref="B28:E28"/>
    <mergeCell ref="B29:E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B14" sqref="B14:E14"/>
    </sheetView>
  </sheetViews>
  <sheetFormatPr defaultRowHeight="15" x14ac:dyDescent="0.25"/>
  <cols>
    <col min="1" max="1" width="40.7109375" customWidth="1"/>
    <col min="2" max="2" width="12.140625" customWidth="1"/>
    <col min="5" max="5" width="30.7109375" customWidth="1"/>
  </cols>
  <sheetData>
    <row r="2" spans="1:7" x14ac:dyDescent="0.25">
      <c r="A2" s="21" t="s">
        <v>35</v>
      </c>
      <c r="B2" s="21"/>
    </row>
    <row r="4" spans="1:7" x14ac:dyDescent="0.25">
      <c r="A4" s="14" t="s">
        <v>45</v>
      </c>
    </row>
    <row r="5" spans="1:7" x14ac:dyDescent="0.25">
      <c r="A5" s="14"/>
    </row>
    <row r="6" spans="1:7" x14ac:dyDescent="0.25">
      <c r="A6" s="9" t="s">
        <v>36</v>
      </c>
      <c r="B6" s="13">
        <v>0.95</v>
      </c>
    </row>
    <row r="8" spans="1:7" x14ac:dyDescent="0.25">
      <c r="A8" s="21" t="s">
        <v>75</v>
      </c>
      <c r="B8" s="21"/>
      <c r="C8" s="21"/>
      <c r="D8" s="21"/>
      <c r="E8" s="21"/>
      <c r="F8" s="21"/>
      <c r="G8" s="21"/>
    </row>
    <row r="10" spans="1:7" x14ac:dyDescent="0.25">
      <c r="A10" s="16" t="s">
        <v>76</v>
      </c>
      <c r="B10" s="22" t="s">
        <v>88</v>
      </c>
      <c r="C10" s="22"/>
      <c r="D10" s="22"/>
      <c r="E10" s="22"/>
    </row>
    <row r="11" spans="1:7" x14ac:dyDescent="0.25">
      <c r="A11" s="16" t="s">
        <v>77</v>
      </c>
      <c r="B11" s="20" t="s">
        <v>87</v>
      </c>
      <c r="C11" s="20"/>
      <c r="D11" s="20"/>
      <c r="E11" s="20"/>
    </row>
    <row r="12" spans="1:7" x14ac:dyDescent="0.25">
      <c r="A12" s="16" t="s">
        <v>78</v>
      </c>
      <c r="B12" s="20" t="s">
        <v>122</v>
      </c>
      <c r="C12" s="20"/>
      <c r="D12" s="20"/>
      <c r="E12" s="20"/>
    </row>
    <row r="13" spans="1:7" x14ac:dyDescent="0.25">
      <c r="A13" s="16" t="s">
        <v>79</v>
      </c>
      <c r="B13" s="20" t="s">
        <v>123</v>
      </c>
      <c r="C13" s="20"/>
      <c r="D13" s="20"/>
      <c r="E13" s="20"/>
    </row>
    <row r="14" spans="1:7" x14ac:dyDescent="0.25">
      <c r="A14" s="16" t="s">
        <v>80</v>
      </c>
      <c r="B14" s="20" t="s">
        <v>86</v>
      </c>
      <c r="C14" s="20"/>
      <c r="D14" s="20"/>
      <c r="E14" s="20"/>
    </row>
  </sheetData>
  <mergeCells count="7">
    <mergeCell ref="B13:E13"/>
    <mergeCell ref="B14:E14"/>
    <mergeCell ref="A2:B2"/>
    <mergeCell ref="A8:G8"/>
    <mergeCell ref="B10:E10"/>
    <mergeCell ref="B11:E11"/>
    <mergeCell ref="B12:E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zoomScaleNormal="100" workbookViewId="0">
      <selection activeCell="P17" sqref="P17"/>
    </sheetView>
  </sheetViews>
  <sheetFormatPr defaultRowHeight="15" x14ac:dyDescent="0.25"/>
  <cols>
    <col min="1" max="1" width="23.42578125" customWidth="1"/>
    <col min="2" max="2" width="12.140625" customWidth="1"/>
  </cols>
  <sheetData>
    <row r="2" spans="1:2" x14ac:dyDescent="0.25">
      <c r="A2" s="21" t="s">
        <v>38</v>
      </c>
      <c r="B2" s="21"/>
    </row>
    <row r="4" spans="1:2" x14ac:dyDescent="0.25">
      <c r="A4" s="14" t="s">
        <v>46</v>
      </c>
    </row>
    <row r="5" spans="1:2" x14ac:dyDescent="0.25">
      <c r="A5" s="14" t="s">
        <v>47</v>
      </c>
    </row>
    <row r="6" spans="1:2" x14ac:dyDescent="0.25">
      <c r="A6" s="14"/>
    </row>
    <row r="7" spans="1:2" x14ac:dyDescent="0.25">
      <c r="A7" s="14" t="s">
        <v>48</v>
      </c>
    </row>
    <row r="8" spans="1:2" x14ac:dyDescent="0.25">
      <c r="A8" s="14" t="s">
        <v>49</v>
      </c>
    </row>
    <row r="9" spans="1:2" x14ac:dyDescent="0.25">
      <c r="A9" s="14" t="s">
        <v>50</v>
      </c>
    </row>
    <row r="10" spans="1:2" x14ac:dyDescent="0.25">
      <c r="A10" s="14" t="s">
        <v>51</v>
      </c>
    </row>
    <row r="11" spans="1:2" x14ac:dyDescent="0.25">
      <c r="A11" s="14" t="s">
        <v>52</v>
      </c>
    </row>
    <row r="12" spans="1:2" x14ac:dyDescent="0.25">
      <c r="A12" s="14" t="s">
        <v>53</v>
      </c>
    </row>
    <row r="13" spans="1:2" x14ac:dyDescent="0.25">
      <c r="A13" s="14" t="s">
        <v>54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14" t="s">
        <v>57</v>
      </c>
    </row>
    <row r="17" spans="1:7" x14ac:dyDescent="0.25">
      <c r="A17" s="14" t="s">
        <v>58</v>
      </c>
    </row>
    <row r="18" spans="1:7" x14ac:dyDescent="0.25">
      <c r="A18" s="14" t="s">
        <v>59</v>
      </c>
    </row>
    <row r="19" spans="1:7" x14ac:dyDescent="0.25">
      <c r="A19" s="14" t="s">
        <v>60</v>
      </c>
    </row>
    <row r="20" spans="1:7" x14ac:dyDescent="0.25">
      <c r="A20" s="14" t="s">
        <v>61</v>
      </c>
    </row>
    <row r="21" spans="1:7" x14ac:dyDescent="0.25">
      <c r="A21" s="14" t="s">
        <v>62</v>
      </c>
    </row>
    <row r="22" spans="1:7" x14ac:dyDescent="0.25">
      <c r="A22" s="14" t="s">
        <v>63</v>
      </c>
    </row>
    <row r="23" spans="1:7" x14ac:dyDescent="0.25">
      <c r="A23" s="14" t="s">
        <v>64</v>
      </c>
    </row>
    <row r="24" spans="1:7" x14ac:dyDescent="0.25">
      <c r="A24" s="18" t="s">
        <v>128</v>
      </c>
    </row>
    <row r="25" spans="1:7" x14ac:dyDescent="0.25">
      <c r="A25" s="14"/>
    </row>
    <row r="26" spans="1:7" x14ac:dyDescent="0.25">
      <c r="A26" s="9" t="s">
        <v>37</v>
      </c>
      <c r="B26" s="13">
        <v>2.5000000000000001E-2</v>
      </c>
    </row>
    <row r="28" spans="1:7" x14ac:dyDescent="0.25">
      <c r="A28" s="21" t="s">
        <v>75</v>
      </c>
      <c r="B28" s="21"/>
      <c r="C28" s="21"/>
      <c r="D28" s="21"/>
      <c r="E28" s="21"/>
      <c r="F28" s="21"/>
      <c r="G28" s="21"/>
    </row>
    <row r="30" spans="1:7" x14ac:dyDescent="0.25">
      <c r="A30" s="16" t="s">
        <v>76</v>
      </c>
      <c r="B30" s="22" t="s">
        <v>91</v>
      </c>
      <c r="C30" s="22"/>
      <c r="D30" s="22"/>
      <c r="E30" s="22"/>
    </row>
    <row r="31" spans="1:7" x14ac:dyDescent="0.25">
      <c r="A31" s="16" t="s">
        <v>77</v>
      </c>
      <c r="B31" s="20" t="s">
        <v>90</v>
      </c>
      <c r="C31" s="20"/>
      <c r="D31" s="20"/>
      <c r="E31" s="20"/>
    </row>
    <row r="32" spans="1:7" x14ac:dyDescent="0.25">
      <c r="A32" s="16" t="s">
        <v>78</v>
      </c>
      <c r="B32" s="20" t="s">
        <v>89</v>
      </c>
      <c r="C32" s="20"/>
      <c r="D32" s="20"/>
      <c r="E32" s="20"/>
    </row>
    <row r="33" spans="1:5" x14ac:dyDescent="0.25">
      <c r="A33" s="16" t="s">
        <v>79</v>
      </c>
      <c r="B33" s="20" t="s">
        <v>93</v>
      </c>
      <c r="C33" s="20"/>
      <c r="D33" s="20"/>
      <c r="E33" s="20"/>
    </row>
    <row r="34" spans="1:5" x14ac:dyDescent="0.25">
      <c r="A34" s="16" t="s">
        <v>80</v>
      </c>
      <c r="B34" s="20" t="s">
        <v>92</v>
      </c>
      <c r="C34" s="20"/>
      <c r="D34" s="20"/>
      <c r="E34" s="20"/>
    </row>
  </sheetData>
  <mergeCells count="7">
    <mergeCell ref="B33:E33"/>
    <mergeCell ref="B34:E34"/>
    <mergeCell ref="A2:B2"/>
    <mergeCell ref="A28:G28"/>
    <mergeCell ref="B30:E30"/>
    <mergeCell ref="B31:E31"/>
    <mergeCell ref="B32:E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A9" sqref="A9"/>
    </sheetView>
  </sheetViews>
  <sheetFormatPr defaultRowHeight="15" x14ac:dyDescent="0.25"/>
  <cols>
    <col min="1" max="1" width="26.140625" customWidth="1"/>
  </cols>
  <sheetData>
    <row r="2" spans="1:7" x14ac:dyDescent="0.25">
      <c r="A2" s="21" t="s">
        <v>73</v>
      </c>
      <c r="B2" s="21"/>
    </row>
    <row r="4" spans="1:7" ht="15.75" customHeight="1" x14ac:dyDescent="0.25">
      <c r="A4" t="s">
        <v>94</v>
      </c>
    </row>
    <row r="5" spans="1:7" ht="15.75" customHeight="1" x14ac:dyDescent="0.25">
      <c r="A5" t="s">
        <v>129</v>
      </c>
    </row>
    <row r="6" spans="1:7" x14ac:dyDescent="0.25">
      <c r="A6" t="s">
        <v>124</v>
      </c>
    </row>
    <row r="7" spans="1:7" x14ac:dyDescent="0.25">
      <c r="A7" t="s">
        <v>125</v>
      </c>
    </row>
    <row r="8" spans="1:7" x14ac:dyDescent="0.25">
      <c r="A8" t="s">
        <v>108</v>
      </c>
    </row>
    <row r="10" spans="1:7" x14ac:dyDescent="0.25">
      <c r="A10" s="21" t="s">
        <v>75</v>
      </c>
      <c r="B10" s="21"/>
      <c r="C10" s="21"/>
      <c r="D10" s="21"/>
      <c r="E10" s="21"/>
      <c r="F10" s="21"/>
      <c r="G10" s="21"/>
    </row>
    <row r="12" spans="1:7" x14ac:dyDescent="0.25">
      <c r="A12" s="16" t="s">
        <v>76</v>
      </c>
      <c r="B12" s="22" t="s">
        <v>99</v>
      </c>
      <c r="C12" s="22"/>
      <c r="D12" s="22"/>
      <c r="E12" s="22"/>
    </row>
    <row r="13" spans="1:7" x14ac:dyDescent="0.25">
      <c r="A13" s="16" t="s">
        <v>77</v>
      </c>
      <c r="B13" s="20" t="s">
        <v>98</v>
      </c>
      <c r="C13" s="20"/>
      <c r="D13" s="20"/>
      <c r="E13" s="20"/>
    </row>
    <row r="14" spans="1:7" x14ac:dyDescent="0.25">
      <c r="A14" s="16" t="s">
        <v>78</v>
      </c>
      <c r="B14" s="20" t="s">
        <v>95</v>
      </c>
      <c r="C14" s="20"/>
      <c r="D14" s="20"/>
      <c r="E14" s="20"/>
    </row>
    <row r="15" spans="1:7" x14ac:dyDescent="0.25">
      <c r="A15" s="16" t="s">
        <v>79</v>
      </c>
      <c r="B15" s="20" t="s">
        <v>96</v>
      </c>
      <c r="C15" s="20"/>
      <c r="D15" s="20"/>
      <c r="E15" s="20"/>
    </row>
    <row r="16" spans="1:7" x14ac:dyDescent="0.25">
      <c r="A16" s="16" t="s">
        <v>80</v>
      </c>
      <c r="B16" s="20" t="s">
        <v>97</v>
      </c>
      <c r="C16" s="20"/>
      <c r="D16" s="20"/>
      <c r="E16" s="20"/>
    </row>
    <row r="17" spans="1:1" x14ac:dyDescent="0.25">
      <c r="A17" s="17" t="s">
        <v>107</v>
      </c>
    </row>
  </sheetData>
  <mergeCells count="7">
    <mergeCell ref="B15:E15"/>
    <mergeCell ref="B16:E16"/>
    <mergeCell ref="A2:B2"/>
    <mergeCell ref="A10:G10"/>
    <mergeCell ref="B12:E12"/>
    <mergeCell ref="B13:E13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F10" sqref="F10"/>
    </sheetView>
  </sheetViews>
  <sheetFormatPr defaultRowHeight="15" x14ac:dyDescent="0.25"/>
  <cols>
    <col min="1" max="1" width="18.28515625" customWidth="1"/>
    <col min="2" max="2" width="14.7109375" customWidth="1"/>
    <col min="5" max="5" width="11.28515625" customWidth="1"/>
  </cols>
  <sheetData>
    <row r="2" spans="1:7" x14ac:dyDescent="0.25">
      <c r="A2" s="21" t="s">
        <v>74</v>
      </c>
      <c r="B2" s="21"/>
    </row>
    <row r="4" spans="1:7" ht="15.75" customHeight="1" x14ac:dyDescent="0.25">
      <c r="A4" t="s">
        <v>127</v>
      </c>
    </row>
    <row r="5" spans="1:7" x14ac:dyDescent="0.25">
      <c r="A5" t="s">
        <v>105</v>
      </c>
    </row>
    <row r="6" spans="1:7" x14ac:dyDescent="0.25">
      <c r="A6" t="s">
        <v>110</v>
      </c>
    </row>
    <row r="7" spans="1:7" x14ac:dyDescent="0.25">
      <c r="A7" t="s">
        <v>111</v>
      </c>
    </row>
    <row r="8" spans="1:7" x14ac:dyDescent="0.25">
      <c r="A8" t="s">
        <v>112</v>
      </c>
    </row>
    <row r="9" spans="1:7" x14ac:dyDescent="0.25">
      <c r="A9" t="s">
        <v>113</v>
      </c>
    </row>
    <row r="10" spans="1:7" x14ac:dyDescent="0.25">
      <c r="A10" t="s">
        <v>114</v>
      </c>
    </row>
    <row r="11" spans="1:7" x14ac:dyDescent="0.25">
      <c r="A11" t="s">
        <v>115</v>
      </c>
    </row>
    <row r="12" spans="1:7" x14ac:dyDescent="0.25">
      <c r="A12" t="s">
        <v>109</v>
      </c>
    </row>
    <row r="14" spans="1:7" x14ac:dyDescent="0.25">
      <c r="A14" s="21" t="s">
        <v>75</v>
      </c>
      <c r="B14" s="21"/>
      <c r="C14" s="21"/>
      <c r="D14" s="21"/>
      <c r="E14" s="21"/>
      <c r="F14" s="21"/>
      <c r="G14" s="21"/>
    </row>
    <row r="16" spans="1:7" x14ac:dyDescent="0.25">
      <c r="A16" s="16" t="s">
        <v>76</v>
      </c>
      <c r="B16" s="22" t="s">
        <v>104</v>
      </c>
      <c r="C16" s="22"/>
      <c r="D16" s="22"/>
      <c r="E16" s="22"/>
    </row>
    <row r="17" spans="1:5" x14ac:dyDescent="0.25">
      <c r="A17" s="16" t="s">
        <v>77</v>
      </c>
      <c r="B17" s="20" t="s">
        <v>103</v>
      </c>
      <c r="C17" s="20"/>
      <c r="D17" s="20"/>
      <c r="E17" s="20"/>
    </row>
    <row r="18" spans="1:5" x14ac:dyDescent="0.25">
      <c r="A18" s="16" t="s">
        <v>78</v>
      </c>
      <c r="B18" s="20" t="s">
        <v>100</v>
      </c>
      <c r="C18" s="20"/>
      <c r="D18" s="20"/>
      <c r="E18" s="20"/>
    </row>
    <row r="19" spans="1:5" x14ac:dyDescent="0.25">
      <c r="A19" s="16" t="s">
        <v>79</v>
      </c>
      <c r="B19" s="20" t="s">
        <v>101</v>
      </c>
      <c r="C19" s="20"/>
      <c r="D19" s="20"/>
      <c r="E19" s="20"/>
    </row>
    <row r="20" spans="1:5" x14ac:dyDescent="0.25">
      <c r="A20" s="16" t="s">
        <v>80</v>
      </c>
      <c r="B20" s="22" t="s">
        <v>102</v>
      </c>
      <c r="C20" s="22"/>
      <c r="D20" s="22"/>
      <c r="E20" s="22"/>
    </row>
    <row r="21" spans="1:5" x14ac:dyDescent="0.25">
      <c r="A21" s="17" t="s">
        <v>106</v>
      </c>
    </row>
  </sheetData>
  <mergeCells count="7">
    <mergeCell ref="B19:E19"/>
    <mergeCell ref="B20:E20"/>
    <mergeCell ref="A2:B2"/>
    <mergeCell ref="A14:G14"/>
    <mergeCell ref="B16:E16"/>
    <mergeCell ref="B17:E17"/>
    <mergeCell ref="B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Calculo Meta Apoio Interno</vt:lpstr>
      <vt:lpstr>Parâmetros Apoio Interno</vt:lpstr>
      <vt:lpstr>Meta Atendimento</vt:lpstr>
      <vt:lpstr>Meta Pesquisa de Satisfação</vt:lpstr>
      <vt:lpstr>Meta Horas Internas</vt:lpstr>
      <vt:lpstr>Backlog Cliente</vt:lpstr>
      <vt:lpstr>Dias em Aberto Cliente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2015-01-29T13:43:15Z</dcterms:modified>
</cp:coreProperties>
</file>