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Users\opoveda\Documents\"/>
    </mc:Choice>
  </mc:AlternateContent>
  <bookViews>
    <workbookView xWindow="0" yWindow="0" windowWidth="20490" windowHeight="7755" activeTab="1"/>
  </bookViews>
  <sheets>
    <sheet name="Auditorias L&amp;T" sheetId="5" r:id="rId1"/>
    <sheet name="INDICADOR" sheetId="10" r:id="rId2"/>
    <sheet name="DINAMICA" sheetId="8" state="hidden" r:id="rId3"/>
    <sheet name="DATA" sheetId="6" state="hidden" r:id="rId4"/>
    <sheet name="ACOMULADO AÑO" sheetId="9" state="hidden" r:id="rId5"/>
  </sheets>
  <definedNames>
    <definedName name="_xlnm._FilterDatabase" localSheetId="3" hidden="1">DATA!$A$1:$F$601</definedName>
  </definedNames>
  <calcPr calcId="162913"/>
  <pivotCaches>
    <pivotCache cacheId="5" r:id="rId6"/>
  </pivotCaches>
</workbook>
</file>

<file path=xl/calcChain.xml><?xml version="1.0" encoding="utf-8"?>
<calcChain xmlns="http://schemas.openxmlformats.org/spreadsheetml/2006/main">
  <c r="BO11" i="5" l="1"/>
  <c r="BQ11" i="5" s="1"/>
  <c r="BP11" i="5"/>
  <c r="BO12" i="5"/>
  <c r="BP12" i="5"/>
  <c r="BQ12" i="5"/>
  <c r="BO13" i="5"/>
  <c r="BP13" i="5"/>
  <c r="BQ13" i="5"/>
  <c r="BO14" i="5"/>
  <c r="BQ14" i="5" s="1"/>
  <c r="BP14" i="5"/>
  <c r="BO15" i="5" l="1"/>
  <c r="BQ15" i="5" s="1"/>
  <c r="BK115" i="5"/>
  <c r="BK116" i="5"/>
  <c r="BK117" i="5"/>
  <c r="BK118" i="5"/>
  <c r="BK119" i="5"/>
  <c r="BK120" i="5"/>
  <c r="BK121" i="5"/>
  <c r="BK122" i="5"/>
  <c r="BK123" i="5"/>
  <c r="BK124" i="5"/>
  <c r="BK125" i="5"/>
  <c r="BK126" i="5"/>
  <c r="BK127" i="5"/>
  <c r="BK128" i="5"/>
  <c r="BK129" i="5"/>
  <c r="BK130" i="5"/>
  <c r="BK131" i="5"/>
  <c r="BK132" i="5"/>
  <c r="BK133" i="5"/>
  <c r="BK134" i="5"/>
  <c r="BK135" i="5"/>
  <c r="BK136" i="5"/>
  <c r="BK137" i="5"/>
  <c r="BK138" i="5"/>
  <c r="BK139" i="5"/>
  <c r="BK140" i="5"/>
  <c r="BK141" i="5"/>
  <c r="BK142" i="5"/>
  <c r="BK143" i="5"/>
  <c r="BK114" i="5"/>
  <c r="BK81" i="5"/>
  <c r="BK82" i="5"/>
  <c r="BK83" i="5"/>
  <c r="BK84" i="5"/>
  <c r="BK85" i="5"/>
  <c r="BK86" i="5"/>
  <c r="BK87" i="5"/>
  <c r="BK88" i="5"/>
  <c r="BK89" i="5"/>
  <c r="BK90" i="5"/>
  <c r="BK91" i="5"/>
  <c r="BK92" i="5"/>
  <c r="BK93" i="5"/>
  <c r="BK94" i="5"/>
  <c r="BK95" i="5"/>
  <c r="BK96" i="5"/>
  <c r="BK97" i="5"/>
  <c r="BK98" i="5"/>
  <c r="BK99" i="5"/>
  <c r="BK100" i="5"/>
  <c r="BK101" i="5"/>
  <c r="BK102" i="5"/>
  <c r="BK103" i="5"/>
  <c r="BK104" i="5"/>
  <c r="BK105" i="5"/>
  <c r="BK106" i="5"/>
  <c r="BK107" i="5"/>
  <c r="BK108" i="5"/>
  <c r="BK109" i="5"/>
  <c r="BK80" i="5"/>
  <c r="BK47" i="5"/>
  <c r="BK48" i="5"/>
  <c r="BK49" i="5"/>
  <c r="BK50" i="5"/>
  <c r="BK51" i="5"/>
  <c r="BK52" i="5"/>
  <c r="BK53" i="5"/>
  <c r="BK54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K70" i="5"/>
  <c r="BK71" i="5"/>
  <c r="BK72" i="5"/>
  <c r="BK73" i="5"/>
  <c r="BK74" i="5"/>
  <c r="BK75" i="5"/>
  <c r="BK46" i="5"/>
  <c r="BK13" i="5"/>
  <c r="BK14" i="5"/>
  <c r="BK15" i="5"/>
  <c r="BK16" i="5"/>
  <c r="BK17" i="5"/>
  <c r="BK18" i="5"/>
  <c r="BK19" i="5"/>
  <c r="BK20" i="5"/>
  <c r="BK21" i="5"/>
  <c r="BK22" i="5"/>
  <c r="BK23" i="5"/>
  <c r="BK24" i="5"/>
  <c r="BK25" i="5"/>
  <c r="BK26" i="5"/>
  <c r="BK27" i="5"/>
  <c r="BK28" i="5"/>
  <c r="BK29" i="5"/>
  <c r="BK30" i="5"/>
  <c r="BK31" i="5"/>
  <c r="BK32" i="5"/>
  <c r="BK33" i="5"/>
  <c r="BK34" i="5"/>
  <c r="BK35" i="5"/>
  <c r="BK36" i="5"/>
  <c r="BK37" i="5"/>
  <c r="BK38" i="5"/>
  <c r="BK39" i="5"/>
  <c r="BK40" i="5"/>
  <c r="BK41" i="5"/>
  <c r="BK12" i="5"/>
  <c r="AU115" i="5"/>
  <c r="AU116" i="5"/>
  <c r="AU117" i="5"/>
  <c r="AU118" i="5"/>
  <c r="AU119" i="5"/>
  <c r="AU120" i="5"/>
  <c r="AU121" i="5"/>
  <c r="AU122" i="5"/>
  <c r="AU123" i="5"/>
  <c r="AU124" i="5"/>
  <c r="AU125" i="5"/>
  <c r="AU126" i="5"/>
  <c r="AU127" i="5"/>
  <c r="AU128" i="5"/>
  <c r="AU129" i="5"/>
  <c r="AU130" i="5"/>
  <c r="AU131" i="5"/>
  <c r="AU132" i="5"/>
  <c r="AU133" i="5"/>
  <c r="AU134" i="5"/>
  <c r="AU135" i="5"/>
  <c r="AU136" i="5"/>
  <c r="AU137" i="5"/>
  <c r="AU138" i="5"/>
  <c r="AU139" i="5"/>
  <c r="AU140" i="5"/>
  <c r="AU141" i="5"/>
  <c r="AU142" i="5"/>
  <c r="AU143" i="5"/>
  <c r="AU114" i="5"/>
  <c r="AU81" i="5"/>
  <c r="AU82" i="5"/>
  <c r="AU83" i="5"/>
  <c r="AU84" i="5"/>
  <c r="AU85" i="5"/>
  <c r="AU86" i="5"/>
  <c r="AU87" i="5"/>
  <c r="AU88" i="5"/>
  <c r="AU89" i="5"/>
  <c r="AU90" i="5"/>
  <c r="AU91" i="5"/>
  <c r="AU92" i="5"/>
  <c r="AU93" i="5"/>
  <c r="AU94" i="5"/>
  <c r="AU95" i="5"/>
  <c r="AU96" i="5"/>
  <c r="AU97" i="5"/>
  <c r="AU98" i="5"/>
  <c r="AU99" i="5"/>
  <c r="AU100" i="5"/>
  <c r="AU101" i="5"/>
  <c r="AU102" i="5"/>
  <c r="AU103" i="5"/>
  <c r="AU104" i="5"/>
  <c r="AU105" i="5"/>
  <c r="AU106" i="5"/>
  <c r="AU107" i="5"/>
  <c r="AU108" i="5"/>
  <c r="AU109" i="5"/>
  <c r="AU80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46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12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14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80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46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12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14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80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46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12" i="5"/>
  <c r="P87" i="5" l="1"/>
  <c r="P103" i="5" l="1"/>
  <c r="BL32" i="5" l="1"/>
  <c r="AF100" i="5" l="1"/>
  <c r="AV89" i="5" l="1"/>
  <c r="AF88" i="5" l="1"/>
  <c r="P89" i="5" l="1"/>
  <c r="P83" i="5"/>
  <c r="P82" i="5"/>
  <c r="BK10" i="5" l="1"/>
  <c r="AC79" i="5"/>
  <c r="U45" i="5" l="1"/>
  <c r="X45" i="5"/>
  <c r="AA45" i="5"/>
  <c r="BL115" i="5" l="1"/>
  <c r="BL116" i="5"/>
  <c r="BL117" i="5"/>
  <c r="BL118" i="5"/>
  <c r="BL119" i="5"/>
  <c r="BL120" i="5"/>
  <c r="BL121" i="5"/>
  <c r="BL122" i="5"/>
  <c r="BL123" i="5"/>
  <c r="BL124" i="5"/>
  <c r="BL125" i="5"/>
  <c r="BL126" i="5"/>
  <c r="BL127" i="5"/>
  <c r="BL128" i="5"/>
  <c r="BL129" i="5"/>
  <c r="BL130" i="5"/>
  <c r="BL131" i="5"/>
  <c r="BL132" i="5"/>
  <c r="BL133" i="5"/>
  <c r="BL134" i="5"/>
  <c r="BL135" i="5"/>
  <c r="BL136" i="5"/>
  <c r="BL137" i="5"/>
  <c r="BL138" i="5"/>
  <c r="BL139" i="5"/>
  <c r="BL140" i="5"/>
  <c r="BL141" i="5"/>
  <c r="BL142" i="5"/>
  <c r="BL143" i="5"/>
  <c r="BL81" i="5"/>
  <c r="BL82" i="5"/>
  <c r="BL83" i="5"/>
  <c r="BL84" i="5"/>
  <c r="BL85" i="5"/>
  <c r="BL86" i="5"/>
  <c r="BL87" i="5"/>
  <c r="BL88" i="5"/>
  <c r="BL89" i="5"/>
  <c r="BL90" i="5"/>
  <c r="BL91" i="5"/>
  <c r="BL92" i="5"/>
  <c r="BL93" i="5"/>
  <c r="BL94" i="5"/>
  <c r="BL95" i="5"/>
  <c r="BL96" i="5"/>
  <c r="BL97" i="5"/>
  <c r="BL98" i="5"/>
  <c r="BL99" i="5"/>
  <c r="BL100" i="5"/>
  <c r="BL101" i="5"/>
  <c r="BL102" i="5"/>
  <c r="BL103" i="5"/>
  <c r="BL104" i="5"/>
  <c r="BL105" i="5"/>
  <c r="BL106" i="5"/>
  <c r="BL107" i="5"/>
  <c r="BL108" i="5"/>
  <c r="BL109" i="5"/>
  <c r="BL47" i="5"/>
  <c r="BL48" i="5"/>
  <c r="BL49" i="5"/>
  <c r="BL50" i="5"/>
  <c r="BL51" i="5"/>
  <c r="BL52" i="5"/>
  <c r="BL53" i="5"/>
  <c r="BL54" i="5"/>
  <c r="BL55" i="5"/>
  <c r="BL56" i="5"/>
  <c r="BL57" i="5"/>
  <c r="BL58" i="5"/>
  <c r="BL59" i="5"/>
  <c r="BL60" i="5"/>
  <c r="BL61" i="5"/>
  <c r="BL62" i="5"/>
  <c r="BL63" i="5"/>
  <c r="BL64" i="5"/>
  <c r="BL65" i="5"/>
  <c r="BL66" i="5"/>
  <c r="BL67" i="5"/>
  <c r="BL68" i="5"/>
  <c r="BL69" i="5"/>
  <c r="BL70" i="5"/>
  <c r="BL71" i="5"/>
  <c r="BL72" i="5"/>
  <c r="BL73" i="5"/>
  <c r="BL74" i="5"/>
  <c r="BL75" i="5"/>
  <c r="BL13" i="5"/>
  <c r="BL14" i="5"/>
  <c r="BL15" i="5"/>
  <c r="BL16" i="5"/>
  <c r="BL17" i="5"/>
  <c r="BL18" i="5"/>
  <c r="BL19" i="5"/>
  <c r="BL20" i="5"/>
  <c r="BL21" i="5"/>
  <c r="BL22" i="5"/>
  <c r="BL23" i="5"/>
  <c r="BL24" i="5"/>
  <c r="BL25" i="5"/>
  <c r="BL26" i="5"/>
  <c r="BL27" i="5"/>
  <c r="BL28" i="5"/>
  <c r="BL29" i="5"/>
  <c r="BL30" i="5"/>
  <c r="BL31" i="5"/>
  <c r="BL33" i="5"/>
  <c r="BL34" i="5"/>
  <c r="BL35" i="5"/>
  <c r="BL36" i="5"/>
  <c r="BL37" i="5"/>
  <c r="BL38" i="5"/>
  <c r="BL39" i="5"/>
  <c r="BL40" i="5"/>
  <c r="BL41" i="5"/>
  <c r="AV115" i="5"/>
  <c r="AV116" i="5"/>
  <c r="AV117" i="5"/>
  <c r="AV118" i="5"/>
  <c r="AV119" i="5"/>
  <c r="AV120" i="5"/>
  <c r="AV121" i="5"/>
  <c r="AV122" i="5"/>
  <c r="AV123" i="5"/>
  <c r="AV124" i="5"/>
  <c r="AV125" i="5"/>
  <c r="AV126" i="5"/>
  <c r="AV127" i="5"/>
  <c r="AV128" i="5"/>
  <c r="AV129" i="5"/>
  <c r="AV130" i="5"/>
  <c r="AV131" i="5"/>
  <c r="AV132" i="5"/>
  <c r="AV133" i="5"/>
  <c r="AV134" i="5"/>
  <c r="AV135" i="5"/>
  <c r="AV136" i="5"/>
  <c r="AV137" i="5"/>
  <c r="AV138" i="5"/>
  <c r="AV139" i="5"/>
  <c r="AV140" i="5"/>
  <c r="AV141" i="5"/>
  <c r="AV142" i="5"/>
  <c r="AV143" i="5"/>
  <c r="AV81" i="5"/>
  <c r="AV82" i="5"/>
  <c r="AV83" i="5"/>
  <c r="AV84" i="5"/>
  <c r="AV85" i="5"/>
  <c r="AV86" i="5"/>
  <c r="AV87" i="5"/>
  <c r="AV88" i="5"/>
  <c r="AV90" i="5"/>
  <c r="AV91" i="5"/>
  <c r="AV92" i="5"/>
  <c r="AV93" i="5"/>
  <c r="AV94" i="5"/>
  <c r="AV95" i="5"/>
  <c r="AV96" i="5"/>
  <c r="AV97" i="5"/>
  <c r="AV98" i="5"/>
  <c r="AV99" i="5"/>
  <c r="AV100" i="5"/>
  <c r="AV101" i="5"/>
  <c r="AV102" i="5"/>
  <c r="AV103" i="5"/>
  <c r="AV104" i="5"/>
  <c r="AV105" i="5"/>
  <c r="AV106" i="5"/>
  <c r="AV107" i="5"/>
  <c r="AV108" i="5"/>
  <c r="AV109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V66" i="5"/>
  <c r="AV67" i="5"/>
  <c r="AV68" i="5"/>
  <c r="AV69" i="5"/>
  <c r="AV70" i="5"/>
  <c r="AV71" i="5"/>
  <c r="AV72" i="5"/>
  <c r="AV73" i="5"/>
  <c r="AV74" i="5"/>
  <c r="AV75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81" i="5"/>
  <c r="AF82" i="5"/>
  <c r="AF83" i="5"/>
  <c r="AF84" i="5"/>
  <c r="AF85" i="5"/>
  <c r="AF86" i="5"/>
  <c r="AF87" i="5"/>
  <c r="AF89" i="5"/>
  <c r="AF90" i="5"/>
  <c r="AF91" i="5"/>
  <c r="AF92" i="5"/>
  <c r="AF93" i="5"/>
  <c r="AF94" i="5"/>
  <c r="AF95" i="5"/>
  <c r="AF96" i="5"/>
  <c r="AF97" i="5"/>
  <c r="AF98" i="5"/>
  <c r="AF99" i="5"/>
  <c r="AF101" i="5"/>
  <c r="AF102" i="5"/>
  <c r="AF103" i="5"/>
  <c r="AF104" i="5"/>
  <c r="AF105" i="5"/>
  <c r="AF106" i="5"/>
  <c r="AF107" i="5"/>
  <c r="AF108" i="5"/>
  <c r="AF109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81" i="5"/>
  <c r="P84" i="5"/>
  <c r="P85" i="5"/>
  <c r="P86" i="5"/>
  <c r="P88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4" i="5"/>
  <c r="P105" i="5"/>
  <c r="P106" i="5"/>
  <c r="P107" i="5"/>
  <c r="P108" i="5"/>
  <c r="P109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AK79" i="5" l="1"/>
  <c r="AL79" i="5"/>
  <c r="AM79" i="5"/>
  <c r="AN79" i="5"/>
  <c r="AO79" i="5"/>
  <c r="AP79" i="5"/>
  <c r="AQ79" i="5"/>
  <c r="AR79" i="5"/>
  <c r="AS79" i="5"/>
  <c r="AT79" i="5"/>
  <c r="O10" i="5" l="1"/>
  <c r="D601" i="6"/>
  <c r="C601" i="6"/>
  <c r="B601" i="6"/>
  <c r="E600" i="6"/>
  <c r="D600" i="6"/>
  <c r="C600" i="6"/>
  <c r="B600" i="6"/>
  <c r="D599" i="6"/>
  <c r="C599" i="6"/>
  <c r="B599" i="6"/>
  <c r="D598" i="6"/>
  <c r="C598" i="6"/>
  <c r="B598" i="6"/>
  <c r="D597" i="6"/>
  <c r="C597" i="6"/>
  <c r="B597" i="6"/>
  <c r="D596" i="6"/>
  <c r="C596" i="6"/>
  <c r="B596" i="6"/>
  <c r="D595" i="6"/>
  <c r="C595" i="6"/>
  <c r="B595" i="6"/>
  <c r="D594" i="6"/>
  <c r="C594" i="6"/>
  <c r="B594" i="6"/>
  <c r="D593" i="6"/>
  <c r="C593" i="6"/>
  <c r="B593" i="6"/>
  <c r="D592" i="6"/>
  <c r="C592" i="6"/>
  <c r="B592" i="6"/>
  <c r="D591" i="6"/>
  <c r="C591" i="6"/>
  <c r="B591" i="6"/>
  <c r="D590" i="6"/>
  <c r="C590" i="6"/>
  <c r="B590" i="6"/>
  <c r="D589" i="6"/>
  <c r="C589" i="6"/>
  <c r="B589" i="6"/>
  <c r="D588" i="6"/>
  <c r="C588" i="6"/>
  <c r="B588" i="6"/>
  <c r="D587" i="6"/>
  <c r="C587" i="6"/>
  <c r="B587" i="6"/>
  <c r="D586" i="6"/>
  <c r="C586" i="6"/>
  <c r="B586" i="6"/>
  <c r="D585" i="6"/>
  <c r="C585" i="6"/>
  <c r="B585" i="6"/>
  <c r="D584" i="6"/>
  <c r="C584" i="6"/>
  <c r="B584" i="6"/>
  <c r="D583" i="6"/>
  <c r="C583" i="6"/>
  <c r="B583" i="6"/>
  <c r="D582" i="6"/>
  <c r="C582" i="6"/>
  <c r="B582" i="6"/>
  <c r="D581" i="6"/>
  <c r="C581" i="6"/>
  <c r="B581" i="6"/>
  <c r="D580" i="6"/>
  <c r="C580" i="6"/>
  <c r="B580" i="6"/>
  <c r="D579" i="6"/>
  <c r="C579" i="6"/>
  <c r="B579" i="6"/>
  <c r="D578" i="6"/>
  <c r="C578" i="6"/>
  <c r="B578" i="6"/>
  <c r="D577" i="6"/>
  <c r="C577" i="6"/>
  <c r="B577" i="6"/>
  <c r="D576" i="6"/>
  <c r="C576" i="6"/>
  <c r="B576" i="6"/>
  <c r="D575" i="6"/>
  <c r="C575" i="6"/>
  <c r="B575" i="6"/>
  <c r="D574" i="6"/>
  <c r="C574" i="6"/>
  <c r="B574" i="6"/>
  <c r="D573" i="6"/>
  <c r="C573" i="6"/>
  <c r="B573" i="6"/>
  <c r="D572" i="6"/>
  <c r="C572" i="6"/>
  <c r="B572" i="6"/>
  <c r="D571" i="6"/>
  <c r="C571" i="6"/>
  <c r="B571" i="6"/>
  <c r="D570" i="6"/>
  <c r="C570" i="6"/>
  <c r="B570" i="6"/>
  <c r="D569" i="6"/>
  <c r="C569" i="6"/>
  <c r="B569" i="6"/>
  <c r="D568" i="6"/>
  <c r="C568" i="6"/>
  <c r="B568" i="6"/>
  <c r="D567" i="6"/>
  <c r="C567" i="6"/>
  <c r="B567" i="6"/>
  <c r="D566" i="6"/>
  <c r="C566" i="6"/>
  <c r="B566" i="6"/>
  <c r="D565" i="6"/>
  <c r="C565" i="6"/>
  <c r="B565" i="6"/>
  <c r="D564" i="6"/>
  <c r="C564" i="6"/>
  <c r="B564" i="6"/>
  <c r="D563" i="6"/>
  <c r="C563" i="6"/>
  <c r="B563" i="6"/>
  <c r="D562" i="6"/>
  <c r="C562" i="6"/>
  <c r="B562" i="6"/>
  <c r="D561" i="6"/>
  <c r="C561" i="6"/>
  <c r="B561" i="6"/>
  <c r="D560" i="6"/>
  <c r="C560" i="6"/>
  <c r="B560" i="6"/>
  <c r="D559" i="6"/>
  <c r="C559" i="6"/>
  <c r="B559" i="6"/>
  <c r="D558" i="6"/>
  <c r="C558" i="6"/>
  <c r="B558" i="6"/>
  <c r="D557" i="6"/>
  <c r="C557" i="6"/>
  <c r="B557" i="6"/>
  <c r="D556" i="6"/>
  <c r="C556" i="6"/>
  <c r="B556" i="6"/>
  <c r="D555" i="6"/>
  <c r="C555" i="6"/>
  <c r="B555" i="6"/>
  <c r="D554" i="6"/>
  <c r="C554" i="6"/>
  <c r="B554" i="6"/>
  <c r="D553" i="6"/>
  <c r="C553" i="6"/>
  <c r="B553" i="6"/>
  <c r="D552" i="6"/>
  <c r="C552" i="6"/>
  <c r="B552" i="6"/>
  <c r="D551" i="6"/>
  <c r="C551" i="6"/>
  <c r="B551" i="6"/>
  <c r="D550" i="6"/>
  <c r="C550" i="6"/>
  <c r="B550" i="6"/>
  <c r="D549" i="6"/>
  <c r="C549" i="6"/>
  <c r="B549" i="6"/>
  <c r="D548" i="6"/>
  <c r="C548" i="6"/>
  <c r="B548" i="6"/>
  <c r="D547" i="6"/>
  <c r="C547" i="6"/>
  <c r="B547" i="6"/>
  <c r="D546" i="6"/>
  <c r="C546" i="6"/>
  <c r="B546" i="6"/>
  <c r="D545" i="6"/>
  <c r="C545" i="6"/>
  <c r="B545" i="6"/>
  <c r="D544" i="6"/>
  <c r="C544" i="6"/>
  <c r="B544" i="6"/>
  <c r="D543" i="6"/>
  <c r="C543" i="6"/>
  <c r="B543" i="6"/>
  <c r="D542" i="6"/>
  <c r="C542" i="6"/>
  <c r="B542" i="6"/>
  <c r="D541" i="6"/>
  <c r="C541" i="6"/>
  <c r="B541" i="6"/>
  <c r="D540" i="6"/>
  <c r="C540" i="6"/>
  <c r="B540" i="6"/>
  <c r="D539" i="6"/>
  <c r="C539" i="6"/>
  <c r="B539" i="6"/>
  <c r="D538" i="6"/>
  <c r="C538" i="6"/>
  <c r="B538" i="6"/>
  <c r="D537" i="6"/>
  <c r="C537" i="6"/>
  <c r="B537" i="6"/>
  <c r="D536" i="6"/>
  <c r="C536" i="6"/>
  <c r="B536" i="6"/>
  <c r="D535" i="6"/>
  <c r="C535" i="6"/>
  <c r="B535" i="6"/>
  <c r="D534" i="6"/>
  <c r="C534" i="6"/>
  <c r="B534" i="6"/>
  <c r="D533" i="6"/>
  <c r="C533" i="6"/>
  <c r="B533" i="6"/>
  <c r="D532" i="6"/>
  <c r="C532" i="6"/>
  <c r="B532" i="6"/>
  <c r="D531" i="6"/>
  <c r="C531" i="6"/>
  <c r="B531" i="6"/>
  <c r="D530" i="6"/>
  <c r="C530" i="6"/>
  <c r="B530" i="6"/>
  <c r="D529" i="6"/>
  <c r="C529" i="6"/>
  <c r="B529" i="6"/>
  <c r="D528" i="6"/>
  <c r="C528" i="6"/>
  <c r="B528" i="6"/>
  <c r="D527" i="6"/>
  <c r="C527" i="6"/>
  <c r="B527" i="6"/>
  <c r="D526" i="6"/>
  <c r="C526" i="6"/>
  <c r="B526" i="6"/>
  <c r="D525" i="6"/>
  <c r="C525" i="6"/>
  <c r="B525" i="6"/>
  <c r="D524" i="6"/>
  <c r="C524" i="6"/>
  <c r="B524" i="6"/>
  <c r="D523" i="6"/>
  <c r="C523" i="6"/>
  <c r="B523" i="6"/>
  <c r="D522" i="6"/>
  <c r="C522" i="6"/>
  <c r="B522" i="6"/>
  <c r="D521" i="6"/>
  <c r="C521" i="6"/>
  <c r="B521" i="6"/>
  <c r="D520" i="6"/>
  <c r="C520" i="6"/>
  <c r="B520" i="6"/>
  <c r="D519" i="6"/>
  <c r="C519" i="6"/>
  <c r="B519" i="6"/>
  <c r="D518" i="6"/>
  <c r="C518" i="6"/>
  <c r="B518" i="6"/>
  <c r="D517" i="6"/>
  <c r="C517" i="6"/>
  <c r="B517" i="6"/>
  <c r="D516" i="6"/>
  <c r="C516" i="6"/>
  <c r="B516" i="6"/>
  <c r="D515" i="6"/>
  <c r="C515" i="6"/>
  <c r="B515" i="6"/>
  <c r="D514" i="6"/>
  <c r="C514" i="6"/>
  <c r="B514" i="6"/>
  <c r="D513" i="6"/>
  <c r="C513" i="6"/>
  <c r="B513" i="6"/>
  <c r="D512" i="6"/>
  <c r="C512" i="6"/>
  <c r="B512" i="6"/>
  <c r="D511" i="6"/>
  <c r="C511" i="6"/>
  <c r="B511" i="6"/>
  <c r="D510" i="6"/>
  <c r="C510" i="6"/>
  <c r="B510" i="6"/>
  <c r="D509" i="6"/>
  <c r="C509" i="6"/>
  <c r="B509" i="6"/>
  <c r="D508" i="6"/>
  <c r="C508" i="6"/>
  <c r="B508" i="6"/>
  <c r="D507" i="6"/>
  <c r="C507" i="6"/>
  <c r="B507" i="6"/>
  <c r="D506" i="6"/>
  <c r="C506" i="6"/>
  <c r="B506" i="6"/>
  <c r="D505" i="6"/>
  <c r="C505" i="6"/>
  <c r="B505" i="6"/>
  <c r="D504" i="6"/>
  <c r="C504" i="6"/>
  <c r="B504" i="6"/>
  <c r="D503" i="6"/>
  <c r="C503" i="6"/>
  <c r="B503" i="6"/>
  <c r="D502" i="6"/>
  <c r="C502" i="6"/>
  <c r="B502" i="6"/>
  <c r="D501" i="6"/>
  <c r="C501" i="6"/>
  <c r="B501" i="6"/>
  <c r="D500" i="6"/>
  <c r="C500" i="6"/>
  <c r="B500" i="6"/>
  <c r="D499" i="6"/>
  <c r="C499" i="6"/>
  <c r="B499" i="6"/>
  <c r="D498" i="6"/>
  <c r="C498" i="6"/>
  <c r="B498" i="6"/>
  <c r="D497" i="6"/>
  <c r="C497" i="6"/>
  <c r="B497" i="6"/>
  <c r="D496" i="6"/>
  <c r="C496" i="6"/>
  <c r="B496" i="6"/>
  <c r="D495" i="6"/>
  <c r="C495" i="6"/>
  <c r="B495" i="6"/>
  <c r="D494" i="6"/>
  <c r="C494" i="6"/>
  <c r="B494" i="6"/>
  <c r="D493" i="6"/>
  <c r="C493" i="6"/>
  <c r="B493" i="6"/>
  <c r="D492" i="6"/>
  <c r="C492" i="6"/>
  <c r="B492" i="6"/>
  <c r="D491" i="6"/>
  <c r="C491" i="6"/>
  <c r="B491" i="6"/>
  <c r="D490" i="6"/>
  <c r="C490" i="6"/>
  <c r="B490" i="6"/>
  <c r="D489" i="6"/>
  <c r="C489" i="6"/>
  <c r="B489" i="6"/>
  <c r="D488" i="6"/>
  <c r="C488" i="6"/>
  <c r="B488" i="6"/>
  <c r="D487" i="6"/>
  <c r="C487" i="6"/>
  <c r="B487" i="6"/>
  <c r="D486" i="6"/>
  <c r="C486" i="6"/>
  <c r="B486" i="6"/>
  <c r="D485" i="6"/>
  <c r="C485" i="6"/>
  <c r="B485" i="6"/>
  <c r="D484" i="6"/>
  <c r="C484" i="6"/>
  <c r="B484" i="6"/>
  <c r="D483" i="6"/>
  <c r="C483" i="6"/>
  <c r="B483" i="6"/>
  <c r="D482" i="6"/>
  <c r="C482" i="6"/>
  <c r="B482" i="6"/>
  <c r="D481" i="6"/>
  <c r="C481" i="6"/>
  <c r="B481" i="6"/>
  <c r="D480" i="6"/>
  <c r="C480" i="6"/>
  <c r="B480" i="6"/>
  <c r="D479" i="6"/>
  <c r="C479" i="6"/>
  <c r="B479" i="6"/>
  <c r="D478" i="6"/>
  <c r="C478" i="6"/>
  <c r="B478" i="6"/>
  <c r="D477" i="6"/>
  <c r="C477" i="6"/>
  <c r="B477" i="6"/>
  <c r="D476" i="6"/>
  <c r="C476" i="6"/>
  <c r="B476" i="6"/>
  <c r="D475" i="6"/>
  <c r="C475" i="6"/>
  <c r="B475" i="6"/>
  <c r="D474" i="6"/>
  <c r="C474" i="6"/>
  <c r="B474" i="6"/>
  <c r="D473" i="6"/>
  <c r="C473" i="6"/>
  <c r="B473" i="6"/>
  <c r="D472" i="6"/>
  <c r="C472" i="6"/>
  <c r="B472" i="6"/>
  <c r="D471" i="6"/>
  <c r="C471" i="6"/>
  <c r="B471" i="6"/>
  <c r="D470" i="6"/>
  <c r="C470" i="6"/>
  <c r="B470" i="6"/>
  <c r="D469" i="6"/>
  <c r="C469" i="6"/>
  <c r="B469" i="6"/>
  <c r="D468" i="6"/>
  <c r="C468" i="6"/>
  <c r="B468" i="6"/>
  <c r="D467" i="6"/>
  <c r="C467" i="6"/>
  <c r="B467" i="6"/>
  <c r="D466" i="6"/>
  <c r="C466" i="6"/>
  <c r="B466" i="6"/>
  <c r="D465" i="6"/>
  <c r="C465" i="6"/>
  <c r="B465" i="6"/>
  <c r="D464" i="6"/>
  <c r="C464" i="6"/>
  <c r="B464" i="6"/>
  <c r="D463" i="6"/>
  <c r="C463" i="6"/>
  <c r="B463" i="6"/>
  <c r="D462" i="6"/>
  <c r="C462" i="6"/>
  <c r="B462" i="6"/>
  <c r="D461" i="6"/>
  <c r="C461" i="6"/>
  <c r="B461" i="6"/>
  <c r="D460" i="6"/>
  <c r="C460" i="6"/>
  <c r="B460" i="6"/>
  <c r="D459" i="6"/>
  <c r="C459" i="6"/>
  <c r="B459" i="6"/>
  <c r="D458" i="6"/>
  <c r="C458" i="6"/>
  <c r="B458" i="6"/>
  <c r="D457" i="6"/>
  <c r="C457" i="6"/>
  <c r="B457" i="6"/>
  <c r="D456" i="6"/>
  <c r="C456" i="6"/>
  <c r="B456" i="6"/>
  <c r="D455" i="6"/>
  <c r="C455" i="6"/>
  <c r="B455" i="6"/>
  <c r="D454" i="6"/>
  <c r="C454" i="6"/>
  <c r="B454" i="6"/>
  <c r="D453" i="6"/>
  <c r="C453" i="6"/>
  <c r="B453" i="6"/>
  <c r="D452" i="6"/>
  <c r="C452" i="6"/>
  <c r="B452" i="6"/>
  <c r="D451" i="6"/>
  <c r="C451" i="6"/>
  <c r="B451" i="6"/>
  <c r="D450" i="6"/>
  <c r="C450" i="6"/>
  <c r="B450" i="6"/>
  <c r="D449" i="6"/>
  <c r="C449" i="6"/>
  <c r="B449" i="6"/>
  <c r="D448" i="6"/>
  <c r="C448" i="6"/>
  <c r="B448" i="6"/>
  <c r="D447" i="6"/>
  <c r="C447" i="6"/>
  <c r="B447" i="6"/>
  <c r="D446" i="6"/>
  <c r="C446" i="6"/>
  <c r="B446" i="6"/>
  <c r="D445" i="6"/>
  <c r="C445" i="6"/>
  <c r="B445" i="6"/>
  <c r="D444" i="6"/>
  <c r="C444" i="6"/>
  <c r="B444" i="6"/>
  <c r="D443" i="6"/>
  <c r="C443" i="6"/>
  <c r="B443" i="6"/>
  <c r="D442" i="6"/>
  <c r="C442" i="6"/>
  <c r="B442" i="6"/>
  <c r="D441" i="6"/>
  <c r="C441" i="6"/>
  <c r="B441" i="6"/>
  <c r="D440" i="6"/>
  <c r="C440" i="6"/>
  <c r="B440" i="6"/>
  <c r="D439" i="6"/>
  <c r="C439" i="6"/>
  <c r="B439" i="6"/>
  <c r="D438" i="6"/>
  <c r="C438" i="6"/>
  <c r="B438" i="6"/>
  <c r="D437" i="6"/>
  <c r="C437" i="6"/>
  <c r="B437" i="6"/>
  <c r="D436" i="6"/>
  <c r="C436" i="6"/>
  <c r="B436" i="6"/>
  <c r="D435" i="6"/>
  <c r="C435" i="6"/>
  <c r="B435" i="6"/>
  <c r="D434" i="6"/>
  <c r="C434" i="6"/>
  <c r="B434" i="6"/>
  <c r="D433" i="6"/>
  <c r="C433" i="6"/>
  <c r="B433" i="6"/>
  <c r="D432" i="6"/>
  <c r="C432" i="6"/>
  <c r="B432" i="6"/>
  <c r="D431" i="6"/>
  <c r="C431" i="6"/>
  <c r="B431" i="6"/>
  <c r="D430" i="6"/>
  <c r="C430" i="6"/>
  <c r="B430" i="6"/>
  <c r="D429" i="6"/>
  <c r="C429" i="6"/>
  <c r="B429" i="6"/>
  <c r="D428" i="6"/>
  <c r="C428" i="6"/>
  <c r="B428" i="6"/>
  <c r="D427" i="6"/>
  <c r="C427" i="6"/>
  <c r="B427" i="6"/>
  <c r="D426" i="6"/>
  <c r="C426" i="6"/>
  <c r="B426" i="6"/>
  <c r="D425" i="6"/>
  <c r="C425" i="6"/>
  <c r="B425" i="6"/>
  <c r="D424" i="6"/>
  <c r="C424" i="6"/>
  <c r="B424" i="6"/>
  <c r="D423" i="6"/>
  <c r="C423" i="6"/>
  <c r="B423" i="6"/>
  <c r="D422" i="6"/>
  <c r="C422" i="6"/>
  <c r="B422" i="6"/>
  <c r="D421" i="6"/>
  <c r="C421" i="6"/>
  <c r="B421" i="6"/>
  <c r="D420" i="6"/>
  <c r="C420" i="6"/>
  <c r="B420" i="6"/>
  <c r="D419" i="6"/>
  <c r="C419" i="6"/>
  <c r="B419" i="6"/>
  <c r="D418" i="6"/>
  <c r="C418" i="6"/>
  <c r="B418" i="6"/>
  <c r="D417" i="6"/>
  <c r="C417" i="6"/>
  <c r="B417" i="6"/>
  <c r="D416" i="6"/>
  <c r="C416" i="6"/>
  <c r="B416" i="6"/>
  <c r="D415" i="6"/>
  <c r="C415" i="6"/>
  <c r="B415" i="6"/>
  <c r="D414" i="6"/>
  <c r="C414" i="6"/>
  <c r="B414" i="6"/>
  <c r="D413" i="6"/>
  <c r="C413" i="6"/>
  <c r="B413" i="6"/>
  <c r="D412" i="6"/>
  <c r="C412" i="6"/>
  <c r="B412" i="6"/>
  <c r="D411" i="6"/>
  <c r="C411" i="6"/>
  <c r="B411" i="6"/>
  <c r="D410" i="6"/>
  <c r="C410" i="6"/>
  <c r="B410" i="6"/>
  <c r="D409" i="6"/>
  <c r="C409" i="6"/>
  <c r="B409" i="6"/>
  <c r="D408" i="6"/>
  <c r="C408" i="6"/>
  <c r="B408" i="6"/>
  <c r="D407" i="6"/>
  <c r="C407" i="6"/>
  <c r="B407" i="6"/>
  <c r="D406" i="6"/>
  <c r="C406" i="6"/>
  <c r="B406" i="6"/>
  <c r="D405" i="6"/>
  <c r="C405" i="6"/>
  <c r="B405" i="6"/>
  <c r="D404" i="6"/>
  <c r="C404" i="6"/>
  <c r="B404" i="6"/>
  <c r="D403" i="6"/>
  <c r="C403" i="6"/>
  <c r="B403" i="6"/>
  <c r="D402" i="6"/>
  <c r="C402" i="6"/>
  <c r="B402" i="6"/>
  <c r="D401" i="6"/>
  <c r="C401" i="6"/>
  <c r="B401" i="6"/>
  <c r="D400" i="6"/>
  <c r="C400" i="6"/>
  <c r="B400" i="6"/>
  <c r="D399" i="6"/>
  <c r="C399" i="6"/>
  <c r="B399" i="6"/>
  <c r="D398" i="6"/>
  <c r="C398" i="6"/>
  <c r="B398" i="6"/>
  <c r="D397" i="6"/>
  <c r="C397" i="6"/>
  <c r="B397" i="6"/>
  <c r="D396" i="6"/>
  <c r="C396" i="6"/>
  <c r="B396" i="6"/>
  <c r="D395" i="6"/>
  <c r="C395" i="6"/>
  <c r="B395" i="6"/>
  <c r="D394" i="6"/>
  <c r="C394" i="6"/>
  <c r="B394" i="6"/>
  <c r="D393" i="6"/>
  <c r="C393" i="6"/>
  <c r="B393" i="6"/>
  <c r="D392" i="6"/>
  <c r="C392" i="6"/>
  <c r="B392" i="6"/>
  <c r="D391" i="6"/>
  <c r="C391" i="6"/>
  <c r="B391" i="6"/>
  <c r="D390" i="6"/>
  <c r="C390" i="6"/>
  <c r="B390" i="6"/>
  <c r="D389" i="6"/>
  <c r="C389" i="6"/>
  <c r="B389" i="6"/>
  <c r="D388" i="6"/>
  <c r="C388" i="6"/>
  <c r="B388" i="6"/>
  <c r="D387" i="6"/>
  <c r="C387" i="6"/>
  <c r="B387" i="6"/>
  <c r="D386" i="6"/>
  <c r="C386" i="6"/>
  <c r="B386" i="6"/>
  <c r="D385" i="6"/>
  <c r="C385" i="6"/>
  <c r="B385" i="6"/>
  <c r="D384" i="6"/>
  <c r="C384" i="6"/>
  <c r="B384" i="6"/>
  <c r="D383" i="6"/>
  <c r="C383" i="6"/>
  <c r="B383" i="6"/>
  <c r="D382" i="6"/>
  <c r="C382" i="6"/>
  <c r="B382" i="6"/>
  <c r="D381" i="6"/>
  <c r="C381" i="6"/>
  <c r="B381" i="6"/>
  <c r="D380" i="6"/>
  <c r="C380" i="6"/>
  <c r="B380" i="6"/>
  <c r="D379" i="6"/>
  <c r="C379" i="6"/>
  <c r="B379" i="6"/>
  <c r="D378" i="6"/>
  <c r="C378" i="6"/>
  <c r="B378" i="6"/>
  <c r="D377" i="6"/>
  <c r="C377" i="6"/>
  <c r="B377" i="6"/>
  <c r="D376" i="6"/>
  <c r="C376" i="6"/>
  <c r="B376" i="6"/>
  <c r="D375" i="6"/>
  <c r="C375" i="6"/>
  <c r="B375" i="6"/>
  <c r="D374" i="6"/>
  <c r="C374" i="6"/>
  <c r="B374" i="6"/>
  <c r="D373" i="6"/>
  <c r="C373" i="6"/>
  <c r="B373" i="6"/>
  <c r="D372" i="6"/>
  <c r="C372" i="6"/>
  <c r="B372" i="6"/>
  <c r="D371" i="6"/>
  <c r="C371" i="6"/>
  <c r="B371" i="6"/>
  <c r="D370" i="6"/>
  <c r="C370" i="6"/>
  <c r="B370" i="6"/>
  <c r="D369" i="6"/>
  <c r="C369" i="6"/>
  <c r="B369" i="6"/>
  <c r="D368" i="6"/>
  <c r="C368" i="6"/>
  <c r="B368" i="6"/>
  <c r="D367" i="6"/>
  <c r="C367" i="6"/>
  <c r="B367" i="6"/>
  <c r="D366" i="6"/>
  <c r="C366" i="6"/>
  <c r="B366" i="6"/>
  <c r="D365" i="6"/>
  <c r="C365" i="6"/>
  <c r="B365" i="6"/>
  <c r="D364" i="6"/>
  <c r="C364" i="6"/>
  <c r="B364" i="6"/>
  <c r="D363" i="6"/>
  <c r="C363" i="6"/>
  <c r="B363" i="6"/>
  <c r="D362" i="6"/>
  <c r="C362" i="6"/>
  <c r="B362" i="6"/>
  <c r="D361" i="6"/>
  <c r="C361" i="6"/>
  <c r="B361" i="6"/>
  <c r="D360" i="6"/>
  <c r="C360" i="6"/>
  <c r="B360" i="6"/>
  <c r="D359" i="6"/>
  <c r="C359" i="6"/>
  <c r="B359" i="6"/>
  <c r="D358" i="6"/>
  <c r="C358" i="6"/>
  <c r="B358" i="6"/>
  <c r="D357" i="6"/>
  <c r="C357" i="6"/>
  <c r="B357" i="6"/>
  <c r="D356" i="6"/>
  <c r="C356" i="6"/>
  <c r="B356" i="6"/>
  <c r="D355" i="6"/>
  <c r="C355" i="6"/>
  <c r="B355" i="6"/>
  <c r="D354" i="6"/>
  <c r="C354" i="6"/>
  <c r="B354" i="6"/>
  <c r="D353" i="6"/>
  <c r="C353" i="6"/>
  <c r="B353" i="6"/>
  <c r="D352" i="6"/>
  <c r="C352" i="6"/>
  <c r="B352" i="6"/>
  <c r="D351" i="6"/>
  <c r="C351" i="6"/>
  <c r="B351" i="6"/>
  <c r="D350" i="6"/>
  <c r="C350" i="6"/>
  <c r="B350" i="6"/>
  <c r="D349" i="6"/>
  <c r="C349" i="6"/>
  <c r="B349" i="6"/>
  <c r="D348" i="6"/>
  <c r="C348" i="6"/>
  <c r="B348" i="6"/>
  <c r="D347" i="6"/>
  <c r="C347" i="6"/>
  <c r="B347" i="6"/>
  <c r="D346" i="6"/>
  <c r="C346" i="6"/>
  <c r="B346" i="6"/>
  <c r="D345" i="6"/>
  <c r="C345" i="6"/>
  <c r="B345" i="6"/>
  <c r="D344" i="6"/>
  <c r="C344" i="6"/>
  <c r="B344" i="6"/>
  <c r="D343" i="6"/>
  <c r="C343" i="6"/>
  <c r="B343" i="6"/>
  <c r="D342" i="6"/>
  <c r="C342" i="6"/>
  <c r="B342" i="6"/>
  <c r="D341" i="6"/>
  <c r="C341" i="6"/>
  <c r="B341" i="6"/>
  <c r="D340" i="6"/>
  <c r="C340" i="6"/>
  <c r="B340" i="6"/>
  <c r="D339" i="6"/>
  <c r="C339" i="6"/>
  <c r="B339" i="6"/>
  <c r="D338" i="6"/>
  <c r="C338" i="6"/>
  <c r="B338" i="6"/>
  <c r="D337" i="6"/>
  <c r="C337" i="6"/>
  <c r="B337" i="6"/>
  <c r="D336" i="6"/>
  <c r="C336" i="6"/>
  <c r="B336" i="6"/>
  <c r="D335" i="6"/>
  <c r="C335" i="6"/>
  <c r="B335" i="6"/>
  <c r="D334" i="6"/>
  <c r="C334" i="6"/>
  <c r="B334" i="6"/>
  <c r="D333" i="6"/>
  <c r="C333" i="6"/>
  <c r="B333" i="6"/>
  <c r="D332" i="6"/>
  <c r="C332" i="6"/>
  <c r="B332" i="6"/>
  <c r="D331" i="6"/>
  <c r="C331" i="6"/>
  <c r="B331" i="6"/>
  <c r="D330" i="6"/>
  <c r="C330" i="6"/>
  <c r="B330" i="6"/>
  <c r="D329" i="6"/>
  <c r="C329" i="6"/>
  <c r="B329" i="6"/>
  <c r="D328" i="6"/>
  <c r="C328" i="6"/>
  <c r="B328" i="6"/>
  <c r="D327" i="6"/>
  <c r="C327" i="6"/>
  <c r="B327" i="6"/>
  <c r="D326" i="6"/>
  <c r="C326" i="6"/>
  <c r="B326" i="6"/>
  <c r="D325" i="6"/>
  <c r="C325" i="6"/>
  <c r="B325" i="6"/>
  <c r="D324" i="6"/>
  <c r="C324" i="6"/>
  <c r="B324" i="6"/>
  <c r="D323" i="6"/>
  <c r="C323" i="6"/>
  <c r="B323" i="6"/>
  <c r="D322" i="6"/>
  <c r="C322" i="6"/>
  <c r="B322" i="6"/>
  <c r="D321" i="6"/>
  <c r="C321" i="6"/>
  <c r="B321" i="6"/>
  <c r="D320" i="6"/>
  <c r="C320" i="6"/>
  <c r="B320" i="6"/>
  <c r="D319" i="6"/>
  <c r="C319" i="6"/>
  <c r="B319" i="6"/>
  <c r="D318" i="6"/>
  <c r="C318" i="6"/>
  <c r="B318" i="6"/>
  <c r="D317" i="6"/>
  <c r="C317" i="6"/>
  <c r="B317" i="6"/>
  <c r="D316" i="6"/>
  <c r="C316" i="6"/>
  <c r="B316" i="6"/>
  <c r="D315" i="6"/>
  <c r="C315" i="6"/>
  <c r="B315" i="6"/>
  <c r="D314" i="6"/>
  <c r="C314" i="6"/>
  <c r="B314" i="6"/>
  <c r="D313" i="6"/>
  <c r="C313" i="6"/>
  <c r="B313" i="6"/>
  <c r="D312" i="6"/>
  <c r="C312" i="6"/>
  <c r="B312" i="6"/>
  <c r="D311" i="6"/>
  <c r="C311" i="6"/>
  <c r="B311" i="6"/>
  <c r="D310" i="6"/>
  <c r="C310" i="6"/>
  <c r="B310" i="6"/>
  <c r="D309" i="6"/>
  <c r="C309" i="6"/>
  <c r="B309" i="6"/>
  <c r="D308" i="6"/>
  <c r="C308" i="6"/>
  <c r="B308" i="6"/>
  <c r="D307" i="6"/>
  <c r="C307" i="6"/>
  <c r="B307" i="6"/>
  <c r="D306" i="6"/>
  <c r="C306" i="6"/>
  <c r="B306" i="6"/>
  <c r="D305" i="6"/>
  <c r="C305" i="6"/>
  <c r="B305" i="6"/>
  <c r="D304" i="6"/>
  <c r="C304" i="6"/>
  <c r="B304" i="6"/>
  <c r="D303" i="6"/>
  <c r="C303" i="6"/>
  <c r="B303" i="6"/>
  <c r="D302" i="6"/>
  <c r="C302" i="6"/>
  <c r="B302" i="6"/>
  <c r="D301" i="6"/>
  <c r="C301" i="6"/>
  <c r="B301" i="6"/>
  <c r="D300" i="6"/>
  <c r="C300" i="6"/>
  <c r="B300" i="6"/>
  <c r="D299" i="6"/>
  <c r="C299" i="6"/>
  <c r="B299" i="6"/>
  <c r="D298" i="6"/>
  <c r="C298" i="6"/>
  <c r="B298" i="6"/>
  <c r="D297" i="6"/>
  <c r="C297" i="6"/>
  <c r="B297" i="6"/>
  <c r="E296" i="6"/>
  <c r="D296" i="6"/>
  <c r="C296" i="6"/>
  <c r="B296" i="6"/>
  <c r="D295" i="6"/>
  <c r="C295" i="6"/>
  <c r="B295" i="6"/>
  <c r="D294" i="6"/>
  <c r="C294" i="6"/>
  <c r="B294" i="6"/>
  <c r="D293" i="6"/>
  <c r="C293" i="6"/>
  <c r="B293" i="6"/>
  <c r="D292" i="6"/>
  <c r="C292" i="6"/>
  <c r="B292" i="6"/>
  <c r="D291" i="6"/>
  <c r="C291" i="6"/>
  <c r="B291" i="6"/>
  <c r="D290" i="6"/>
  <c r="C290" i="6"/>
  <c r="B290" i="6"/>
  <c r="D289" i="6"/>
  <c r="C289" i="6"/>
  <c r="B289" i="6"/>
  <c r="D288" i="6"/>
  <c r="C288" i="6"/>
  <c r="B288" i="6"/>
  <c r="D287" i="6"/>
  <c r="C287" i="6"/>
  <c r="B287" i="6"/>
  <c r="D286" i="6"/>
  <c r="C286" i="6"/>
  <c r="B286" i="6"/>
  <c r="D285" i="6"/>
  <c r="C285" i="6"/>
  <c r="B285" i="6"/>
  <c r="D284" i="6"/>
  <c r="C284" i="6"/>
  <c r="B284" i="6"/>
  <c r="D283" i="6"/>
  <c r="C283" i="6"/>
  <c r="B283" i="6"/>
  <c r="D282" i="6"/>
  <c r="C282" i="6"/>
  <c r="B282" i="6"/>
  <c r="D281" i="6"/>
  <c r="C281" i="6"/>
  <c r="B281" i="6"/>
  <c r="D280" i="6"/>
  <c r="C280" i="6"/>
  <c r="B280" i="6"/>
  <c r="D279" i="6"/>
  <c r="C279" i="6"/>
  <c r="B279" i="6"/>
  <c r="D278" i="6"/>
  <c r="C278" i="6"/>
  <c r="B278" i="6"/>
  <c r="D277" i="6"/>
  <c r="C277" i="6"/>
  <c r="B277" i="6"/>
  <c r="D276" i="6"/>
  <c r="C276" i="6"/>
  <c r="B276" i="6"/>
  <c r="D275" i="6"/>
  <c r="C275" i="6"/>
  <c r="B275" i="6"/>
  <c r="D274" i="6"/>
  <c r="C274" i="6"/>
  <c r="B274" i="6"/>
  <c r="D273" i="6"/>
  <c r="C273" i="6"/>
  <c r="B273" i="6"/>
  <c r="D272" i="6"/>
  <c r="C272" i="6"/>
  <c r="B272" i="6"/>
  <c r="D271" i="6"/>
  <c r="C271" i="6"/>
  <c r="B271" i="6"/>
  <c r="D270" i="6"/>
  <c r="C270" i="6"/>
  <c r="B270" i="6"/>
  <c r="D269" i="6"/>
  <c r="C269" i="6"/>
  <c r="B269" i="6"/>
  <c r="D268" i="6"/>
  <c r="C268" i="6"/>
  <c r="B268" i="6"/>
  <c r="D267" i="6"/>
  <c r="C267" i="6"/>
  <c r="B267" i="6"/>
  <c r="D266" i="6"/>
  <c r="C266" i="6"/>
  <c r="B266" i="6"/>
  <c r="D265" i="6"/>
  <c r="C265" i="6"/>
  <c r="B265" i="6"/>
  <c r="D264" i="6"/>
  <c r="C264" i="6"/>
  <c r="B264" i="6"/>
  <c r="D263" i="6"/>
  <c r="C263" i="6"/>
  <c r="B263" i="6"/>
  <c r="D262" i="6"/>
  <c r="C262" i="6"/>
  <c r="B262" i="6"/>
  <c r="D261" i="6"/>
  <c r="C261" i="6"/>
  <c r="B261" i="6"/>
  <c r="D260" i="6"/>
  <c r="C260" i="6"/>
  <c r="B260" i="6"/>
  <c r="D259" i="6"/>
  <c r="C259" i="6"/>
  <c r="B259" i="6"/>
  <c r="D258" i="6"/>
  <c r="C258" i="6"/>
  <c r="B258" i="6"/>
  <c r="D257" i="6"/>
  <c r="C257" i="6"/>
  <c r="B257" i="6"/>
  <c r="D256" i="6"/>
  <c r="C256" i="6"/>
  <c r="B256" i="6"/>
  <c r="D255" i="6"/>
  <c r="C255" i="6"/>
  <c r="B255" i="6"/>
  <c r="D254" i="6"/>
  <c r="C254" i="6"/>
  <c r="B254" i="6"/>
  <c r="D253" i="6"/>
  <c r="C253" i="6"/>
  <c r="B253" i="6"/>
  <c r="D252" i="6"/>
  <c r="C252" i="6"/>
  <c r="B252" i="6"/>
  <c r="D251" i="6"/>
  <c r="C251" i="6"/>
  <c r="B251" i="6"/>
  <c r="D250" i="6"/>
  <c r="C250" i="6"/>
  <c r="B250" i="6"/>
  <c r="D249" i="6"/>
  <c r="C249" i="6"/>
  <c r="B249" i="6"/>
  <c r="D248" i="6"/>
  <c r="C248" i="6"/>
  <c r="B248" i="6"/>
  <c r="D247" i="6"/>
  <c r="C247" i="6"/>
  <c r="B247" i="6"/>
  <c r="D246" i="6"/>
  <c r="C246" i="6"/>
  <c r="B246" i="6"/>
  <c r="D245" i="6"/>
  <c r="C245" i="6"/>
  <c r="B245" i="6"/>
  <c r="D244" i="6"/>
  <c r="C244" i="6"/>
  <c r="B244" i="6"/>
  <c r="D243" i="6"/>
  <c r="C243" i="6"/>
  <c r="B243" i="6"/>
  <c r="D242" i="6"/>
  <c r="C242" i="6"/>
  <c r="B242" i="6"/>
  <c r="D241" i="6"/>
  <c r="C241" i="6"/>
  <c r="B241" i="6"/>
  <c r="D240" i="6"/>
  <c r="C240" i="6"/>
  <c r="B240" i="6"/>
  <c r="D239" i="6"/>
  <c r="C239" i="6"/>
  <c r="B239" i="6"/>
  <c r="D238" i="6"/>
  <c r="C238" i="6"/>
  <c r="B238" i="6"/>
  <c r="D237" i="6"/>
  <c r="C237" i="6"/>
  <c r="B237" i="6"/>
  <c r="D236" i="6"/>
  <c r="C236" i="6"/>
  <c r="B236" i="6"/>
  <c r="D235" i="6"/>
  <c r="C235" i="6"/>
  <c r="B235" i="6"/>
  <c r="D234" i="6"/>
  <c r="C234" i="6"/>
  <c r="B234" i="6"/>
  <c r="D233" i="6"/>
  <c r="C233" i="6"/>
  <c r="B233" i="6"/>
  <c r="D232" i="6"/>
  <c r="C232" i="6"/>
  <c r="B232" i="6"/>
  <c r="D231" i="6"/>
  <c r="C231" i="6"/>
  <c r="B231" i="6"/>
  <c r="D230" i="6"/>
  <c r="C230" i="6"/>
  <c r="B230" i="6"/>
  <c r="D229" i="6"/>
  <c r="C229" i="6"/>
  <c r="B229" i="6"/>
  <c r="D228" i="6"/>
  <c r="C228" i="6"/>
  <c r="B228" i="6"/>
  <c r="D227" i="6"/>
  <c r="C227" i="6"/>
  <c r="B227" i="6"/>
  <c r="D226" i="6"/>
  <c r="C226" i="6"/>
  <c r="B226" i="6"/>
  <c r="D225" i="6"/>
  <c r="C225" i="6"/>
  <c r="B225" i="6"/>
  <c r="D224" i="6"/>
  <c r="C224" i="6"/>
  <c r="B224" i="6"/>
  <c r="D223" i="6"/>
  <c r="C223" i="6"/>
  <c r="B223" i="6"/>
  <c r="D222" i="6"/>
  <c r="C222" i="6"/>
  <c r="B222" i="6"/>
  <c r="D221" i="6"/>
  <c r="C221" i="6"/>
  <c r="B221" i="6"/>
  <c r="D220" i="6"/>
  <c r="C220" i="6"/>
  <c r="B220" i="6"/>
  <c r="D219" i="6"/>
  <c r="C219" i="6"/>
  <c r="B219" i="6"/>
  <c r="D218" i="6"/>
  <c r="C218" i="6"/>
  <c r="B218" i="6"/>
  <c r="D217" i="6"/>
  <c r="C217" i="6"/>
  <c r="B217" i="6"/>
  <c r="D216" i="6"/>
  <c r="C216" i="6"/>
  <c r="B216" i="6"/>
  <c r="D215" i="6"/>
  <c r="C215" i="6"/>
  <c r="B215" i="6"/>
  <c r="D214" i="6"/>
  <c r="C214" i="6"/>
  <c r="B214" i="6"/>
  <c r="D213" i="6"/>
  <c r="C213" i="6"/>
  <c r="B213" i="6"/>
  <c r="D212" i="6"/>
  <c r="C212" i="6"/>
  <c r="B212" i="6"/>
  <c r="D211" i="6"/>
  <c r="C211" i="6"/>
  <c r="B211" i="6"/>
  <c r="D210" i="6"/>
  <c r="C210" i="6"/>
  <c r="B210" i="6"/>
  <c r="D209" i="6"/>
  <c r="C209" i="6"/>
  <c r="B209" i="6"/>
  <c r="D208" i="6"/>
  <c r="C208" i="6"/>
  <c r="B208" i="6"/>
  <c r="D207" i="6"/>
  <c r="C207" i="6"/>
  <c r="B207" i="6"/>
  <c r="D206" i="6"/>
  <c r="C206" i="6"/>
  <c r="B206" i="6"/>
  <c r="D205" i="6"/>
  <c r="C205" i="6"/>
  <c r="B205" i="6"/>
  <c r="D204" i="6"/>
  <c r="C204" i="6"/>
  <c r="B204" i="6"/>
  <c r="D203" i="6"/>
  <c r="C203" i="6"/>
  <c r="B203" i="6"/>
  <c r="D202" i="6"/>
  <c r="C202" i="6"/>
  <c r="B202" i="6"/>
  <c r="D201" i="6"/>
  <c r="C201" i="6"/>
  <c r="B201" i="6"/>
  <c r="D200" i="6"/>
  <c r="C200" i="6"/>
  <c r="B200" i="6"/>
  <c r="D199" i="6"/>
  <c r="C199" i="6"/>
  <c r="B199" i="6"/>
  <c r="D198" i="6"/>
  <c r="C198" i="6"/>
  <c r="B198" i="6"/>
  <c r="D197" i="6"/>
  <c r="C197" i="6"/>
  <c r="B197" i="6"/>
  <c r="D196" i="6"/>
  <c r="C196" i="6"/>
  <c r="B196" i="6"/>
  <c r="D195" i="6"/>
  <c r="C195" i="6"/>
  <c r="B195" i="6"/>
  <c r="D194" i="6"/>
  <c r="C194" i="6"/>
  <c r="B194" i="6"/>
  <c r="D193" i="6"/>
  <c r="C193" i="6"/>
  <c r="B193" i="6"/>
  <c r="D192" i="6"/>
  <c r="C192" i="6"/>
  <c r="B192" i="6"/>
  <c r="D191" i="6"/>
  <c r="C191" i="6"/>
  <c r="B191" i="6"/>
  <c r="D190" i="6"/>
  <c r="C190" i="6"/>
  <c r="B190" i="6"/>
  <c r="D189" i="6"/>
  <c r="C189" i="6"/>
  <c r="B189" i="6"/>
  <c r="D188" i="6"/>
  <c r="C188" i="6"/>
  <c r="B188" i="6"/>
  <c r="D187" i="6"/>
  <c r="C187" i="6"/>
  <c r="B187" i="6"/>
  <c r="D186" i="6"/>
  <c r="C186" i="6"/>
  <c r="B186" i="6"/>
  <c r="D185" i="6"/>
  <c r="C185" i="6"/>
  <c r="B185" i="6"/>
  <c r="D184" i="6"/>
  <c r="C184" i="6"/>
  <c r="B184" i="6"/>
  <c r="D183" i="6"/>
  <c r="C183" i="6"/>
  <c r="B183" i="6"/>
  <c r="D182" i="6"/>
  <c r="C182" i="6"/>
  <c r="B182" i="6"/>
  <c r="D181" i="6"/>
  <c r="C181" i="6"/>
  <c r="B181" i="6"/>
  <c r="D180" i="6"/>
  <c r="C180" i="6"/>
  <c r="B180" i="6"/>
  <c r="D179" i="6"/>
  <c r="C179" i="6"/>
  <c r="B179" i="6"/>
  <c r="D178" i="6"/>
  <c r="C178" i="6"/>
  <c r="B178" i="6"/>
  <c r="D177" i="6"/>
  <c r="C177" i="6"/>
  <c r="B177" i="6"/>
  <c r="D176" i="6"/>
  <c r="C176" i="6"/>
  <c r="B176" i="6"/>
  <c r="D175" i="6"/>
  <c r="C175" i="6"/>
  <c r="B175" i="6"/>
  <c r="D174" i="6"/>
  <c r="C174" i="6"/>
  <c r="B174" i="6"/>
  <c r="D173" i="6"/>
  <c r="C173" i="6"/>
  <c r="B173" i="6"/>
  <c r="D172" i="6"/>
  <c r="C172" i="6"/>
  <c r="B172" i="6"/>
  <c r="D171" i="6"/>
  <c r="C171" i="6"/>
  <c r="B171" i="6"/>
  <c r="D170" i="6"/>
  <c r="C170" i="6"/>
  <c r="B170" i="6"/>
  <c r="D169" i="6"/>
  <c r="C169" i="6"/>
  <c r="B169" i="6"/>
  <c r="D168" i="6"/>
  <c r="C168" i="6"/>
  <c r="B168" i="6"/>
  <c r="D167" i="6"/>
  <c r="C167" i="6"/>
  <c r="B167" i="6"/>
  <c r="D166" i="6"/>
  <c r="C166" i="6"/>
  <c r="B166" i="6"/>
  <c r="D165" i="6"/>
  <c r="C165" i="6"/>
  <c r="B165" i="6"/>
  <c r="D164" i="6"/>
  <c r="C164" i="6"/>
  <c r="B164" i="6"/>
  <c r="D163" i="6"/>
  <c r="C163" i="6"/>
  <c r="B163" i="6"/>
  <c r="D162" i="6"/>
  <c r="C162" i="6"/>
  <c r="B162" i="6"/>
  <c r="D161" i="6"/>
  <c r="C161" i="6"/>
  <c r="B161" i="6"/>
  <c r="D160" i="6"/>
  <c r="C160" i="6"/>
  <c r="B160" i="6"/>
  <c r="D159" i="6"/>
  <c r="C159" i="6"/>
  <c r="B159" i="6"/>
  <c r="D158" i="6"/>
  <c r="C158" i="6"/>
  <c r="B158" i="6"/>
  <c r="D157" i="6"/>
  <c r="C157" i="6"/>
  <c r="B157" i="6"/>
  <c r="D156" i="6"/>
  <c r="C156" i="6"/>
  <c r="B156" i="6"/>
  <c r="D155" i="6"/>
  <c r="C155" i="6"/>
  <c r="B155" i="6"/>
  <c r="D154" i="6"/>
  <c r="C154" i="6"/>
  <c r="B154" i="6"/>
  <c r="D153" i="6"/>
  <c r="C153" i="6"/>
  <c r="B153" i="6"/>
  <c r="D152" i="6"/>
  <c r="C152" i="6"/>
  <c r="B152" i="6"/>
  <c r="D151" i="6"/>
  <c r="C151" i="6"/>
  <c r="B151" i="6"/>
  <c r="D150" i="6"/>
  <c r="C150" i="6"/>
  <c r="B150" i="6"/>
  <c r="D149" i="6"/>
  <c r="C149" i="6"/>
  <c r="B149" i="6"/>
  <c r="D148" i="6"/>
  <c r="C148" i="6"/>
  <c r="B148" i="6"/>
  <c r="D147" i="6"/>
  <c r="C147" i="6"/>
  <c r="B147" i="6"/>
  <c r="D146" i="6"/>
  <c r="C146" i="6"/>
  <c r="B146" i="6"/>
  <c r="D145" i="6"/>
  <c r="C145" i="6"/>
  <c r="B145" i="6"/>
  <c r="D144" i="6"/>
  <c r="C144" i="6"/>
  <c r="B144" i="6"/>
  <c r="D143" i="6"/>
  <c r="C143" i="6"/>
  <c r="B143" i="6"/>
  <c r="D142" i="6"/>
  <c r="C142" i="6"/>
  <c r="B142" i="6"/>
  <c r="D141" i="6"/>
  <c r="C141" i="6"/>
  <c r="B141" i="6"/>
  <c r="D140" i="6"/>
  <c r="C140" i="6"/>
  <c r="B140" i="6"/>
  <c r="D139" i="6"/>
  <c r="C139" i="6"/>
  <c r="B139" i="6"/>
  <c r="D138" i="6"/>
  <c r="C138" i="6"/>
  <c r="B138" i="6"/>
  <c r="D137" i="6"/>
  <c r="C137" i="6"/>
  <c r="B137" i="6"/>
  <c r="D136" i="6"/>
  <c r="C136" i="6"/>
  <c r="B136" i="6"/>
  <c r="D135" i="6"/>
  <c r="C135" i="6"/>
  <c r="B135" i="6"/>
  <c r="D134" i="6"/>
  <c r="C134" i="6"/>
  <c r="B134" i="6"/>
  <c r="D133" i="6"/>
  <c r="C133" i="6"/>
  <c r="B133" i="6"/>
  <c r="D132" i="6"/>
  <c r="C132" i="6"/>
  <c r="B132" i="6"/>
  <c r="D131" i="6"/>
  <c r="C131" i="6"/>
  <c r="B131" i="6"/>
  <c r="D130" i="6"/>
  <c r="C130" i="6"/>
  <c r="B130" i="6"/>
  <c r="D129" i="6"/>
  <c r="C129" i="6"/>
  <c r="B129" i="6"/>
  <c r="D128" i="6"/>
  <c r="C128" i="6"/>
  <c r="B128" i="6"/>
  <c r="D127" i="6"/>
  <c r="C127" i="6"/>
  <c r="B127" i="6"/>
  <c r="D126" i="6"/>
  <c r="C126" i="6"/>
  <c r="B126" i="6"/>
  <c r="D125" i="6"/>
  <c r="C125" i="6"/>
  <c r="B125" i="6"/>
  <c r="D124" i="6"/>
  <c r="C124" i="6"/>
  <c r="B124" i="6"/>
  <c r="D123" i="6"/>
  <c r="C123" i="6"/>
  <c r="B123" i="6"/>
  <c r="D122" i="6"/>
  <c r="C122" i="6"/>
  <c r="B122" i="6"/>
  <c r="D121" i="6"/>
  <c r="C121" i="6"/>
  <c r="B121" i="6"/>
  <c r="D120" i="6"/>
  <c r="C120" i="6"/>
  <c r="B120" i="6"/>
  <c r="D119" i="6"/>
  <c r="C119" i="6"/>
  <c r="B119" i="6"/>
  <c r="D118" i="6"/>
  <c r="C118" i="6"/>
  <c r="B118" i="6"/>
  <c r="D117" i="6"/>
  <c r="C117" i="6"/>
  <c r="B117" i="6"/>
  <c r="D116" i="6"/>
  <c r="C116" i="6"/>
  <c r="B116" i="6"/>
  <c r="D115" i="6"/>
  <c r="C115" i="6"/>
  <c r="B115" i="6"/>
  <c r="D114" i="6"/>
  <c r="C114" i="6"/>
  <c r="B114" i="6"/>
  <c r="D113" i="6"/>
  <c r="C113" i="6"/>
  <c r="B113" i="6"/>
  <c r="D112" i="6"/>
  <c r="C112" i="6"/>
  <c r="B112" i="6"/>
  <c r="D111" i="6"/>
  <c r="C111" i="6"/>
  <c r="B111" i="6"/>
  <c r="D110" i="6"/>
  <c r="C110" i="6"/>
  <c r="B110" i="6"/>
  <c r="D109" i="6"/>
  <c r="C109" i="6"/>
  <c r="B109" i="6"/>
  <c r="D108" i="6"/>
  <c r="C108" i="6"/>
  <c r="B108" i="6"/>
  <c r="D107" i="6"/>
  <c r="C107" i="6"/>
  <c r="B107" i="6"/>
  <c r="D106" i="6"/>
  <c r="C106" i="6"/>
  <c r="B106" i="6"/>
  <c r="D105" i="6"/>
  <c r="C105" i="6"/>
  <c r="B105" i="6"/>
  <c r="D104" i="6"/>
  <c r="C104" i="6"/>
  <c r="B104" i="6"/>
  <c r="D103" i="6"/>
  <c r="C103" i="6"/>
  <c r="B103" i="6"/>
  <c r="D102" i="6"/>
  <c r="C102" i="6"/>
  <c r="B102" i="6"/>
  <c r="D101" i="6"/>
  <c r="C101" i="6"/>
  <c r="B101" i="6"/>
  <c r="D100" i="6"/>
  <c r="C100" i="6"/>
  <c r="B100" i="6"/>
  <c r="D99" i="6"/>
  <c r="C99" i="6"/>
  <c r="B99" i="6"/>
  <c r="D98" i="6"/>
  <c r="C98" i="6"/>
  <c r="B98" i="6"/>
  <c r="D97" i="6"/>
  <c r="C97" i="6"/>
  <c r="B97" i="6"/>
  <c r="D96" i="6"/>
  <c r="C96" i="6"/>
  <c r="B96" i="6"/>
  <c r="D95" i="6"/>
  <c r="C95" i="6"/>
  <c r="B95" i="6"/>
  <c r="D94" i="6"/>
  <c r="C94" i="6"/>
  <c r="B94" i="6"/>
  <c r="D93" i="6"/>
  <c r="C93" i="6"/>
  <c r="B93" i="6"/>
  <c r="D92" i="6"/>
  <c r="C92" i="6"/>
  <c r="B92" i="6"/>
  <c r="D91" i="6"/>
  <c r="C91" i="6"/>
  <c r="B91" i="6"/>
  <c r="D90" i="6"/>
  <c r="C90" i="6"/>
  <c r="B90" i="6"/>
  <c r="D89" i="6"/>
  <c r="C89" i="6"/>
  <c r="B89" i="6"/>
  <c r="D88" i="6"/>
  <c r="C88" i="6"/>
  <c r="B88" i="6"/>
  <c r="D87" i="6"/>
  <c r="C87" i="6"/>
  <c r="B87" i="6"/>
  <c r="D86" i="6"/>
  <c r="C86" i="6"/>
  <c r="B86" i="6"/>
  <c r="D85" i="6"/>
  <c r="C85" i="6"/>
  <c r="B85" i="6"/>
  <c r="D84" i="6"/>
  <c r="C84" i="6"/>
  <c r="B84" i="6"/>
  <c r="D83" i="6"/>
  <c r="C83" i="6"/>
  <c r="B83" i="6"/>
  <c r="D82" i="6"/>
  <c r="C82" i="6"/>
  <c r="B82" i="6"/>
  <c r="D81" i="6"/>
  <c r="C81" i="6"/>
  <c r="B81" i="6"/>
  <c r="D80" i="6"/>
  <c r="C80" i="6"/>
  <c r="B80" i="6"/>
  <c r="D79" i="6"/>
  <c r="C79" i="6"/>
  <c r="B79" i="6"/>
  <c r="D78" i="6"/>
  <c r="C78" i="6"/>
  <c r="B78" i="6"/>
  <c r="D77" i="6"/>
  <c r="C77" i="6"/>
  <c r="B77" i="6"/>
  <c r="D76" i="6"/>
  <c r="C76" i="6"/>
  <c r="B76" i="6"/>
  <c r="D75" i="6"/>
  <c r="C75" i="6"/>
  <c r="B75" i="6"/>
  <c r="D74" i="6"/>
  <c r="C74" i="6"/>
  <c r="B74" i="6"/>
  <c r="D73" i="6"/>
  <c r="C73" i="6"/>
  <c r="B73" i="6"/>
  <c r="D72" i="6"/>
  <c r="C72" i="6"/>
  <c r="B72" i="6"/>
  <c r="D71" i="6"/>
  <c r="C71" i="6"/>
  <c r="B71" i="6"/>
  <c r="D70" i="6"/>
  <c r="C70" i="6"/>
  <c r="B70" i="6"/>
  <c r="D69" i="6"/>
  <c r="C69" i="6"/>
  <c r="B69" i="6"/>
  <c r="D68" i="6"/>
  <c r="C68" i="6"/>
  <c r="B68" i="6"/>
  <c r="D67" i="6"/>
  <c r="C67" i="6"/>
  <c r="B67" i="6"/>
  <c r="D66" i="6"/>
  <c r="C66" i="6"/>
  <c r="B66" i="6"/>
  <c r="D65" i="6"/>
  <c r="C65" i="6"/>
  <c r="B65" i="6"/>
  <c r="D64" i="6"/>
  <c r="C64" i="6"/>
  <c r="B64" i="6"/>
  <c r="D63" i="6"/>
  <c r="C63" i="6"/>
  <c r="B63" i="6"/>
  <c r="D62" i="6"/>
  <c r="C62" i="6"/>
  <c r="B62" i="6"/>
  <c r="D61" i="6"/>
  <c r="C61" i="6"/>
  <c r="B61" i="6"/>
  <c r="D60" i="6"/>
  <c r="C60" i="6"/>
  <c r="B60" i="6"/>
  <c r="D59" i="6"/>
  <c r="C59" i="6"/>
  <c r="B59" i="6"/>
  <c r="D58" i="6"/>
  <c r="C58" i="6"/>
  <c r="B58" i="6"/>
  <c r="D57" i="6"/>
  <c r="C57" i="6"/>
  <c r="B57" i="6"/>
  <c r="D56" i="6"/>
  <c r="C56" i="6"/>
  <c r="B56" i="6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E19" i="8"/>
  <c r="E18" i="8"/>
  <c r="E17" i="8"/>
  <c r="E16" i="8"/>
  <c r="L15" i="8"/>
  <c r="E15" i="8"/>
  <c r="L14" i="8"/>
  <c r="E14" i="8"/>
  <c r="L13" i="8"/>
  <c r="L12" i="8"/>
  <c r="L11" i="8"/>
  <c r="L10" i="8"/>
  <c r="E10" i="8"/>
  <c r="L9" i="8"/>
  <c r="E9" i="8"/>
  <c r="L8" i="8"/>
  <c r="E8" i="8"/>
  <c r="E7" i="8"/>
  <c r="E6" i="8"/>
  <c r="E5" i="8"/>
  <c r="E601" i="6"/>
  <c r="E451" i="6"/>
  <c r="E301" i="6"/>
  <c r="E151" i="6"/>
  <c r="E450" i="6"/>
  <c r="E300" i="6"/>
  <c r="E150" i="6"/>
  <c r="E599" i="6"/>
  <c r="E449" i="6"/>
  <c r="E299" i="6"/>
  <c r="E149" i="6"/>
  <c r="E598" i="6"/>
  <c r="E448" i="6"/>
  <c r="E298" i="6"/>
  <c r="E148" i="6"/>
  <c r="E597" i="6"/>
  <c r="E447" i="6"/>
  <c r="E297" i="6"/>
  <c r="E147" i="6"/>
  <c r="E596" i="6"/>
  <c r="E446" i="6"/>
  <c r="E146" i="6"/>
  <c r="E595" i="6"/>
  <c r="E445" i="6"/>
  <c r="E295" i="6"/>
  <c r="E145" i="6"/>
  <c r="E594" i="6"/>
  <c r="E444" i="6"/>
  <c r="E294" i="6"/>
  <c r="E144" i="6"/>
  <c r="E593" i="6"/>
  <c r="E443" i="6"/>
  <c r="E293" i="6"/>
  <c r="E143" i="6"/>
  <c r="E592" i="6"/>
  <c r="E442" i="6"/>
  <c r="E292" i="6"/>
  <c r="E142" i="6"/>
  <c r="E591" i="6"/>
  <c r="E441" i="6"/>
  <c r="E291" i="6"/>
  <c r="E141" i="6"/>
  <c r="E590" i="6"/>
  <c r="E440" i="6"/>
  <c r="E290" i="6"/>
  <c r="E140" i="6"/>
  <c r="E589" i="6"/>
  <c r="E439" i="6"/>
  <c r="E289" i="6"/>
  <c r="E139" i="6"/>
  <c r="E588" i="6"/>
  <c r="E438" i="6"/>
  <c r="E288" i="6"/>
  <c r="E138" i="6"/>
  <c r="E587" i="6"/>
  <c r="E437" i="6"/>
  <c r="E287" i="6"/>
  <c r="E137" i="6"/>
  <c r="E586" i="6"/>
  <c r="E436" i="6"/>
  <c r="E286" i="6"/>
  <c r="E136" i="6"/>
  <c r="E585" i="6"/>
  <c r="E435" i="6"/>
  <c r="E285" i="6"/>
  <c r="E135" i="6"/>
  <c r="E584" i="6"/>
  <c r="E434" i="6"/>
  <c r="E284" i="6"/>
  <c r="E134" i="6"/>
  <c r="E583" i="6"/>
  <c r="E433" i="6"/>
  <c r="E283" i="6"/>
  <c r="E133" i="6"/>
  <c r="E582" i="6"/>
  <c r="E432" i="6"/>
  <c r="E282" i="6"/>
  <c r="E132" i="6"/>
  <c r="E581" i="6"/>
  <c r="E431" i="6"/>
  <c r="E281" i="6"/>
  <c r="E131" i="6"/>
  <c r="E580" i="6"/>
  <c r="E430" i="6"/>
  <c r="E280" i="6"/>
  <c r="E130" i="6"/>
  <c r="E579" i="6"/>
  <c r="E429" i="6"/>
  <c r="E279" i="6"/>
  <c r="E129" i="6"/>
  <c r="E578" i="6"/>
  <c r="E428" i="6"/>
  <c r="E278" i="6"/>
  <c r="E128" i="6"/>
  <c r="E577" i="6"/>
  <c r="E427" i="6"/>
  <c r="E277" i="6"/>
  <c r="E127" i="6"/>
  <c r="E576" i="6"/>
  <c r="E426" i="6"/>
  <c r="E276" i="6"/>
  <c r="E126" i="6"/>
  <c r="E575" i="6"/>
  <c r="E425" i="6"/>
  <c r="E275" i="6"/>
  <c r="E125" i="6"/>
  <c r="E574" i="6"/>
  <c r="E424" i="6"/>
  <c r="E274" i="6"/>
  <c r="E124" i="6"/>
  <c r="E573" i="6"/>
  <c r="E423" i="6"/>
  <c r="E273" i="6"/>
  <c r="E123" i="6"/>
  <c r="E572" i="6"/>
  <c r="E422" i="6"/>
  <c r="E272" i="6"/>
  <c r="E122" i="6"/>
  <c r="E571" i="6"/>
  <c r="E421" i="6"/>
  <c r="E271" i="6"/>
  <c r="E121" i="6"/>
  <c r="E570" i="6"/>
  <c r="E420" i="6"/>
  <c r="E270" i="6"/>
  <c r="E120" i="6"/>
  <c r="E569" i="6"/>
  <c r="E419" i="6"/>
  <c r="E269" i="6"/>
  <c r="E119" i="6"/>
  <c r="E568" i="6"/>
  <c r="E418" i="6"/>
  <c r="E268" i="6"/>
  <c r="E118" i="6"/>
  <c r="E567" i="6"/>
  <c r="E417" i="6"/>
  <c r="E267" i="6"/>
  <c r="E117" i="6"/>
  <c r="E566" i="6"/>
  <c r="E416" i="6"/>
  <c r="E266" i="6"/>
  <c r="E116" i="6"/>
  <c r="E565" i="6"/>
  <c r="E415" i="6"/>
  <c r="E265" i="6"/>
  <c r="E115" i="6"/>
  <c r="E564" i="6"/>
  <c r="E414" i="6"/>
  <c r="E264" i="6"/>
  <c r="E114" i="6"/>
  <c r="E563" i="6"/>
  <c r="E413" i="6"/>
  <c r="E263" i="6"/>
  <c r="E113" i="6"/>
  <c r="E562" i="6"/>
  <c r="E412" i="6"/>
  <c r="E262" i="6"/>
  <c r="E112" i="6"/>
  <c r="E561" i="6"/>
  <c r="E411" i="6"/>
  <c r="E261" i="6"/>
  <c r="E111" i="6"/>
  <c r="E560" i="6"/>
  <c r="E410" i="6"/>
  <c r="E260" i="6"/>
  <c r="E110" i="6"/>
  <c r="E559" i="6"/>
  <c r="E409" i="6"/>
  <c r="E259" i="6"/>
  <c r="E109" i="6"/>
  <c r="E558" i="6"/>
  <c r="E408" i="6"/>
  <c r="E258" i="6"/>
  <c r="E108" i="6"/>
  <c r="E557" i="6"/>
  <c r="E407" i="6"/>
  <c r="E257" i="6"/>
  <c r="E107" i="6"/>
  <c r="E556" i="6"/>
  <c r="E406" i="6"/>
  <c r="E256" i="6"/>
  <c r="E106" i="6"/>
  <c r="E555" i="6"/>
  <c r="E405" i="6"/>
  <c r="E255" i="6"/>
  <c r="E105" i="6"/>
  <c r="E554" i="6"/>
  <c r="E404" i="6"/>
  <c r="E254" i="6"/>
  <c r="E104" i="6"/>
  <c r="E553" i="6"/>
  <c r="E403" i="6"/>
  <c r="E253" i="6"/>
  <c r="E103" i="6"/>
  <c r="E552" i="6"/>
  <c r="E402" i="6"/>
  <c r="E252" i="6"/>
  <c r="E102" i="6"/>
  <c r="E551" i="6"/>
  <c r="E401" i="6"/>
  <c r="E251" i="6"/>
  <c r="E101" i="6"/>
  <c r="E550" i="6"/>
  <c r="E400" i="6"/>
  <c r="E250" i="6"/>
  <c r="E100" i="6"/>
  <c r="E549" i="6"/>
  <c r="E399" i="6"/>
  <c r="E249" i="6"/>
  <c r="E99" i="6"/>
  <c r="E548" i="6"/>
  <c r="E398" i="6"/>
  <c r="E248" i="6"/>
  <c r="E98" i="6"/>
  <c r="E547" i="6"/>
  <c r="E397" i="6"/>
  <c r="E247" i="6"/>
  <c r="E97" i="6"/>
  <c r="E546" i="6"/>
  <c r="E396" i="6"/>
  <c r="E246" i="6"/>
  <c r="E96" i="6"/>
  <c r="E545" i="6"/>
  <c r="E395" i="6"/>
  <c r="E245" i="6"/>
  <c r="E95" i="6"/>
  <c r="E544" i="6"/>
  <c r="E394" i="6"/>
  <c r="E244" i="6"/>
  <c r="E94" i="6"/>
  <c r="E543" i="6"/>
  <c r="E393" i="6"/>
  <c r="E243" i="6"/>
  <c r="E93" i="6"/>
  <c r="BL114" i="5"/>
  <c r="E542" i="6" s="1"/>
  <c r="AV114" i="5"/>
  <c r="E392" i="6" s="1"/>
  <c r="AF114" i="5"/>
  <c r="E242" i="6" s="1"/>
  <c r="P114" i="5"/>
  <c r="E92" i="6" s="1"/>
  <c r="BF113" i="5"/>
  <c r="BF144" i="5" s="1"/>
  <c r="BC113" i="5"/>
  <c r="BC144" i="5" s="1"/>
  <c r="BA113" i="5"/>
  <c r="BA144" i="5" s="1"/>
  <c r="AP113" i="5"/>
  <c r="AP144" i="5" s="1"/>
  <c r="AM113" i="5"/>
  <c r="AM144" i="5" s="1"/>
  <c r="AK113" i="5"/>
  <c r="AK144" i="5" s="1"/>
  <c r="Z113" i="5"/>
  <c r="Z144" i="5" s="1"/>
  <c r="W113" i="5"/>
  <c r="W144" i="5" s="1"/>
  <c r="U113" i="5"/>
  <c r="U144" i="5" s="1"/>
  <c r="J113" i="5"/>
  <c r="G113" i="5"/>
  <c r="G144" i="5" s="1"/>
  <c r="E113" i="5"/>
  <c r="E144" i="5" s="1"/>
  <c r="E541" i="6"/>
  <c r="E391" i="6"/>
  <c r="E241" i="6"/>
  <c r="E91" i="6"/>
  <c r="E540" i="6"/>
  <c r="E390" i="6"/>
  <c r="E240" i="6"/>
  <c r="E90" i="6"/>
  <c r="E539" i="6"/>
  <c r="E389" i="6"/>
  <c r="E239" i="6"/>
  <c r="E89" i="6"/>
  <c r="E538" i="6"/>
  <c r="E388" i="6"/>
  <c r="E238" i="6"/>
  <c r="E88" i="6"/>
  <c r="E537" i="6"/>
  <c r="E387" i="6"/>
  <c r="E237" i="6"/>
  <c r="E87" i="6"/>
  <c r="E536" i="6"/>
  <c r="E386" i="6"/>
  <c r="E236" i="6"/>
  <c r="E86" i="6"/>
  <c r="E535" i="6"/>
  <c r="E385" i="6"/>
  <c r="E235" i="6"/>
  <c r="E85" i="6"/>
  <c r="E534" i="6"/>
  <c r="E384" i="6"/>
  <c r="E234" i="6"/>
  <c r="E84" i="6"/>
  <c r="E533" i="6"/>
  <c r="E383" i="6"/>
  <c r="E233" i="6"/>
  <c r="E83" i="6"/>
  <c r="E532" i="6"/>
  <c r="E382" i="6"/>
  <c r="E232" i="6"/>
  <c r="E82" i="6"/>
  <c r="E531" i="6"/>
  <c r="E381" i="6"/>
  <c r="E231" i="6"/>
  <c r="E81" i="6"/>
  <c r="E530" i="6"/>
  <c r="E380" i="6"/>
  <c r="E230" i="6"/>
  <c r="E80" i="6"/>
  <c r="E529" i="6"/>
  <c r="E379" i="6"/>
  <c r="E229" i="6"/>
  <c r="E79" i="6"/>
  <c r="E528" i="6"/>
  <c r="E378" i="6"/>
  <c r="E228" i="6"/>
  <c r="E78" i="6"/>
  <c r="E527" i="6"/>
  <c r="E377" i="6"/>
  <c r="E227" i="6"/>
  <c r="E77" i="6"/>
  <c r="E526" i="6"/>
  <c r="E376" i="6"/>
  <c r="E226" i="6"/>
  <c r="E76" i="6"/>
  <c r="E525" i="6"/>
  <c r="E375" i="6"/>
  <c r="E225" i="6"/>
  <c r="E75" i="6"/>
  <c r="E524" i="6"/>
  <c r="E374" i="6"/>
  <c r="E224" i="6"/>
  <c r="E74" i="6"/>
  <c r="E523" i="6"/>
  <c r="E373" i="6"/>
  <c r="E223" i="6"/>
  <c r="E73" i="6"/>
  <c r="E522" i="6"/>
  <c r="E372" i="6"/>
  <c r="E222" i="6"/>
  <c r="E72" i="6"/>
  <c r="E521" i="6"/>
  <c r="E371" i="6"/>
  <c r="E221" i="6"/>
  <c r="E71" i="6"/>
  <c r="E520" i="6"/>
  <c r="E370" i="6"/>
  <c r="E220" i="6"/>
  <c r="E70" i="6"/>
  <c r="E519" i="6"/>
  <c r="E369" i="6"/>
  <c r="E219" i="6"/>
  <c r="E69" i="6"/>
  <c r="E518" i="6"/>
  <c r="E368" i="6"/>
  <c r="E218" i="6"/>
  <c r="E68" i="6"/>
  <c r="E517" i="6"/>
  <c r="E367" i="6"/>
  <c r="E217" i="6"/>
  <c r="E67" i="6"/>
  <c r="E516" i="6"/>
  <c r="E366" i="6"/>
  <c r="E216" i="6"/>
  <c r="E66" i="6"/>
  <c r="E515" i="6"/>
  <c r="E365" i="6"/>
  <c r="E215" i="6"/>
  <c r="E65" i="6"/>
  <c r="E514" i="6"/>
  <c r="E364" i="6"/>
  <c r="E214" i="6"/>
  <c r="E64" i="6"/>
  <c r="E513" i="6"/>
  <c r="E363" i="6"/>
  <c r="E213" i="6"/>
  <c r="E63" i="6"/>
  <c r="BL80" i="5"/>
  <c r="E512" i="6" s="1"/>
  <c r="AV80" i="5"/>
  <c r="E362" i="6" s="1"/>
  <c r="AF80" i="5"/>
  <c r="E212" i="6" s="1"/>
  <c r="P80" i="5"/>
  <c r="E62" i="6" s="1"/>
  <c r="BJ79" i="5"/>
  <c r="BJ110" i="5" s="1"/>
  <c r="BI79" i="5"/>
  <c r="BI110" i="5" s="1"/>
  <c r="BH79" i="5"/>
  <c r="BH110" i="5" s="1"/>
  <c r="BG79" i="5"/>
  <c r="BG110" i="5" s="1"/>
  <c r="BF79" i="5"/>
  <c r="BF110" i="5" s="1"/>
  <c r="BE79" i="5"/>
  <c r="BE110" i="5" s="1"/>
  <c r="BD79" i="5"/>
  <c r="BD110" i="5" s="1"/>
  <c r="BC79" i="5"/>
  <c r="BC110" i="5" s="1"/>
  <c r="BB79" i="5"/>
  <c r="BB110" i="5" s="1"/>
  <c r="BA79" i="5"/>
  <c r="AT110" i="5"/>
  <c r="AS110" i="5"/>
  <c r="AR110" i="5"/>
  <c r="AQ110" i="5"/>
  <c r="AP110" i="5"/>
  <c r="AO110" i="5"/>
  <c r="AN110" i="5"/>
  <c r="AM110" i="5"/>
  <c r="AL110" i="5"/>
  <c r="AD79" i="5"/>
  <c r="AD110" i="5" s="1"/>
  <c r="AC110" i="5"/>
  <c r="AB79" i="5"/>
  <c r="AB110" i="5" s="1"/>
  <c r="AA79" i="5"/>
  <c r="AA110" i="5" s="1"/>
  <c r="Z79" i="5"/>
  <c r="Z110" i="5" s="1"/>
  <c r="Y79" i="5"/>
  <c r="Y110" i="5" s="1"/>
  <c r="X79" i="5"/>
  <c r="X110" i="5" s="1"/>
  <c r="W79" i="5"/>
  <c r="W110" i="5" s="1"/>
  <c r="V79" i="5"/>
  <c r="V110" i="5" s="1"/>
  <c r="U79" i="5"/>
  <c r="U110" i="5" s="1"/>
  <c r="N79" i="5"/>
  <c r="N110" i="5" s="1"/>
  <c r="M79" i="5"/>
  <c r="M110" i="5" s="1"/>
  <c r="L79" i="5"/>
  <c r="L110" i="5" s="1"/>
  <c r="K79" i="5"/>
  <c r="K110" i="5" s="1"/>
  <c r="J79" i="5"/>
  <c r="J110" i="5" s="1"/>
  <c r="I79" i="5"/>
  <c r="H79" i="5"/>
  <c r="H110" i="5" s="1"/>
  <c r="G79" i="5"/>
  <c r="G110" i="5" s="1"/>
  <c r="F79" i="5"/>
  <c r="F110" i="5" s="1"/>
  <c r="E79" i="5"/>
  <c r="E110" i="5" s="1"/>
  <c r="E511" i="6"/>
  <c r="E361" i="6"/>
  <c r="E211" i="6"/>
  <c r="E61" i="6"/>
  <c r="E510" i="6"/>
  <c r="E360" i="6"/>
  <c r="E210" i="6"/>
  <c r="E60" i="6"/>
  <c r="E509" i="6"/>
  <c r="E359" i="6"/>
  <c r="E209" i="6"/>
  <c r="E59" i="6"/>
  <c r="E508" i="6"/>
  <c r="E358" i="6"/>
  <c r="E208" i="6"/>
  <c r="E58" i="6"/>
  <c r="E507" i="6"/>
  <c r="E357" i="6"/>
  <c r="E207" i="6"/>
  <c r="E57" i="6"/>
  <c r="E506" i="6"/>
  <c r="E356" i="6"/>
  <c r="E206" i="6"/>
  <c r="E56" i="6"/>
  <c r="E505" i="6"/>
  <c r="E355" i="6"/>
  <c r="E205" i="6"/>
  <c r="E55" i="6"/>
  <c r="E504" i="6"/>
  <c r="E354" i="6"/>
  <c r="E204" i="6"/>
  <c r="E54" i="6"/>
  <c r="E503" i="6"/>
  <c r="E353" i="6"/>
  <c r="E203" i="6"/>
  <c r="E53" i="6"/>
  <c r="E502" i="6"/>
  <c r="E352" i="6"/>
  <c r="E202" i="6"/>
  <c r="E52" i="6"/>
  <c r="E501" i="6"/>
  <c r="E351" i="6"/>
  <c r="E201" i="6"/>
  <c r="E51" i="6"/>
  <c r="E500" i="6"/>
  <c r="E350" i="6"/>
  <c r="E200" i="6"/>
  <c r="E50" i="6"/>
  <c r="E499" i="6"/>
  <c r="E349" i="6"/>
  <c r="E199" i="6"/>
  <c r="E49" i="6"/>
  <c r="E498" i="6"/>
  <c r="E348" i="6"/>
  <c r="E198" i="6"/>
  <c r="E48" i="6"/>
  <c r="E497" i="6"/>
  <c r="E347" i="6"/>
  <c r="E197" i="6"/>
  <c r="E47" i="6"/>
  <c r="E496" i="6"/>
  <c r="E346" i="6"/>
  <c r="E196" i="6"/>
  <c r="E46" i="6"/>
  <c r="E495" i="6"/>
  <c r="E345" i="6"/>
  <c r="E195" i="6"/>
  <c r="E45" i="6"/>
  <c r="E494" i="6"/>
  <c r="E344" i="6"/>
  <c r="E194" i="6"/>
  <c r="E44" i="6"/>
  <c r="E493" i="6"/>
  <c r="E343" i="6"/>
  <c r="E193" i="6"/>
  <c r="E43" i="6"/>
  <c r="E492" i="6"/>
  <c r="E342" i="6"/>
  <c r="E192" i="6"/>
  <c r="E42" i="6"/>
  <c r="E491" i="6"/>
  <c r="E341" i="6"/>
  <c r="E191" i="6"/>
  <c r="E41" i="6"/>
  <c r="E490" i="6"/>
  <c r="E340" i="6"/>
  <c r="E190" i="6"/>
  <c r="E40" i="6"/>
  <c r="E489" i="6"/>
  <c r="E339" i="6"/>
  <c r="E189" i="6"/>
  <c r="E39" i="6"/>
  <c r="E488" i="6"/>
  <c r="E338" i="6"/>
  <c r="E188" i="6"/>
  <c r="E38" i="6"/>
  <c r="E487" i="6"/>
  <c r="E337" i="6"/>
  <c r="E187" i="6"/>
  <c r="E37" i="6"/>
  <c r="E486" i="6"/>
  <c r="E336" i="6"/>
  <c r="E186" i="6"/>
  <c r="E36" i="6"/>
  <c r="E485" i="6"/>
  <c r="E335" i="6"/>
  <c r="E185" i="6"/>
  <c r="E35" i="6"/>
  <c r="E484" i="6"/>
  <c r="E334" i="6"/>
  <c r="E184" i="6"/>
  <c r="E34" i="6"/>
  <c r="E483" i="6"/>
  <c r="E333" i="6"/>
  <c r="E183" i="6"/>
  <c r="E33" i="6"/>
  <c r="BL46" i="5"/>
  <c r="E482" i="6" s="1"/>
  <c r="AV46" i="5"/>
  <c r="E332" i="6" s="1"/>
  <c r="AF46" i="5"/>
  <c r="E182" i="6" s="1"/>
  <c r="P46" i="5"/>
  <c r="E32" i="6" s="1"/>
  <c r="BG45" i="5"/>
  <c r="BG76" i="5" s="1"/>
  <c r="BD45" i="5"/>
  <c r="BA45" i="5"/>
  <c r="BA76" i="5" s="1"/>
  <c r="AQ45" i="5"/>
  <c r="AQ76" i="5" s="1"/>
  <c r="AN45" i="5"/>
  <c r="AN76" i="5" s="1"/>
  <c r="AK45" i="5"/>
  <c r="AK76" i="5" s="1"/>
  <c r="AA76" i="5"/>
  <c r="X76" i="5"/>
  <c r="U76" i="5"/>
  <c r="K45" i="5"/>
  <c r="K76" i="5" s="1"/>
  <c r="H45" i="5"/>
  <c r="H76" i="5" s="1"/>
  <c r="E45" i="5"/>
  <c r="E76" i="5" s="1"/>
  <c r="E481" i="6"/>
  <c r="E331" i="6"/>
  <c r="AF41" i="5"/>
  <c r="E181" i="6" s="1"/>
  <c r="E31" i="6"/>
  <c r="E480" i="6"/>
  <c r="E330" i="6"/>
  <c r="AF40" i="5"/>
  <c r="E180" i="6" s="1"/>
  <c r="E30" i="6"/>
  <c r="E479" i="6"/>
  <c r="E329" i="6"/>
  <c r="AF39" i="5"/>
  <c r="E179" i="6" s="1"/>
  <c r="E29" i="6"/>
  <c r="E478" i="6"/>
  <c r="E328" i="6"/>
  <c r="AF38" i="5"/>
  <c r="E178" i="6" s="1"/>
  <c r="E28" i="6"/>
  <c r="E477" i="6"/>
  <c r="E327" i="6"/>
  <c r="AF37" i="5"/>
  <c r="E177" i="6" s="1"/>
  <c r="E27" i="6"/>
  <c r="E476" i="6"/>
  <c r="E326" i="6"/>
  <c r="AF36" i="5"/>
  <c r="E176" i="6" s="1"/>
  <c r="E26" i="6"/>
  <c r="E475" i="6"/>
  <c r="E325" i="6"/>
  <c r="AF35" i="5"/>
  <c r="E175" i="6" s="1"/>
  <c r="E25" i="6"/>
  <c r="E474" i="6"/>
  <c r="E324" i="6"/>
  <c r="AF34" i="5"/>
  <c r="E174" i="6" s="1"/>
  <c r="E24" i="6"/>
  <c r="E473" i="6"/>
  <c r="E323" i="6"/>
  <c r="AF33" i="5"/>
  <c r="E173" i="6" s="1"/>
  <c r="E23" i="6"/>
  <c r="E472" i="6"/>
  <c r="E322" i="6"/>
  <c r="AF32" i="5"/>
  <c r="E172" i="6" s="1"/>
  <c r="E22" i="6"/>
  <c r="E471" i="6"/>
  <c r="E321" i="6"/>
  <c r="AF31" i="5"/>
  <c r="E171" i="6" s="1"/>
  <c r="E21" i="6"/>
  <c r="E470" i="6"/>
  <c r="E320" i="6"/>
  <c r="AF30" i="5"/>
  <c r="E170" i="6" s="1"/>
  <c r="E20" i="6"/>
  <c r="E469" i="6"/>
  <c r="E319" i="6"/>
  <c r="AF29" i="5"/>
  <c r="E169" i="6" s="1"/>
  <c r="E19" i="6"/>
  <c r="E468" i="6"/>
  <c r="E318" i="6"/>
  <c r="AF28" i="5"/>
  <c r="E168" i="6" s="1"/>
  <c r="E18" i="6"/>
  <c r="E467" i="6"/>
  <c r="E317" i="6"/>
  <c r="AF27" i="5"/>
  <c r="E167" i="6" s="1"/>
  <c r="E17" i="6"/>
  <c r="E466" i="6"/>
  <c r="E316" i="6"/>
  <c r="AF26" i="5"/>
  <c r="E166" i="6" s="1"/>
  <c r="E16" i="6"/>
  <c r="E465" i="6"/>
  <c r="E315" i="6"/>
  <c r="AF25" i="5"/>
  <c r="E165" i="6" s="1"/>
  <c r="E15" i="6"/>
  <c r="E464" i="6"/>
  <c r="E314" i="6"/>
  <c r="AF24" i="5"/>
  <c r="E164" i="6" s="1"/>
  <c r="E14" i="6"/>
  <c r="E463" i="6"/>
  <c r="E313" i="6"/>
  <c r="AF23" i="5"/>
  <c r="E163" i="6" s="1"/>
  <c r="E13" i="6"/>
  <c r="E462" i="6"/>
  <c r="E312" i="6"/>
  <c r="AF22" i="5"/>
  <c r="E162" i="6" s="1"/>
  <c r="E12" i="6"/>
  <c r="E461" i="6"/>
  <c r="E311" i="6"/>
  <c r="AF21" i="5"/>
  <c r="E161" i="6" s="1"/>
  <c r="E11" i="6"/>
  <c r="E460" i="6"/>
  <c r="E310" i="6"/>
  <c r="AF20" i="5"/>
  <c r="E160" i="6" s="1"/>
  <c r="E459" i="6"/>
  <c r="E309" i="6"/>
  <c r="AF19" i="5"/>
  <c r="E159" i="6" s="1"/>
  <c r="E9" i="6"/>
  <c r="E458" i="6"/>
  <c r="E308" i="6"/>
  <c r="AF18" i="5"/>
  <c r="E158" i="6" s="1"/>
  <c r="E8" i="6"/>
  <c r="E457" i="6"/>
  <c r="E307" i="6"/>
  <c r="AF17" i="5"/>
  <c r="E157" i="6" s="1"/>
  <c r="E7" i="6"/>
  <c r="E456" i="6"/>
  <c r="E306" i="6"/>
  <c r="AF16" i="5"/>
  <c r="E156" i="6" s="1"/>
  <c r="E6" i="6"/>
  <c r="E455" i="6"/>
  <c r="E305" i="6"/>
  <c r="AF15" i="5"/>
  <c r="E155" i="6" s="1"/>
  <c r="E5" i="6"/>
  <c r="E454" i="6"/>
  <c r="E304" i="6"/>
  <c r="AF14" i="5"/>
  <c r="E154" i="6" s="1"/>
  <c r="E4" i="6"/>
  <c r="E453" i="6"/>
  <c r="E303" i="6"/>
  <c r="AF13" i="5"/>
  <c r="E153" i="6" s="1"/>
  <c r="E3" i="6"/>
  <c r="BL12" i="5"/>
  <c r="E452" i="6" s="1"/>
  <c r="AV12" i="5"/>
  <c r="E302" i="6" s="1"/>
  <c r="P12" i="5"/>
  <c r="E2" i="6" s="1"/>
  <c r="BE11" i="5"/>
  <c r="BE42" i="5" s="1"/>
  <c r="BA11" i="5"/>
  <c r="BA42" i="5" s="1"/>
  <c r="AO11" i="5"/>
  <c r="AO42" i="5" s="1"/>
  <c r="AK11" i="5"/>
  <c r="AK42" i="5" s="1"/>
  <c r="Y11" i="5"/>
  <c r="Y42" i="5" s="1"/>
  <c r="U11" i="5"/>
  <c r="U42" i="5" s="1"/>
  <c r="I11" i="5"/>
  <c r="I42" i="5" s="1"/>
  <c r="E11" i="5"/>
  <c r="E42" i="5" s="1"/>
  <c r="BK45" i="5" l="1"/>
  <c r="BK76" i="5" s="1"/>
  <c r="C5" i="10" s="1"/>
  <c r="AE10" i="5"/>
  <c r="AU79" i="5"/>
  <c r="AU110" i="5" s="1"/>
  <c r="D4" i="10" s="1"/>
  <c r="BK79" i="5"/>
  <c r="BK110" i="5" s="1"/>
  <c r="D5" i="10" s="1"/>
  <c r="AK110" i="5"/>
  <c r="BD76" i="5"/>
  <c r="AE45" i="5"/>
  <c r="AE76" i="5" s="1"/>
  <c r="C3" i="10" s="1"/>
  <c r="AU45" i="5"/>
  <c r="AU76" i="5" s="1"/>
  <c r="C4" i="10" s="1"/>
  <c r="BK42" i="5"/>
  <c r="B5" i="10" s="1"/>
  <c r="O113" i="5"/>
  <c r="AE113" i="5"/>
  <c r="AE144" i="5" s="1"/>
  <c r="E3" i="10" s="1"/>
  <c r="AU113" i="5"/>
  <c r="AU144" i="5" s="1"/>
  <c r="E4" i="10" s="1"/>
  <c r="BK113" i="5"/>
  <c r="BK144" i="5" s="1"/>
  <c r="E5" i="10" s="1"/>
  <c r="J144" i="5"/>
  <c r="AE79" i="5"/>
  <c r="AE110" i="5" s="1"/>
  <c r="D3" i="10" s="1"/>
  <c r="BA110" i="5"/>
  <c r="AF12" i="5"/>
  <c r="E152" i="6" s="1"/>
  <c r="AU10" i="5"/>
  <c r="AU42" i="5" s="1"/>
  <c r="B4" i="10" s="1"/>
  <c r="O79" i="5"/>
  <c r="I110" i="5"/>
  <c r="O45" i="5"/>
  <c r="E10" i="6"/>
  <c r="O144" i="5" l="1"/>
  <c r="E2" i="10" s="1"/>
  <c r="AE42" i="5"/>
  <c r="B3" i="10" s="1"/>
  <c r="O110" i="5"/>
  <c r="D2" i="10" s="1"/>
  <c r="O42" i="5"/>
  <c r="B2" i="10" s="1"/>
  <c r="O76" i="5"/>
  <c r="C2" i="10" s="1"/>
  <c r="B6" i="10" l="1"/>
  <c r="D6" i="10"/>
  <c r="E6" i="10"/>
  <c r="C6" i="10" l="1"/>
</calcChain>
</file>

<file path=xl/sharedStrings.xml><?xml version="1.0" encoding="utf-8"?>
<sst xmlns="http://schemas.openxmlformats.org/spreadsheetml/2006/main" count="2344" uniqueCount="310">
  <si>
    <t>Viaje</t>
  </si>
  <si>
    <t>Placa</t>
  </si>
  <si>
    <t>CODIGO</t>
  </si>
  <si>
    <t>VERSIÓN</t>
  </si>
  <si>
    <t>FECHA</t>
  </si>
  <si>
    <t>DOCUMENTO CONTROLADO</t>
  </si>
  <si>
    <t>TOTAL</t>
  </si>
  <si>
    <t>CITA DE CARGUE</t>
  </si>
  <si>
    <t>CONTROL TRANSITO</t>
  </si>
  <si>
    <t>Modalidad</t>
  </si>
  <si>
    <t>Etapa</t>
  </si>
  <si>
    <t>No se evidencia registro antes de la cita de cargue (según el acuerdo).</t>
  </si>
  <si>
    <t xml:space="preserve">No comunicación, sin actuar protocolos </t>
  </si>
  <si>
    <t>CITAS DE ENTREGA</t>
  </si>
  <si>
    <t>Falta de reprogramación cita de descargue</t>
  </si>
  <si>
    <t>Falta de claridad en el registro de descargue</t>
  </si>
  <si>
    <t xml:space="preserve">TOTAL </t>
  </si>
  <si>
    <t xml:space="preserve">ENVIADO POR </t>
  </si>
  <si>
    <t>CARGO</t>
  </si>
  <si>
    <t>No se evidencia envió de informe por no presentación en los pc</t>
  </si>
  <si>
    <t>Viaje sin seguimiento por más de 4 horas</t>
  </si>
  <si>
    <t>Ausencia Llamada de inicio a ruta</t>
  </si>
  <si>
    <t>Se evidencia presentación en los pc por parte de transportador se evidencian registros telefónicos los cuales no aplican</t>
  </si>
  <si>
    <t>No se evidencia pernoctación en parqueadero autorizado</t>
  </si>
  <si>
    <t>No se evidencia registro de seguimiento al cumplimiento a la cita de entrega</t>
  </si>
  <si>
    <t>No se evidencia envio de correo con la novedad presentada</t>
  </si>
  <si>
    <t>SEMANA 1</t>
  </si>
  <si>
    <t>SEMANA 2</t>
  </si>
  <si>
    <t>SEMANA 3</t>
  </si>
  <si>
    <t>SEMANA 4</t>
  </si>
  <si>
    <t>Nacional</t>
  </si>
  <si>
    <t>Urbano</t>
  </si>
  <si>
    <t>Importacion</t>
  </si>
  <si>
    <t>Exportacion</t>
  </si>
  <si>
    <t>XD Tramo 2</t>
  </si>
  <si>
    <t>CUMPLE</t>
  </si>
  <si>
    <t>CARGUE</t>
  </si>
  <si>
    <t>RUTA</t>
  </si>
  <si>
    <t>PROCESO</t>
  </si>
  <si>
    <t>MODALIDAD</t>
  </si>
  <si>
    <t>PLACA</t>
  </si>
  <si>
    <t>VIAJE</t>
  </si>
  <si>
    <t>CUMPLIMIENTO</t>
  </si>
  <si>
    <t>CONSECUTIVO</t>
  </si>
  <si>
    <t>Cuenta de CONSECUTIVO</t>
  </si>
  <si>
    <t>Etiquetas de columna</t>
  </si>
  <si>
    <t>INCUMPLE</t>
  </si>
  <si>
    <t>%</t>
  </si>
  <si>
    <t>(Todas)</t>
  </si>
  <si>
    <t>XD Tramo 1</t>
  </si>
  <si>
    <t>CITA DE ENTREGA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</si>
  <si>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</si>
  <si>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</si>
  <si>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</si>
  <si>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</si>
  <si>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</si>
  <si>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</si>
  <si>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</si>
  <si>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</si>
  <si>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CONTROL CARGUE &gt; A OCHO HORAS</t>
  </si>
  <si>
    <t>AGOSTO</t>
  </si>
  <si>
    <t>ENTREGAS</t>
  </si>
  <si>
    <t>SEPTIEMBRE</t>
  </si>
  <si>
    <t>OCTUBRE</t>
  </si>
  <si>
    <t>se evidencia retraso en ruta, no se evidencia registro de justificacion y/o inspeccion antinarcoticos</t>
  </si>
  <si>
    <t>NOVIEMBRE</t>
  </si>
  <si>
    <t>DICIEMBRE</t>
  </si>
  <si>
    <t>Cumplimiento CL Faro</t>
  </si>
  <si>
    <t>Semana 2</t>
  </si>
  <si>
    <t>% cita cargue</t>
  </si>
  <si>
    <t>% cargue</t>
  </si>
  <si>
    <t>% ruta</t>
  </si>
  <si>
    <t>Semana 1</t>
  </si>
  <si>
    <t>Semana 3</t>
  </si>
  <si>
    <t>Semana 4</t>
  </si>
  <si>
    <t>Meta</t>
  </si>
  <si>
    <t>% cita entrega</t>
  </si>
  <si>
    <t>CITAS DE CARGUE</t>
  </si>
  <si>
    <t>ETAPA</t>
  </si>
  <si>
    <t>TOTAL INCUMPLIMIENTO</t>
  </si>
  <si>
    <t>TOTAL EVENTOS</t>
  </si>
  <si>
    <t>Se evidencia registro antes del tiempo establecido (6.horas)</t>
  </si>
  <si>
    <t>No se evidencia registro de confirmacion estadia en planta mayor  a 6 horas</t>
  </si>
  <si>
    <t>CONTROL CARGUE &gt; A SEIS HORAS</t>
  </si>
  <si>
    <t>pc no confirma pernoctacion</t>
  </si>
  <si>
    <t>no se confirmo con el pc el paso del vehiculo antes de llamar a conductor</t>
  </si>
  <si>
    <t>no se retroalimenta a conductor del correcto uso de la APP o intalacion de la misma. Ni informa a L&amp;T no uso conductor de la APP</t>
  </si>
  <si>
    <t>PZB463</t>
  </si>
  <si>
    <t>WLB350</t>
  </si>
  <si>
    <t>SPX718</t>
  </si>
  <si>
    <t>febrero</t>
  </si>
  <si>
    <t>SXV672</t>
  </si>
  <si>
    <t>SVD448</t>
  </si>
  <si>
    <t>WZG061</t>
  </si>
  <si>
    <t>XIK003</t>
  </si>
  <si>
    <t>SVD142</t>
  </si>
  <si>
    <t>WNL195</t>
  </si>
  <si>
    <t>SNK893</t>
  </si>
  <si>
    <t>XFJ791</t>
  </si>
  <si>
    <t>OAI957</t>
  </si>
  <si>
    <t>STX824</t>
  </si>
  <si>
    <t>TEK961</t>
  </si>
  <si>
    <t>SVD449</t>
  </si>
  <si>
    <t>WLR060</t>
  </si>
  <si>
    <t>TGK844</t>
  </si>
  <si>
    <t>SZX588</t>
  </si>
  <si>
    <t>SDR608</t>
  </si>
  <si>
    <t>SPV805</t>
  </si>
  <si>
    <t>SWO763</t>
  </si>
  <si>
    <t>UYX634</t>
  </si>
  <si>
    <t>SPV099</t>
  </si>
  <si>
    <t>TIQ538</t>
  </si>
  <si>
    <t>TDZ916</t>
  </si>
  <si>
    <t>SWN181</t>
  </si>
  <si>
    <t>TEK544</t>
  </si>
  <si>
    <t>TRF493</t>
  </si>
  <si>
    <t>WFQ089</t>
  </si>
  <si>
    <t>VS-806627</t>
  </si>
  <si>
    <t>UYA351</t>
  </si>
  <si>
    <t>VS-807743</t>
  </si>
  <si>
    <t>TNE097</t>
  </si>
  <si>
    <t>VS-809576</t>
  </si>
  <si>
    <t>TRJ023</t>
  </si>
  <si>
    <t>VS-809770</t>
  </si>
  <si>
    <t>VS-809392</t>
  </si>
  <si>
    <t>SRO217</t>
  </si>
  <si>
    <t>VS-805874</t>
  </si>
  <si>
    <t>SKY742</t>
  </si>
  <si>
    <t>VS-806988</t>
  </si>
  <si>
    <t>VS-809635</t>
  </si>
  <si>
    <t>VS-810561</t>
  </si>
  <si>
    <t>SRL570</t>
  </si>
  <si>
    <t>VS-811568</t>
  </si>
  <si>
    <t>TJV624</t>
  </si>
  <si>
    <t>VS-806682</t>
  </si>
  <si>
    <t>SRM966</t>
  </si>
  <si>
    <t>VS-807499</t>
  </si>
  <si>
    <t>SZZ049</t>
  </si>
  <si>
    <t>VS-809172</t>
  </si>
  <si>
    <t>SMN306</t>
  </si>
  <si>
    <t>VS-810482</t>
  </si>
  <si>
    <t>VS-811493</t>
  </si>
  <si>
    <t>WTO710</t>
  </si>
  <si>
    <t>VS-806674</t>
  </si>
  <si>
    <t>SNM483</t>
  </si>
  <si>
    <t>VS-808240</t>
  </si>
  <si>
    <t>WFI931</t>
  </si>
  <si>
    <t>VS-809527</t>
  </si>
  <si>
    <t>SMD843</t>
  </si>
  <si>
    <t>VS-810837</t>
  </si>
  <si>
    <t>VS-811730</t>
  </si>
  <si>
    <t>GCJ385</t>
  </si>
  <si>
    <t>VS-806656</t>
  </si>
  <si>
    <t>TUK330</t>
  </si>
  <si>
    <t>VS-807453</t>
  </si>
  <si>
    <t>VS-808114</t>
  </si>
  <si>
    <t>SOT089</t>
  </si>
  <si>
    <t>VS-810047</t>
  </si>
  <si>
    <t>SNT235</t>
  </si>
  <si>
    <t>VS-811497</t>
  </si>
  <si>
    <t>WDX699</t>
  </si>
  <si>
    <t>VS-806851</t>
  </si>
  <si>
    <t>VS-808541</t>
  </si>
  <si>
    <t>KUM764</t>
  </si>
  <si>
    <t>VS-810592</t>
  </si>
  <si>
    <t>VS-811738</t>
  </si>
  <si>
    <t>SKH152</t>
  </si>
  <si>
    <t>VS-811741</t>
  </si>
  <si>
    <t>LME405</t>
  </si>
  <si>
    <t>VS-812832</t>
  </si>
  <si>
    <t>SNN796</t>
  </si>
  <si>
    <t>VS-814701</t>
  </si>
  <si>
    <t>SNL989</t>
  </si>
  <si>
    <t>VS-815088</t>
  </si>
  <si>
    <t>TRE611</t>
  </si>
  <si>
    <t>VS-816582</t>
  </si>
  <si>
    <t>VS-817157</t>
  </si>
  <si>
    <t>VS-812023</t>
  </si>
  <si>
    <t>SET295</t>
  </si>
  <si>
    <t>VS-814031</t>
  </si>
  <si>
    <t>TUK333</t>
  </si>
  <si>
    <t>VS-815004</t>
  </si>
  <si>
    <t>VS-816225</t>
  </si>
  <si>
    <t>VS-817154</t>
  </si>
  <si>
    <t>SRM828</t>
  </si>
  <si>
    <t>VS-811864</t>
  </si>
  <si>
    <t>TJA618</t>
  </si>
  <si>
    <t>VS-813819</t>
  </si>
  <si>
    <t>SUA369</t>
  </si>
  <si>
    <t>VS-815264</t>
  </si>
  <si>
    <t>WEJ948</t>
  </si>
  <si>
    <t>VS-816630</t>
  </si>
  <si>
    <t>SPJ931</t>
  </si>
  <si>
    <t>VS-817220</t>
  </si>
  <si>
    <t>VS-811869</t>
  </si>
  <si>
    <t>BWW246</t>
  </si>
  <si>
    <t>VS-814091</t>
  </si>
  <si>
    <t>UFW024</t>
  </si>
  <si>
    <t>VS-815309</t>
  </si>
  <si>
    <t>szk658</t>
  </si>
  <si>
    <t>VS-816715</t>
  </si>
  <si>
    <t>VS-817152</t>
  </si>
  <si>
    <t>UFQ074</t>
  </si>
  <si>
    <t>VS-811496</t>
  </si>
  <si>
    <t>SZX585</t>
  </si>
  <si>
    <t>VS-813020</t>
  </si>
  <si>
    <t>VS-813968</t>
  </si>
  <si>
    <t>SPV072</t>
  </si>
  <si>
    <t>VS-815696</t>
  </si>
  <si>
    <t>TFP163</t>
  </si>
  <si>
    <t>VS-816690</t>
  </si>
  <si>
    <t>VS-811963</t>
  </si>
  <si>
    <t>TND030</t>
  </si>
  <si>
    <t>VS-814454</t>
  </si>
  <si>
    <t>VS-815939</t>
  </si>
  <si>
    <t>SKN156</t>
  </si>
  <si>
    <t>VS-816872</t>
  </si>
  <si>
    <t>VS-817140</t>
  </si>
  <si>
    <t>VS-817279</t>
  </si>
  <si>
    <t>VCM152</t>
  </si>
  <si>
    <t>VS-817813</t>
  </si>
  <si>
    <t>TIU963</t>
  </si>
  <si>
    <t>VS-818152</t>
  </si>
  <si>
    <t>VS-819218</t>
  </si>
  <si>
    <t>VS-819453</t>
  </si>
  <si>
    <t>SWN565</t>
  </si>
  <si>
    <t>VS-817305</t>
  </si>
  <si>
    <t>VS-818195</t>
  </si>
  <si>
    <t>SNQ415</t>
  </si>
  <si>
    <t>VS-817283</t>
  </si>
  <si>
    <t>TGK780</t>
  </si>
  <si>
    <t>VS-819026</t>
  </si>
  <si>
    <t>VS-819023</t>
  </si>
  <si>
    <t>VS-817315</t>
  </si>
  <si>
    <t>TQJ509</t>
  </si>
  <si>
    <t>VS-818077</t>
  </si>
  <si>
    <t>VS-818529</t>
  </si>
  <si>
    <t>UFB623</t>
  </si>
  <si>
    <t>VS-818597</t>
  </si>
  <si>
    <t>UTU453</t>
  </si>
  <si>
    <t>VS-818896</t>
  </si>
  <si>
    <t>WCO749</t>
  </si>
  <si>
    <t>VS-817311</t>
  </si>
  <si>
    <t>WCT199</t>
  </si>
  <si>
    <t>VS-818514</t>
  </si>
  <si>
    <t>VS-819370</t>
  </si>
  <si>
    <t>SRL730</t>
  </si>
  <si>
    <t>VS-819622</t>
  </si>
  <si>
    <t>TAZ094</t>
  </si>
  <si>
    <t>VS-820966</t>
  </si>
  <si>
    <t>SMR815</t>
  </si>
  <si>
    <t>VS-817856</t>
  </si>
  <si>
    <t>VS-819261</t>
  </si>
  <si>
    <t>VS-819909</t>
  </si>
  <si>
    <t>VS-819984</t>
  </si>
  <si>
    <t>VS-820320</t>
  </si>
  <si>
    <t>SWL548</t>
  </si>
  <si>
    <t>VS-817367</t>
  </si>
  <si>
    <t>VS-819318</t>
  </si>
  <si>
    <t>TFT535</t>
  </si>
  <si>
    <t>VS-819632</t>
  </si>
  <si>
    <t>VS-820231</t>
  </si>
  <si>
    <t>XVP490</t>
  </si>
  <si>
    <t>VS-821063</t>
  </si>
  <si>
    <t>VS-821565</t>
  </si>
  <si>
    <t>SVS329</t>
  </si>
  <si>
    <t>VS-823387</t>
  </si>
  <si>
    <t>VS-823466</t>
  </si>
  <si>
    <t>VS-822868</t>
  </si>
  <si>
    <t>VS-821534</t>
  </si>
  <si>
    <t>VS-819563</t>
  </si>
  <si>
    <t>VS-821889</t>
  </si>
  <si>
    <t>VS-822409</t>
  </si>
  <si>
    <t>VS-823324</t>
  </si>
  <si>
    <t>VS-824800</t>
  </si>
  <si>
    <t>VS-819456</t>
  </si>
  <si>
    <t>VS-822721</t>
  </si>
  <si>
    <t>STU142</t>
  </si>
  <si>
    <t>VS-823716</t>
  </si>
  <si>
    <t>UFV566</t>
  </si>
  <si>
    <t>VS-823627</t>
  </si>
  <si>
    <t>XJB109</t>
  </si>
  <si>
    <t>VS-824906</t>
  </si>
  <si>
    <t>TGK903</t>
  </si>
  <si>
    <t>VS-821212</t>
  </si>
  <si>
    <t>SMP510</t>
  </si>
  <si>
    <t>VS-821315</t>
  </si>
  <si>
    <t>TNB976</t>
  </si>
  <si>
    <t>VS-821838</t>
  </si>
  <si>
    <t>SMH235</t>
  </si>
  <si>
    <t>VS-822932</t>
  </si>
  <si>
    <t>UFQ340</t>
  </si>
  <si>
    <t>VS-824111</t>
  </si>
  <si>
    <t>SWN758</t>
  </si>
  <si>
    <t>VS-821301</t>
  </si>
  <si>
    <t>VS-822227</t>
  </si>
  <si>
    <t>SZY265</t>
  </si>
  <si>
    <t>VS-823451</t>
  </si>
  <si>
    <t>VS-825519</t>
  </si>
  <si>
    <t>VS-821719</t>
  </si>
  <si>
    <t>Wco092</t>
  </si>
  <si>
    <t>VS-821215</t>
  </si>
  <si>
    <t>VS-821540</t>
  </si>
  <si>
    <t>SKA110</t>
  </si>
  <si>
    <t>VS-822130</t>
  </si>
  <si>
    <t>TJT256</t>
  </si>
  <si>
    <t>VS-822129</t>
  </si>
  <si>
    <t>VS-824735</t>
  </si>
  <si>
    <t>El indicador cerro al 90%</t>
  </si>
  <si>
    <t>la meta es del 95% agradezco compartir planes de accion para subir este indicador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</si>
</sst>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hh&quot;:&quot;mm&quot;:&quot;ss"/>
    <numFmt numFmtId="166" formatCode="0.0%"/>
  </numFmts>
  <fonts count="19" x14ac:knownFonts="1">
    <font>
      <sz val="11"/>
      <color theme="1"/>
      <name val="Calibri"/>
      <family val="2"/>
      <scheme val="minor"/>
    </font>
    <font>
      <b/>
      <sz val="12"/>
      <name val="Arial Unicode MS"/>
      <family val="2"/>
    </font>
    <font>
      <b/>
      <sz val="10"/>
      <name val="Arial Unicode MS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9"/>
      <name val="Calibri Light"/>
      <family val="1"/>
      <scheme val="major"/>
    </font>
    <font>
      <b/>
      <sz val="10"/>
      <color theme="0"/>
      <name val="Arial Unicode MS"/>
      <family val="2"/>
    </font>
    <font>
      <b/>
      <sz val="8"/>
      <color theme="0"/>
      <name val="Arial Unicode MS"/>
      <family val="2"/>
    </font>
    <font>
      <b/>
      <sz val="12"/>
      <color theme="0"/>
      <name val="Arial Unicode MS"/>
      <family val="2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 Light"/>
      <family val="1"/>
      <scheme val="maj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0"/>
      <color rgb="FF000000"/>
      <name val="Arial Narrow"/>
      <family val="2"/>
    </font>
    <font>
      <b/>
      <sz val="36"/>
      <color rgb="FF000000"/>
      <name val="Arial Narrow"/>
      <family val="2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CE6F1"/>
      </patternFill>
    </fill>
    <fill>
      <patternFill patternType="solid">
        <fgColor rgb="FF002060"/>
        <bgColor rgb="FFFFF3FC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rgb="FFDCE6F1"/>
      </patternFill>
    </fill>
    <fill>
      <patternFill patternType="solid">
        <fgColor rgb="FF0070C0"/>
        <bgColor rgb="FFDCE6F1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rgb="FFCC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FFF3FC"/>
      </patternFill>
    </fill>
    <fill>
      <patternFill patternType="solid">
        <fgColor theme="9" tint="0.39997558519241921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</cellStyleXfs>
  <cellXfs count="31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3" xfId="0" applyBorder="1" applyAlignment="1">
      <alignment horizontal="center"/>
    </xf>
    <xf numFmtId="0" fontId="6" fillId="3" borderId="3" xfId="2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6" fillId="3" borderId="5" xfId="2" applyFont="1" applyFill="1" applyBorder="1" applyAlignment="1">
      <alignment horizontal="center" vertical="center" wrapText="1"/>
    </xf>
    <xf numFmtId="0" fontId="8" fillId="4" borderId="41" xfId="0" applyFont="1" applyFill="1" applyBorder="1" applyAlignment="1">
      <alignment horizontal="center" vertical="top" wrapText="1"/>
    </xf>
    <xf numFmtId="0" fontId="6" fillId="3" borderId="6" xfId="2" applyFont="1" applyFill="1" applyBorder="1" applyAlignment="1">
      <alignment horizontal="center" vertical="center" wrapText="1"/>
    </xf>
    <xf numFmtId="0" fontId="8" fillId="4" borderId="42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5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7" xfId="0" applyBorder="1" applyAlignment="1">
      <alignment horizontal="left"/>
    </xf>
    <xf numFmtId="9" fontId="0" fillId="0" borderId="0" xfId="0" applyNumberFormat="1"/>
    <xf numFmtId="0" fontId="0" fillId="0" borderId="6" xfId="0" pivotButton="1" applyBorder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9" fontId="5" fillId="6" borderId="6" xfId="3" applyFont="1" applyFill="1" applyBorder="1" applyAlignment="1">
      <alignment horizontal="center"/>
    </xf>
    <xf numFmtId="0" fontId="6" fillId="3" borderId="6" xfId="2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/>
    </xf>
    <xf numFmtId="0" fontId="0" fillId="0" borderId="6" xfId="0" applyBorder="1"/>
    <xf numFmtId="0" fontId="6" fillId="3" borderId="6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166" fontId="5" fillId="6" borderId="6" xfId="3" applyNumberFormat="1" applyFont="1" applyFill="1" applyBorder="1" applyAlignment="1">
      <alignment horizontal="center"/>
    </xf>
    <xf numFmtId="9" fontId="3" fillId="0" borderId="6" xfId="3" applyFont="1" applyFill="1" applyBorder="1" applyAlignment="1">
      <alignment horizontal="center"/>
    </xf>
    <xf numFmtId="9" fontId="3" fillId="8" borderId="6" xfId="3" applyFont="1" applyFill="1" applyBorder="1" applyAlignment="1">
      <alignment horizontal="center"/>
    </xf>
    <xf numFmtId="0" fontId="0" fillId="9" borderId="43" xfId="0" applyNumberFormat="1" applyFill="1" applyBorder="1" applyAlignment="1">
      <alignment horizontal="center"/>
    </xf>
    <xf numFmtId="0" fontId="0" fillId="0" borderId="43" xfId="0" applyNumberFormat="1" applyBorder="1" applyAlignment="1">
      <alignment horizontal="center"/>
    </xf>
    <xf numFmtId="0" fontId="0" fillId="0" borderId="43" xfId="0" applyNumberFormat="1" applyFill="1" applyBorder="1" applyAlignment="1">
      <alignment horizontal="center"/>
    </xf>
    <xf numFmtId="0" fontId="0" fillId="0" borderId="43" xfId="0" pivotButton="1" applyBorder="1"/>
    <xf numFmtId="0" fontId="0" fillId="0" borderId="43" xfId="0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0" fillId="9" borderId="43" xfId="0" applyFill="1" applyBorder="1" applyAlignment="1">
      <alignment horizontal="left"/>
    </xf>
    <xf numFmtId="166" fontId="3" fillId="9" borderId="43" xfId="3" applyNumberFormat="1" applyFont="1" applyFill="1" applyBorder="1" applyAlignment="1">
      <alignment horizontal="center"/>
    </xf>
    <xf numFmtId="0" fontId="0" fillId="0" borderId="43" xfId="0" applyFill="1" applyBorder="1" applyAlignment="1">
      <alignment horizontal="left"/>
    </xf>
    <xf numFmtId="166" fontId="3" fillId="0" borderId="43" xfId="3" applyNumberFormat="1" applyFont="1" applyFill="1" applyBorder="1" applyAlignment="1">
      <alignment horizontal="center"/>
    </xf>
    <xf numFmtId="0" fontId="0" fillId="0" borderId="43" xfId="0" applyBorder="1" applyAlignment="1">
      <alignment horizontal="left"/>
    </xf>
    <xf numFmtId="166" fontId="3" fillId="0" borderId="43" xfId="3" applyNumberFormat="1" applyFont="1" applyBorder="1" applyAlignment="1">
      <alignment horizontal="center"/>
    </xf>
    <xf numFmtId="166" fontId="5" fillId="6" borderId="43" xfId="3" applyNumberFormat="1" applyFont="1" applyFill="1" applyBorder="1" applyAlignment="1">
      <alignment horizontal="center"/>
    </xf>
    <xf numFmtId="0" fontId="5" fillId="6" borderId="43" xfId="0" applyNumberFormat="1" applyFont="1" applyFill="1" applyBorder="1" applyAlignment="1">
      <alignment horizontal="center"/>
    </xf>
    <xf numFmtId="0" fontId="0" fillId="0" borderId="6" xfId="0" applyFill="1" applyBorder="1"/>
    <xf numFmtId="0" fontId="0" fillId="0" borderId="6" xfId="0" applyFill="1" applyBorder="1" applyAlignment="1">
      <alignment horizontal="center"/>
    </xf>
    <xf numFmtId="0" fontId="6" fillId="10" borderId="9" xfId="2" applyFont="1" applyFill="1" applyBorder="1" applyAlignment="1">
      <alignment horizontal="center" vertical="center" wrapText="1"/>
    </xf>
    <xf numFmtId="0" fontId="6" fillId="10" borderId="0" xfId="2" applyFont="1" applyFill="1" applyBorder="1" applyAlignment="1">
      <alignment horizontal="center" vertical="center" wrapText="1"/>
    </xf>
    <xf numFmtId="9" fontId="6" fillId="11" borderId="6" xfId="3" applyFont="1" applyFill="1" applyBorder="1" applyAlignment="1">
      <alignment horizontal="center" vertical="center" wrapText="1"/>
    </xf>
    <xf numFmtId="0" fontId="6" fillId="10" borderId="6" xfId="2" applyFont="1" applyFill="1" applyBorder="1" applyAlignment="1">
      <alignment horizontal="center" vertical="center" wrapText="1"/>
    </xf>
    <xf numFmtId="9" fontId="5" fillId="12" borderId="6" xfId="3" applyFont="1" applyFill="1" applyBorder="1" applyAlignment="1">
      <alignment horizontal="center"/>
    </xf>
    <xf numFmtId="9" fontId="6" fillId="11" borderId="6" xfId="3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/>
    <xf numFmtId="0" fontId="0" fillId="0" borderId="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NumberFormat="1" applyFill="1" applyBorder="1" applyAlignment="1">
      <alignment horizontal="center"/>
    </xf>
    <xf numFmtId="0" fontId="0" fillId="0" borderId="15" xfId="0" applyNumberFormat="1" applyFill="1" applyBorder="1" applyAlignment="1">
      <alignment horizontal="center"/>
    </xf>
    <xf numFmtId="0" fontId="0" fillId="0" borderId="16" xfId="0" applyNumberFormat="1" applyFill="1" applyBorder="1" applyAlignment="1">
      <alignment horizontal="center"/>
    </xf>
    <xf numFmtId="0" fontId="0" fillId="0" borderId="17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18" xfId="0" applyNumberFormat="1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8" borderId="17" xfId="0" applyNumberFormat="1" applyFill="1" applyBorder="1" applyAlignment="1">
      <alignment horizontal="center"/>
    </xf>
    <xf numFmtId="0" fontId="0" fillId="8" borderId="0" xfId="0" applyNumberFormat="1" applyFill="1" applyBorder="1" applyAlignment="1">
      <alignment horizontal="center"/>
    </xf>
    <xf numFmtId="0" fontId="0" fillId="8" borderId="18" xfId="0" applyNumberFormat="1" applyFill="1" applyBorder="1" applyAlignment="1">
      <alignment horizontal="center"/>
    </xf>
    <xf numFmtId="0" fontId="0" fillId="8" borderId="8" xfId="0" applyFill="1" applyBorder="1" applyAlignment="1">
      <alignment horizontal="left"/>
    </xf>
    <xf numFmtId="0" fontId="0" fillId="9" borderId="44" xfId="0" applyNumberFormat="1" applyFill="1" applyBorder="1" applyAlignment="1">
      <alignment horizontal="center"/>
    </xf>
    <xf numFmtId="0" fontId="0" fillId="9" borderId="45" xfId="0" applyNumberFormat="1" applyFill="1" applyBorder="1" applyAlignment="1">
      <alignment horizontal="center"/>
    </xf>
    <xf numFmtId="0" fontId="0" fillId="9" borderId="46" xfId="0" applyNumberFormat="1" applyFill="1" applyBorder="1" applyAlignment="1">
      <alignment horizontal="center"/>
    </xf>
    <xf numFmtId="0" fontId="0" fillId="0" borderId="47" xfId="0" applyNumberFormat="1" applyFill="1" applyBorder="1" applyAlignment="1">
      <alignment horizontal="center"/>
    </xf>
    <xf numFmtId="0" fontId="0" fillId="0" borderId="48" xfId="0" applyNumberFormat="1" applyFill="1" applyBorder="1" applyAlignment="1">
      <alignment horizontal="center"/>
    </xf>
    <xf numFmtId="0" fontId="0" fillId="0" borderId="47" xfId="0" applyNumberFormat="1" applyBorder="1" applyAlignment="1">
      <alignment horizontal="center"/>
    </xf>
    <xf numFmtId="0" fontId="0" fillId="0" borderId="48" xfId="0" applyNumberFormat="1" applyBorder="1" applyAlignment="1">
      <alignment horizontal="center"/>
    </xf>
    <xf numFmtId="0" fontId="0" fillId="0" borderId="49" xfId="0" applyNumberFormat="1" applyBorder="1" applyAlignment="1">
      <alignment horizontal="center"/>
    </xf>
    <xf numFmtId="0" fontId="0" fillId="0" borderId="50" xfId="0" applyNumberFormat="1" applyBorder="1" applyAlignment="1">
      <alignment horizontal="center"/>
    </xf>
    <xf numFmtId="0" fontId="0" fillId="0" borderId="51" xfId="0" applyNumberFormat="1" applyBorder="1" applyAlignment="1">
      <alignment horizontal="center"/>
    </xf>
    <xf numFmtId="0" fontId="0" fillId="9" borderId="52" xfId="0" applyFill="1" applyBorder="1" applyAlignment="1">
      <alignment horizontal="left"/>
    </xf>
    <xf numFmtId="0" fontId="0" fillId="0" borderId="53" xfId="0" applyFill="1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left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5" fillId="0" borderId="0" xfId="0" applyFont="1" applyAlignment="1">
      <alignment horizontal="center" vertical="top"/>
    </xf>
    <xf numFmtId="9" fontId="12" fillId="11" borderId="6" xfId="3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9" fontId="6" fillId="11" borderId="6" xfId="3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10" fontId="0" fillId="0" borderId="0" xfId="0" applyNumberFormat="1"/>
    <xf numFmtId="0" fontId="0" fillId="0" borderId="0" xfId="0" applyAlignment="1">
      <alignment vertic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13" fillId="0" borderId="0" xfId="0" applyFont="1" applyAlignment="1">
      <alignment horizontal="left"/>
    </xf>
    <xf numFmtId="9" fontId="5" fillId="0" borderId="0" xfId="3" applyNumberFormat="1" applyFont="1" applyAlignment="1">
      <alignment horizontal="center"/>
    </xf>
    <xf numFmtId="164" fontId="3" fillId="0" borderId="0" xfId="1" applyFont="1"/>
    <xf numFmtId="0" fontId="6" fillId="3" borderId="6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166" fontId="13" fillId="0" borderId="0" xfId="3" applyNumberFormat="1" applyFont="1" applyAlignment="1">
      <alignment horizontal="center"/>
    </xf>
    <xf numFmtId="0" fontId="5" fillId="16" borderId="0" xfId="0" applyFont="1" applyFill="1" applyAlignment="1">
      <alignment horizontal="center" vertical="top"/>
    </xf>
    <xf numFmtId="9" fontId="0" fillId="8" borderId="0" xfId="0" applyNumberFormat="1" applyFill="1" applyAlignment="1">
      <alignment horizontal="center"/>
    </xf>
    <xf numFmtId="0" fontId="6" fillId="3" borderId="6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/>
    <xf numFmtId="0" fontId="13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9" fontId="5" fillId="0" borderId="6" xfId="3" applyNumberFormat="1" applyFont="1" applyBorder="1" applyAlignment="1">
      <alignment horizontal="center"/>
    </xf>
    <xf numFmtId="0" fontId="13" fillId="0" borderId="6" xfId="0" applyFont="1" applyBorder="1" applyAlignment="1">
      <alignment horizontal="left"/>
    </xf>
    <xf numFmtId="166" fontId="13" fillId="0" borderId="6" xfId="3" applyNumberFormat="1" applyFont="1" applyBorder="1" applyAlignment="1">
      <alignment horizontal="center"/>
    </xf>
    <xf numFmtId="0" fontId="13" fillId="0" borderId="6" xfId="0" applyFont="1" applyBorder="1"/>
    <xf numFmtId="0" fontId="10" fillId="0" borderId="6" xfId="0" applyFont="1" applyBorder="1"/>
    <xf numFmtId="0" fontId="5" fillId="0" borderId="6" xfId="0" applyFont="1" applyFill="1" applyBorder="1"/>
    <xf numFmtId="0" fontId="13" fillId="0" borderId="6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9" fontId="5" fillId="0" borderId="6" xfId="3" applyNumberFormat="1" applyFont="1" applyFill="1" applyBorder="1" applyAlignment="1">
      <alignment horizontal="center"/>
    </xf>
    <xf numFmtId="0" fontId="11" fillId="0" borderId="0" xfId="0" applyFont="1" applyAlignment="1">
      <alignment horizontal="center" vertical="top" wrapText="1"/>
    </xf>
    <xf numFmtId="0" fontId="6" fillId="3" borderId="6" xfId="2" quotePrefix="1" applyFont="1" applyFill="1" applyBorder="1" applyAlignment="1">
      <alignment horizontal="center" vertical="center" wrapText="1"/>
    </xf>
    <xf numFmtId="0" fontId="6" fillId="3" borderId="6" xfId="2" quotePrefix="1" applyFont="1" applyFill="1" applyBorder="1" applyAlignment="1">
      <alignment horizontal="center" vertical="center" wrapText="1"/>
    </xf>
    <xf numFmtId="9" fontId="5" fillId="12" borderId="6" xfId="3" applyNumberFormat="1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10" fillId="0" borderId="35" xfId="0" applyFont="1" applyBorder="1" applyAlignment="1">
      <alignment horizontal="left"/>
    </xf>
    <xf numFmtId="0" fontId="10" fillId="0" borderId="4" xfId="0" applyFont="1" applyBorder="1" applyAlignment="1">
      <alignment horizontal="center"/>
    </xf>
    <xf numFmtId="0" fontId="6" fillId="0" borderId="6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0" borderId="3" xfId="2" quotePrefix="1" applyFont="1" applyFill="1" applyBorder="1" applyAlignment="1">
      <alignment horizontal="center" vertical="center" wrapText="1"/>
    </xf>
    <xf numFmtId="0" fontId="6" fillId="3" borderId="6" xfId="2" quotePrefix="1" applyFont="1" applyFill="1" applyBorder="1" applyAlignment="1">
      <alignment horizontal="center" vertical="center" wrapText="1"/>
    </xf>
    <xf numFmtId="0" fontId="6" fillId="3" borderId="3" xfId="2" quotePrefix="1" applyFont="1" applyFill="1" applyBorder="1" applyAlignment="1">
      <alignment horizontal="center" vertical="center" wrapText="1"/>
    </xf>
    <xf numFmtId="0" fontId="6" fillId="3" borderId="6" xfId="2" quotePrefix="1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 wrapText="1"/>
    </xf>
    <xf numFmtId="0" fontId="2" fillId="14" borderId="30" xfId="0" applyFont="1" applyFill="1" applyBorder="1" applyAlignment="1">
      <alignment horizontal="center" vertical="center" wrapText="1"/>
    </xf>
    <xf numFmtId="0" fontId="2" fillId="14" borderId="31" xfId="0" applyFont="1" applyFill="1" applyBorder="1" applyAlignment="1">
      <alignment horizontal="center" vertical="center" wrapText="1"/>
    </xf>
    <xf numFmtId="0" fontId="6" fillId="3" borderId="12" xfId="2" applyFont="1" applyFill="1" applyBorder="1" applyAlignment="1">
      <alignment horizontal="center" vertical="center" wrapText="1"/>
    </xf>
    <xf numFmtId="0" fontId="6" fillId="3" borderId="19" xfId="2" applyFont="1" applyFill="1" applyBorder="1" applyAlignment="1">
      <alignment horizontal="center" vertical="center" wrapText="1"/>
    </xf>
    <xf numFmtId="0" fontId="6" fillId="3" borderId="20" xfId="2" applyFont="1" applyFill="1" applyBorder="1" applyAlignment="1">
      <alignment horizontal="center" vertical="center" wrapText="1"/>
    </xf>
    <xf numFmtId="0" fontId="6" fillId="3" borderId="58" xfId="2" applyFont="1" applyFill="1" applyBorder="1" applyAlignment="1">
      <alignment horizontal="center" vertical="center" wrapText="1"/>
    </xf>
    <xf numFmtId="0" fontId="6" fillId="3" borderId="59" xfId="2" applyFont="1" applyFill="1" applyBorder="1" applyAlignment="1">
      <alignment horizontal="center" vertical="center" wrapText="1"/>
    </xf>
    <xf numFmtId="0" fontId="6" fillId="3" borderId="60" xfId="2" quotePrefix="1" applyFont="1" applyFill="1" applyBorder="1" applyAlignment="1">
      <alignment horizontal="center" vertical="center" wrapText="1"/>
    </xf>
    <xf numFmtId="0" fontId="6" fillId="3" borderId="12" xfId="2" quotePrefix="1" applyFont="1" applyFill="1" applyBorder="1" applyAlignment="1">
      <alignment horizontal="center" vertical="center" wrapText="1"/>
    </xf>
    <xf numFmtId="0" fontId="6" fillId="3" borderId="58" xfId="2" quotePrefix="1" applyFont="1" applyFill="1" applyBorder="1" applyAlignment="1">
      <alignment horizontal="center" vertical="center" wrapText="1"/>
    </xf>
    <xf numFmtId="0" fontId="6" fillId="3" borderId="60" xfId="2" applyFont="1" applyFill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 wrapText="1"/>
    </xf>
    <xf numFmtId="0" fontId="8" fillId="4" borderId="62" xfId="0" applyFont="1" applyFill="1" applyBorder="1" applyAlignment="1">
      <alignment horizontal="center" vertical="center" wrapText="1"/>
    </xf>
    <xf numFmtId="0" fontId="7" fillId="4" borderId="65" xfId="0" applyFont="1" applyFill="1" applyBorder="1" applyAlignment="1">
      <alignment horizontal="center" vertical="center"/>
    </xf>
    <xf numFmtId="0" fontId="7" fillId="4" borderId="66" xfId="0" applyFont="1" applyFill="1" applyBorder="1" applyAlignment="1">
      <alignment horizontal="center" vertical="center"/>
    </xf>
    <xf numFmtId="0" fontId="7" fillId="4" borderId="69" xfId="0" applyFont="1" applyFill="1" applyBorder="1" applyAlignment="1">
      <alignment horizontal="center" vertical="center"/>
    </xf>
    <xf numFmtId="0" fontId="7" fillId="4" borderId="7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6" fillId="10" borderId="21" xfId="2" applyFont="1" applyFill="1" applyBorder="1" applyAlignment="1">
      <alignment horizontal="center" vertical="center" wrapText="1"/>
    </xf>
    <xf numFmtId="0" fontId="6" fillId="10" borderId="9" xfId="2" applyFont="1" applyFill="1" applyBorder="1" applyAlignment="1">
      <alignment horizontal="center" vertical="center" wrapText="1"/>
    </xf>
    <xf numFmtId="0" fontId="6" fillId="10" borderId="22" xfId="2" applyFont="1" applyFill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9" fontId="6" fillId="11" borderId="6" xfId="3" applyFont="1" applyFill="1" applyBorder="1" applyAlignment="1">
      <alignment horizontal="center" vertical="center" wrapText="1"/>
    </xf>
    <xf numFmtId="0" fontId="6" fillId="3" borderId="23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 wrapText="1"/>
    </xf>
    <xf numFmtId="0" fontId="6" fillId="3" borderId="25" xfId="2" applyFont="1" applyFill="1" applyBorder="1" applyAlignment="1">
      <alignment horizontal="center" vertical="center" wrapText="1"/>
    </xf>
    <xf numFmtId="0" fontId="6" fillId="3" borderId="26" xfId="2" applyFont="1" applyFill="1" applyBorder="1" applyAlignment="1">
      <alignment horizontal="center" vertical="center" wrapText="1"/>
    </xf>
    <xf numFmtId="0" fontId="7" fillId="4" borderId="63" xfId="0" applyFont="1" applyFill="1" applyBorder="1" applyAlignment="1">
      <alignment horizontal="center" vertic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62" xfId="0" applyFont="1" applyFill="1" applyBorder="1" applyAlignment="1">
      <alignment horizontal="center" vertical="center"/>
    </xf>
    <xf numFmtId="0" fontId="7" fillId="4" borderId="41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 vertical="center"/>
    </xf>
    <xf numFmtId="0" fontId="7" fillId="4" borderId="65" xfId="0" applyFont="1" applyFill="1" applyBorder="1" applyAlignment="1">
      <alignment horizontal="center" vertical="center" wrapText="1"/>
    </xf>
    <xf numFmtId="0" fontId="7" fillId="4" borderId="66" xfId="0" applyFont="1" applyFill="1" applyBorder="1" applyAlignment="1">
      <alignment horizontal="center" vertical="center" wrapText="1"/>
    </xf>
    <xf numFmtId="0" fontId="7" fillId="4" borderId="67" xfId="0" applyFont="1" applyFill="1" applyBorder="1" applyAlignment="1">
      <alignment horizontal="center" vertical="center" wrapText="1"/>
    </xf>
    <xf numFmtId="0" fontId="7" fillId="4" borderId="68" xfId="0" applyFont="1" applyFill="1" applyBorder="1" applyAlignment="1">
      <alignment horizontal="center" vertical="center" wrapText="1"/>
    </xf>
    <xf numFmtId="0" fontId="7" fillId="4" borderId="69" xfId="0" applyFont="1" applyFill="1" applyBorder="1" applyAlignment="1">
      <alignment horizontal="center" vertical="center" wrapText="1"/>
    </xf>
    <xf numFmtId="0" fontId="7" fillId="4" borderId="70" xfId="0" applyFont="1" applyFill="1" applyBorder="1" applyAlignment="1">
      <alignment horizontal="center" vertical="center" wrapText="1"/>
    </xf>
    <xf numFmtId="0" fontId="7" fillId="4" borderId="27" xfId="0" applyFont="1" applyFill="1" applyBorder="1" applyAlignment="1">
      <alignment horizontal="center" vertical="center" wrapText="1"/>
    </xf>
    <xf numFmtId="0" fontId="6" fillId="3" borderId="6" xfId="2" quotePrefix="1" applyFont="1" applyFill="1" applyBorder="1" applyAlignment="1">
      <alignment horizontal="center" vertical="center" wrapText="1"/>
    </xf>
    <xf numFmtId="0" fontId="8" fillId="4" borderId="72" xfId="0" applyFont="1" applyFill="1" applyBorder="1" applyAlignment="1">
      <alignment horizontal="center" vertical="center" wrapText="1"/>
    </xf>
    <xf numFmtId="0" fontId="7" fillId="4" borderId="62" xfId="0" applyFont="1" applyFill="1" applyBorder="1" applyAlignment="1">
      <alignment horizontal="center" vertical="center" wrapText="1"/>
    </xf>
    <xf numFmtId="0" fontId="7" fillId="4" borderId="41" xfId="0" applyFont="1" applyFill="1" applyBorder="1" applyAlignment="1">
      <alignment horizontal="center" vertical="center" wrapText="1"/>
    </xf>
    <xf numFmtId="0" fontId="8" fillId="4" borderId="71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4" borderId="79" xfId="0" applyFont="1" applyFill="1" applyBorder="1" applyAlignment="1">
      <alignment horizontal="center" vertical="center" wrapText="1"/>
    </xf>
    <xf numFmtId="0" fontId="8" fillId="4" borderId="70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68" xfId="0" applyFont="1" applyFill="1" applyBorder="1" applyAlignment="1">
      <alignment horizontal="center" vertical="center" wrapText="1"/>
    </xf>
    <xf numFmtId="0" fontId="8" fillId="4" borderId="69" xfId="0" applyFont="1" applyFill="1" applyBorder="1" applyAlignment="1">
      <alignment horizontal="center" vertical="center" wrapText="1"/>
    </xf>
    <xf numFmtId="0" fontId="8" fillId="4" borderId="65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wrapText="1"/>
    </xf>
    <xf numFmtId="0" fontId="5" fillId="0" borderId="19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6" fillId="3" borderId="10" xfId="2" applyFont="1" applyFill="1" applyBorder="1" applyAlignment="1">
      <alignment horizontal="center" vertical="center" wrapText="1"/>
    </xf>
    <xf numFmtId="0" fontId="6" fillId="3" borderId="11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0" fontId="6" fillId="3" borderId="65" xfId="2" applyFont="1" applyFill="1" applyBorder="1" applyAlignment="1">
      <alignment horizontal="center" vertical="center" wrapText="1"/>
    </xf>
    <xf numFmtId="165" fontId="14" fillId="13" borderId="29" xfId="0" applyNumberFormat="1" applyFont="1" applyFill="1" applyBorder="1" applyAlignment="1">
      <alignment horizontal="center" vertical="center" wrapText="1"/>
    </xf>
    <xf numFmtId="165" fontId="14" fillId="13" borderId="8" xfId="0" applyNumberFormat="1" applyFont="1" applyFill="1" applyBorder="1" applyAlignment="1">
      <alignment horizontal="center" vertical="center" wrapText="1"/>
    </xf>
    <xf numFmtId="0" fontId="7" fillId="4" borderId="73" xfId="0" applyFont="1" applyFill="1" applyBorder="1" applyAlignment="1">
      <alignment horizontal="center" vertical="center"/>
    </xf>
    <xf numFmtId="0" fontId="7" fillId="4" borderId="74" xfId="0" applyFont="1" applyFill="1" applyBorder="1" applyAlignment="1">
      <alignment horizontal="center" vertical="center"/>
    </xf>
    <xf numFmtId="0" fontId="7" fillId="4" borderId="75" xfId="0" applyFont="1" applyFill="1" applyBorder="1" applyAlignment="1">
      <alignment horizontal="center" vertical="center" wrapText="1"/>
    </xf>
    <xf numFmtId="0" fontId="7" fillId="4" borderId="76" xfId="0" applyFont="1" applyFill="1" applyBorder="1" applyAlignment="1">
      <alignment horizontal="center" vertical="center" wrapText="1"/>
    </xf>
    <xf numFmtId="0" fontId="7" fillId="4" borderId="77" xfId="0" applyFont="1" applyFill="1" applyBorder="1" applyAlignment="1">
      <alignment horizontal="center" vertical="center" wrapText="1"/>
    </xf>
    <xf numFmtId="0" fontId="7" fillId="4" borderId="78" xfId="0" applyFont="1" applyFill="1" applyBorder="1" applyAlignment="1">
      <alignment horizontal="center" vertical="center" wrapText="1"/>
    </xf>
    <xf numFmtId="0" fontId="7" fillId="4" borderId="71" xfId="0" applyFont="1" applyFill="1" applyBorder="1" applyAlignment="1">
      <alignment horizontal="center" vertical="center" wrapText="1"/>
    </xf>
    <xf numFmtId="0" fontId="7" fillId="4" borderId="58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79" xfId="0" applyFont="1" applyFill="1" applyBorder="1" applyAlignment="1">
      <alignment horizontal="center" vertical="center" wrapText="1"/>
    </xf>
    <xf numFmtId="0" fontId="2" fillId="15" borderId="32" xfId="0" applyFont="1" applyFill="1" applyBorder="1" applyAlignment="1">
      <alignment horizontal="center" vertical="center"/>
    </xf>
    <xf numFmtId="0" fontId="2" fillId="15" borderId="33" xfId="0" applyFont="1" applyFill="1" applyBorder="1" applyAlignment="1">
      <alignment horizontal="center" vertical="center"/>
    </xf>
    <xf numFmtId="0" fontId="2" fillId="15" borderId="34" xfId="0" applyFont="1" applyFill="1" applyBorder="1" applyAlignment="1">
      <alignment horizontal="center" vertical="center"/>
    </xf>
    <xf numFmtId="0" fontId="2" fillId="15" borderId="17" xfId="0" applyFont="1" applyFill="1" applyBorder="1" applyAlignment="1">
      <alignment horizontal="center" vertical="center"/>
    </xf>
    <xf numFmtId="0" fontId="2" fillId="15" borderId="0" xfId="0" applyFont="1" applyFill="1" applyBorder="1" applyAlignment="1">
      <alignment horizontal="center" vertical="center"/>
    </xf>
    <xf numFmtId="0" fontId="2" fillId="15" borderId="18" xfId="0" applyFont="1" applyFill="1" applyBorder="1" applyAlignment="1">
      <alignment horizontal="center" vertical="center"/>
    </xf>
    <xf numFmtId="0" fontId="7" fillId="4" borderId="82" xfId="0" applyFont="1" applyFill="1" applyBorder="1" applyAlignment="1">
      <alignment horizontal="center" vertical="center" wrapText="1"/>
    </xf>
    <xf numFmtId="0" fontId="7" fillId="4" borderId="75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6" fillId="10" borderId="35" xfId="2" applyFont="1" applyFill="1" applyBorder="1" applyAlignment="1">
      <alignment horizontal="center" vertical="center" wrapText="1"/>
    </xf>
    <xf numFmtId="0" fontId="6" fillId="10" borderId="28" xfId="2" applyFont="1" applyFill="1" applyBorder="1" applyAlignment="1">
      <alignment horizontal="center" vertical="center" wrapText="1"/>
    </xf>
    <xf numFmtId="0" fontId="6" fillId="10" borderId="36" xfId="2" applyFont="1" applyFill="1" applyBorder="1" applyAlignment="1">
      <alignment horizontal="center" vertical="center" wrapText="1"/>
    </xf>
    <xf numFmtId="0" fontId="6" fillId="3" borderId="14" xfId="2" applyFont="1" applyFill="1" applyBorder="1" applyAlignment="1">
      <alignment horizontal="center" vertical="center" wrapText="1"/>
    </xf>
    <xf numFmtId="0" fontId="6" fillId="3" borderId="15" xfId="2" applyFont="1" applyFill="1" applyBorder="1" applyAlignment="1">
      <alignment horizontal="center" vertical="center" wrapText="1"/>
    </xf>
    <xf numFmtId="0" fontId="6" fillId="3" borderId="16" xfId="2" applyFont="1" applyFill="1" applyBorder="1" applyAlignment="1">
      <alignment horizontal="center" vertical="center" wrapText="1"/>
    </xf>
    <xf numFmtId="0" fontId="6" fillId="3" borderId="10" xfId="2" quotePrefix="1" applyFont="1" applyFill="1" applyBorder="1" applyAlignment="1">
      <alignment horizontal="center" vertical="center" wrapText="1"/>
    </xf>
    <xf numFmtId="165" fontId="14" fillId="13" borderId="32" xfId="0" applyNumberFormat="1" applyFont="1" applyFill="1" applyBorder="1" applyAlignment="1">
      <alignment horizontal="left" vertical="center" wrapText="1"/>
    </xf>
    <xf numFmtId="165" fontId="14" fillId="13" borderId="17" xfId="0" applyNumberFormat="1" applyFont="1" applyFill="1" applyBorder="1" applyAlignment="1">
      <alignment horizontal="left" vertical="center" wrapText="1"/>
    </xf>
    <xf numFmtId="0" fontId="6" fillId="3" borderId="11" xfId="2" quotePrefix="1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6" fillId="0" borderId="83" xfId="2" applyFont="1" applyFill="1" applyBorder="1" applyAlignment="1">
      <alignment horizontal="center" vertical="center" wrapText="1"/>
    </xf>
    <xf numFmtId="0" fontId="6" fillId="0" borderId="84" xfId="2" applyFont="1" applyFill="1" applyBorder="1" applyAlignment="1">
      <alignment horizontal="center" vertical="center" wrapText="1"/>
    </xf>
    <xf numFmtId="0" fontId="6" fillId="0" borderId="85" xfId="2" applyFont="1" applyFill="1" applyBorder="1" applyAlignment="1">
      <alignment horizontal="center" vertical="center" wrapText="1"/>
    </xf>
    <xf numFmtId="0" fontId="6" fillId="3" borderId="13" xfId="2" quotePrefix="1" applyFont="1" applyFill="1" applyBorder="1" applyAlignment="1">
      <alignment horizontal="center" vertical="center" wrapText="1"/>
    </xf>
    <xf numFmtId="0" fontId="7" fillId="4" borderId="87" xfId="0" applyFont="1" applyFill="1" applyBorder="1" applyAlignment="1">
      <alignment horizontal="center" vertical="center"/>
    </xf>
    <xf numFmtId="0" fontId="7" fillId="4" borderId="88" xfId="0" applyFont="1" applyFill="1" applyBorder="1" applyAlignment="1">
      <alignment horizontal="center" vertical="center"/>
    </xf>
    <xf numFmtId="0" fontId="7" fillId="4" borderId="89" xfId="0" applyFont="1" applyFill="1" applyBorder="1" applyAlignment="1">
      <alignment horizontal="center" vertical="center"/>
    </xf>
    <xf numFmtId="0" fontId="7" fillId="4" borderId="90" xfId="0" applyFont="1" applyFill="1" applyBorder="1" applyAlignment="1">
      <alignment horizontal="center" vertical="center"/>
    </xf>
    <xf numFmtId="0" fontId="15" fillId="0" borderId="37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6" fillId="0" borderId="33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1" xfId="0" applyFont="1" applyBorder="1" applyAlignment="1">
      <alignment horizontal="center" wrapText="1"/>
    </xf>
    <xf numFmtId="0" fontId="18" fillId="0" borderId="33" xfId="0" applyFont="1" applyBorder="1" applyAlignment="1">
      <alignment horizontal="center" wrapText="1"/>
    </xf>
    <xf numFmtId="0" fontId="18" fillId="0" borderId="38" xfId="0" applyFont="1" applyBorder="1" applyAlignment="1">
      <alignment horizontal="center" wrapText="1"/>
    </xf>
    <xf numFmtId="0" fontId="18" fillId="0" borderId="9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7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18" fillId="0" borderId="39" xfId="0" applyFont="1" applyBorder="1" applyAlignment="1">
      <alignment horizontal="center" wrapText="1"/>
    </xf>
    <xf numFmtId="0" fontId="18" fillId="0" borderId="40" xfId="0" applyFont="1" applyBorder="1" applyAlignment="1">
      <alignment horizontal="center" wrapText="1"/>
    </xf>
    <xf numFmtId="0" fontId="9" fillId="5" borderId="1" xfId="0" applyFont="1" applyFill="1" applyBorder="1" applyAlignment="1">
      <alignment horizontal="center" vertical="center"/>
    </xf>
    <xf numFmtId="14" fontId="17" fillId="0" borderId="37" xfId="0" applyNumberFormat="1" applyFont="1" applyBorder="1" applyAlignment="1">
      <alignment horizontal="center"/>
    </xf>
    <xf numFmtId="0" fontId="9" fillId="5" borderId="3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  <xf numFmtId="0" fontId="18" fillId="2" borderId="37" xfId="0" applyFont="1" applyFill="1" applyBorder="1" applyAlignment="1">
      <alignment horizontal="center" wrapText="1"/>
    </xf>
    <xf numFmtId="0" fontId="18" fillId="2" borderId="1" xfId="0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wrapText="1"/>
    </xf>
    <xf numFmtId="0" fontId="6" fillId="3" borderId="83" xfId="2" applyFont="1" applyFill="1" applyBorder="1" applyAlignment="1">
      <alignment horizontal="center" vertical="center" wrapText="1"/>
    </xf>
    <xf numFmtId="0" fontId="6" fillId="3" borderId="84" xfId="2" applyFont="1" applyFill="1" applyBorder="1" applyAlignment="1">
      <alignment horizontal="center" vertical="center" wrapText="1"/>
    </xf>
    <xf numFmtId="0" fontId="6" fillId="3" borderId="85" xfId="2" applyFont="1" applyFill="1" applyBorder="1" applyAlignment="1">
      <alignment horizontal="center" vertical="center" wrapText="1"/>
    </xf>
    <xf numFmtId="0" fontId="7" fillId="4" borderId="72" xfId="0" applyFont="1" applyFill="1" applyBorder="1" applyAlignment="1">
      <alignment horizontal="center" vertical="center"/>
    </xf>
    <xf numFmtId="0" fontId="6" fillId="0" borderId="12" xfId="2" quotePrefix="1" applyFont="1" applyFill="1" applyBorder="1" applyAlignment="1">
      <alignment horizontal="center" vertical="center" wrapText="1"/>
    </xf>
    <xf numFmtId="0" fontId="6" fillId="0" borderId="13" xfId="2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center" vertical="center" wrapText="1"/>
    </xf>
    <xf numFmtId="0" fontId="6" fillId="0" borderId="19" xfId="2" applyFont="1" applyFill="1" applyBorder="1" applyAlignment="1">
      <alignment horizontal="center" vertical="center" wrapText="1"/>
    </xf>
    <xf numFmtId="0" fontId="6" fillId="0" borderId="20" xfId="2" applyFont="1" applyFill="1" applyBorder="1" applyAlignment="1">
      <alignment horizontal="center" vertical="center" wrapText="1"/>
    </xf>
    <xf numFmtId="0" fontId="6" fillId="0" borderId="23" xfId="2" applyFont="1" applyFill="1" applyBorder="1" applyAlignment="1">
      <alignment horizontal="center" vertical="center" wrapText="1"/>
    </xf>
    <xf numFmtId="0" fontId="6" fillId="0" borderId="24" xfId="2" applyFont="1" applyFill="1" applyBorder="1" applyAlignment="1">
      <alignment horizontal="center" vertical="center" wrapText="1"/>
    </xf>
    <xf numFmtId="0" fontId="6" fillId="0" borderId="6" xfId="2" quotePrefix="1" applyFont="1" applyFill="1" applyBorder="1" applyAlignment="1">
      <alignment horizontal="center" vertical="center" wrapText="1"/>
    </xf>
    <xf numFmtId="0" fontId="6" fillId="0" borderId="58" xfId="2" applyFont="1" applyFill="1" applyBorder="1" applyAlignment="1">
      <alignment horizontal="center" vertical="center" wrapText="1"/>
    </xf>
    <xf numFmtId="0" fontId="6" fillId="0" borderId="59" xfId="2" applyFont="1" applyFill="1" applyBorder="1" applyAlignment="1">
      <alignment horizontal="center" vertical="center" wrapText="1"/>
    </xf>
    <xf numFmtId="0" fontId="7" fillId="4" borderId="70" xfId="0" applyFont="1" applyFill="1" applyBorder="1" applyAlignment="1">
      <alignment horizontal="center" vertical="center"/>
    </xf>
    <xf numFmtId="0" fontId="6" fillId="3" borderId="65" xfId="2" quotePrefix="1" applyFont="1" applyFill="1" applyBorder="1" applyAlignment="1">
      <alignment horizontal="center" vertical="center" wrapText="1"/>
    </xf>
    <xf numFmtId="0" fontId="6" fillId="0" borderId="86" xfId="2" applyFont="1" applyFill="1" applyBorder="1" applyAlignment="1">
      <alignment horizontal="center" vertical="center" wrapText="1"/>
    </xf>
    <xf numFmtId="0" fontId="7" fillId="4" borderId="91" xfId="0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horizontal="center" vertical="center" wrapText="1"/>
    </xf>
    <xf numFmtId="0" fontId="6" fillId="0" borderId="26" xfId="2" applyFont="1" applyFill="1" applyBorder="1" applyAlignment="1">
      <alignment horizontal="center" vertical="center" wrapText="1"/>
    </xf>
    <xf numFmtId="0" fontId="6" fillId="3" borderId="86" xfId="2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6" fillId="3" borderId="80" xfId="2" applyFont="1" applyFill="1" applyBorder="1" applyAlignment="1">
      <alignment horizontal="center" vertical="center" wrapText="1"/>
    </xf>
    <xf numFmtId="0" fontId="6" fillId="3" borderId="81" xfId="2" applyFont="1" applyFill="1" applyBorder="1" applyAlignment="1">
      <alignment horizontal="center" vertical="center" wrapText="1"/>
    </xf>
    <xf numFmtId="9" fontId="6" fillId="12" borderId="12" xfId="3" applyFont="1" applyFill="1" applyBorder="1" applyAlignment="1">
      <alignment horizontal="center" vertical="center" wrapText="1"/>
    </xf>
    <xf numFmtId="9" fontId="6" fillId="12" borderId="19" xfId="3" applyFont="1" applyFill="1" applyBorder="1" applyAlignment="1">
      <alignment horizontal="center" vertical="center" wrapText="1"/>
    </xf>
    <xf numFmtId="9" fontId="6" fillId="12" borderId="13" xfId="3" applyFont="1" applyFill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4" xfId="2"/>
    <cellStyle name="Porcentaje" xfId="3" builtinId="5"/>
  </cellStyles>
  <dxfs count="41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alignment horizontal="center" readingOrder="0"/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/>
        <right/>
        <top/>
        <bottom/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numFmt numFmtId="13" formatCode="0%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326359205099354E-2"/>
          <c:y val="3.7107510321540388E-2"/>
          <c:w val="0.88797708286464194"/>
          <c:h val="0.78998749123301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INDICADOR!$A$2</c:f>
              <c:strCache>
                <c:ptCount val="1"/>
                <c:pt idx="0">
                  <c:v>Semana 1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INDICADOR!$B$1:$E$1</c:f>
              <c:strCache>
                <c:ptCount val="4"/>
                <c:pt idx="0">
                  <c:v>% cita cargue</c:v>
                </c:pt>
                <c:pt idx="1">
                  <c:v>% cargue</c:v>
                </c:pt>
                <c:pt idx="2">
                  <c:v>% ruta</c:v>
                </c:pt>
                <c:pt idx="3">
                  <c:v>% cita entrega</c:v>
                </c:pt>
              </c:strCache>
            </c:strRef>
          </c:cat>
          <c:val>
            <c:numRef>
              <c:f>INDICADOR!$B$2:$E$2</c:f>
              <c:numCache>
                <c:formatCode>0%</c:formatCode>
                <c:ptCount val="4"/>
                <c:pt idx="0">
                  <c:v>0.8833333333333333</c:v>
                </c:pt>
                <c:pt idx="1">
                  <c:v>1</c:v>
                </c:pt>
                <c:pt idx="2">
                  <c:v>0.89666666666666672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9-40FA-8022-F26E379707B3}"/>
            </c:ext>
          </c:extLst>
        </c:ser>
        <c:ser>
          <c:idx val="1"/>
          <c:order val="1"/>
          <c:tx>
            <c:strRef>
              <c:f>INDICADOR!$A$3</c:f>
              <c:strCache>
                <c:ptCount val="1"/>
                <c:pt idx="0">
                  <c:v>Semana 2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INDICADOR!$B$1:$E$1</c:f>
              <c:strCache>
                <c:ptCount val="4"/>
                <c:pt idx="0">
                  <c:v>% cita cargue</c:v>
                </c:pt>
                <c:pt idx="1">
                  <c:v>% cargue</c:v>
                </c:pt>
                <c:pt idx="2">
                  <c:v>% ruta</c:v>
                </c:pt>
                <c:pt idx="3">
                  <c:v>% cita entrega</c:v>
                </c:pt>
              </c:strCache>
            </c:strRef>
          </c:cat>
          <c:val>
            <c:numRef>
              <c:f>INDICADOR!$B$3:$E$3</c:f>
              <c:numCache>
                <c:formatCode>0%</c:formatCode>
                <c:ptCount val="4"/>
                <c:pt idx="0">
                  <c:v>0.85</c:v>
                </c:pt>
                <c:pt idx="1">
                  <c:v>1</c:v>
                </c:pt>
                <c:pt idx="2">
                  <c:v>0.82000000000000006</c:v>
                </c:pt>
                <c:pt idx="3">
                  <c:v>0.9555555555555556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9-40FA-8022-F26E379707B3}"/>
            </c:ext>
          </c:extLst>
        </c:ser>
        <c:ser>
          <c:idx val="2"/>
          <c:order val="2"/>
          <c:tx>
            <c:strRef>
              <c:f>INDICADOR!$A$4</c:f>
              <c:strCache>
                <c:ptCount val="1"/>
                <c:pt idx="0">
                  <c:v>Semana 3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strRef>
              <c:f>INDICADOR!$B$1:$E$1</c:f>
              <c:strCache>
                <c:ptCount val="4"/>
                <c:pt idx="0">
                  <c:v>% cita cargue</c:v>
                </c:pt>
                <c:pt idx="1">
                  <c:v>% cargue</c:v>
                </c:pt>
                <c:pt idx="2">
                  <c:v>% ruta</c:v>
                </c:pt>
                <c:pt idx="3">
                  <c:v>% cita entrega</c:v>
                </c:pt>
              </c:strCache>
            </c:strRef>
          </c:cat>
          <c:val>
            <c:numRef>
              <c:f>INDICADOR!$B$4:$E$4</c:f>
              <c:numCache>
                <c:formatCode>0%</c:formatCode>
                <c:ptCount val="4"/>
                <c:pt idx="0">
                  <c:v>0.75</c:v>
                </c:pt>
                <c:pt idx="1">
                  <c:v>1</c:v>
                </c:pt>
                <c:pt idx="2">
                  <c:v>0.8833333333333333</c:v>
                </c:pt>
                <c:pt idx="3">
                  <c:v>0.9555555555555556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9-40FA-8022-F26E379707B3}"/>
            </c:ext>
          </c:extLst>
        </c:ser>
        <c:ser>
          <c:idx val="3"/>
          <c:order val="3"/>
          <c:tx>
            <c:strRef>
              <c:f>INDICADOR!$A$5</c:f>
              <c:strCache>
                <c:ptCount val="1"/>
                <c:pt idx="0">
                  <c:v>Semana 4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cat>
            <c:strRef>
              <c:f>INDICADOR!$B$1:$E$1</c:f>
              <c:strCache>
                <c:ptCount val="4"/>
                <c:pt idx="0">
                  <c:v>% cita cargue</c:v>
                </c:pt>
                <c:pt idx="1">
                  <c:v>% cargue</c:v>
                </c:pt>
                <c:pt idx="2">
                  <c:v>% ruta</c:v>
                </c:pt>
                <c:pt idx="3">
                  <c:v>% cita entrega</c:v>
                </c:pt>
              </c:strCache>
            </c:strRef>
          </c:cat>
          <c:val>
            <c:numRef>
              <c:f>INDICADOR!$B$5:$E$5</c:f>
              <c:numCache>
                <c:formatCode>0%</c:formatCode>
                <c:ptCount val="4"/>
                <c:pt idx="0">
                  <c:v>0.8833333333333333</c:v>
                </c:pt>
                <c:pt idx="1">
                  <c:v>1</c:v>
                </c:pt>
                <c:pt idx="2">
                  <c:v>0.90666666666666662</c:v>
                </c:pt>
                <c:pt idx="3">
                  <c:v>0.97777777777777775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D9-40FA-8022-F26E379707B3}"/>
            </c:ext>
          </c:extLst>
        </c:ser>
        <c:ser>
          <c:idx val="4"/>
          <c:order val="4"/>
          <c:tx>
            <c:strRef>
              <c:f>INDICADOR!$A$6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INDICADOR!$B$1:$E$1</c:f>
              <c:strCache>
                <c:ptCount val="4"/>
                <c:pt idx="0">
                  <c:v>% cita cargue</c:v>
                </c:pt>
                <c:pt idx="1">
                  <c:v>% cargue</c:v>
                </c:pt>
                <c:pt idx="2">
                  <c:v>% ruta</c:v>
                </c:pt>
                <c:pt idx="3">
                  <c:v>% cita entrega</c:v>
                </c:pt>
              </c:strCache>
            </c:strRef>
          </c:cat>
          <c:val>
            <c:numRef>
              <c:f>INDICADOR!$B$6:$E$6</c:f>
              <c:numCache>
                <c:formatCode>0%</c:formatCode>
                <c:ptCount val="4"/>
                <c:pt idx="0">
                  <c:v>0.84166666666666667</c:v>
                </c:pt>
                <c:pt idx="1">
                  <c:v>1</c:v>
                </c:pt>
                <c:pt idx="2">
                  <c:v>0.87666666666666671</c:v>
                </c:pt>
                <c:pt idx="3">
                  <c:v>0.97222222222222221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6-49F6-BAB0-EAB5E8447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173440"/>
        <c:axId val="267173832"/>
      </c:barChart>
      <c:catAx>
        <c:axId val="2671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173832"/>
        <c:crossesAt val="0"/>
        <c:auto val="1"/>
        <c:lblAlgn val="ctr"/>
        <c:lblOffset val="100"/>
        <c:noMultiLvlLbl val="0"/>
      </c:catAx>
      <c:valAx>
        <c:axId val="26717383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173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DINAMICA!$B$13</c:f>
              <c:strCache>
                <c:ptCount val="1"/>
                <c:pt idx="0">
                  <c:v>CUMPLE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DINAMICA!$A$14:$A$18</c:f>
              <c:strCache>
                <c:ptCount val="5"/>
                <c:pt idx="0">
                  <c:v>RUTA</c:v>
                </c:pt>
                <c:pt idx="1">
                  <c:v>CITA DE CARGUE</c:v>
                </c:pt>
                <c:pt idx="2">
                  <c:v>ENTREGAS</c:v>
                </c:pt>
                <c:pt idx="3">
                  <c:v>CITA DE ENTREGA</c:v>
                </c:pt>
                <c:pt idx="4">
                  <c:v>CARGUE</c:v>
                </c:pt>
              </c:strCache>
            </c:strRef>
          </c:cat>
          <c:val>
            <c:numRef>
              <c:f>DINAMICA!$B$14:$B$18</c:f>
              <c:numCache>
                <c:formatCode>General</c:formatCode>
                <c:ptCount val="5"/>
                <c:pt idx="0">
                  <c:v>78</c:v>
                </c:pt>
                <c:pt idx="1">
                  <c:v>87</c:v>
                </c:pt>
                <c:pt idx="2">
                  <c:v>107</c:v>
                </c:pt>
                <c:pt idx="3">
                  <c:v>110</c:v>
                </c:pt>
                <c:pt idx="4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E-4E18-B960-A874008F8632}"/>
            </c:ext>
          </c:extLst>
        </c:ser>
        <c:ser>
          <c:idx val="1"/>
          <c:order val="1"/>
          <c:tx>
            <c:strRef>
              <c:f>DINAMICA!$C$13</c:f>
              <c:strCache>
                <c:ptCount val="1"/>
                <c:pt idx="0">
                  <c:v>INCUMPLE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DINAMICA!$A$14:$A$18</c:f>
              <c:strCache>
                <c:ptCount val="5"/>
                <c:pt idx="0">
                  <c:v>RUTA</c:v>
                </c:pt>
                <c:pt idx="1">
                  <c:v>CITA DE CARGUE</c:v>
                </c:pt>
                <c:pt idx="2">
                  <c:v>ENTREGAS</c:v>
                </c:pt>
                <c:pt idx="3">
                  <c:v>CITA DE ENTREGA</c:v>
                </c:pt>
                <c:pt idx="4">
                  <c:v>CARGUE</c:v>
                </c:pt>
              </c:strCache>
            </c:strRef>
          </c:cat>
          <c:val>
            <c:numRef>
              <c:f>DINAMICA!$C$14:$C$18</c:f>
              <c:numCache>
                <c:formatCode>General</c:formatCode>
                <c:ptCount val="5"/>
                <c:pt idx="0">
                  <c:v>42</c:v>
                </c:pt>
                <c:pt idx="1">
                  <c:v>33</c:v>
                </c:pt>
                <c:pt idx="2">
                  <c:v>13</c:v>
                </c:pt>
                <c:pt idx="3">
                  <c:v>10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0E-4E18-B960-A874008F8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68716152"/>
        <c:axId val="268716544"/>
      </c:barChart>
      <c:lineChart>
        <c:grouping val="standard"/>
        <c:varyColors val="0"/>
        <c:ser>
          <c:idx val="3"/>
          <c:order val="2"/>
          <c:tx>
            <c:strRef>
              <c:f>DINAMICA!$E$13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DINAMICA!$A$14:$A$18</c:f>
              <c:strCache>
                <c:ptCount val="5"/>
                <c:pt idx="0">
                  <c:v>RUTA</c:v>
                </c:pt>
                <c:pt idx="1">
                  <c:v>CITA DE CARGUE</c:v>
                </c:pt>
                <c:pt idx="2">
                  <c:v>ENTREGAS</c:v>
                </c:pt>
                <c:pt idx="3">
                  <c:v>CITA DE ENTREGA</c:v>
                </c:pt>
                <c:pt idx="4">
                  <c:v>CARGUE</c:v>
                </c:pt>
              </c:strCache>
            </c:strRef>
          </c:cat>
          <c:val>
            <c:numRef>
              <c:f>DINAMICA!$E$14:$E$18</c:f>
              <c:numCache>
                <c:formatCode>0.0%</c:formatCode>
                <c:ptCount val="5"/>
                <c:pt idx="0">
                  <c:v>0.65</c:v>
                </c:pt>
                <c:pt idx="1">
                  <c:v>0.72499999999999998</c:v>
                </c:pt>
                <c:pt idx="2">
                  <c:v>0.89166666666666672</c:v>
                </c:pt>
                <c:pt idx="3">
                  <c:v>0.91666666666666663</c:v>
                </c:pt>
                <c:pt idx="4">
                  <c:v>0.98333333333333328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E-4E18-B960-A874008F8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716936"/>
        <c:axId val="268717328"/>
      </c:lineChart>
      <c:catAx>
        <c:axId val="26871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8716544"/>
        <c:crosses val="autoZero"/>
        <c:auto val="1"/>
        <c:lblAlgn val="ctr"/>
        <c:lblOffset val="100"/>
        <c:noMultiLvlLbl val="0"/>
      </c:catAx>
      <c:valAx>
        <c:axId val="2687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8716152"/>
        <c:crosses val="autoZero"/>
        <c:crossBetween val="between"/>
      </c:valAx>
      <c:catAx>
        <c:axId val="268716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8717328"/>
        <c:crosses val="autoZero"/>
        <c:auto val="1"/>
        <c:lblAlgn val="ctr"/>
        <c:lblOffset val="100"/>
        <c:noMultiLvlLbl val="0"/>
      </c:catAx>
      <c:valAx>
        <c:axId val="268717328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8716936"/>
        <c:crosses val="max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NIVELES DE CUMPLIMIENTO AUDITORIAS POR MES</a:t>
            </a:r>
            <a:endParaRPr lang="es-CO" sz="105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'ACOMULADO AÑO'!$B$1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'ACOMULADO AÑO'!$A$2:$A$13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'ACOMULADO AÑO'!$B$2:$B$13</c:f>
              <c:numCache>
                <c:formatCode>General</c:formatCode>
                <c:ptCount val="12"/>
                <c:pt idx="0">
                  <c:v>91.4</c:v>
                </c:pt>
                <c:pt idx="1">
                  <c:v>94.7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A-4AAD-99F1-802143141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718112"/>
        <c:axId val="268718504"/>
      </c:barChart>
      <c:catAx>
        <c:axId val="2687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8718504"/>
        <c:crosses val="autoZero"/>
        <c:auto val="1"/>
        <c:lblAlgn val="ctr"/>
        <c:lblOffset val="100"/>
        <c:noMultiLvlLbl val="0"/>
      </c:catAx>
      <c:valAx>
        <c:axId val="2687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871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'ACOMULADO AÑO'!$B$22</c:f>
              <c:strCache>
                <c:ptCount val="1"/>
                <c:pt idx="0">
                  <c:v>ENERO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'ACOMULADO AÑO'!$A$23:$A$28</c:f>
              <c:strCache>
                <c:ptCount val="6"/>
                <c:pt idx="0">
                  <c:v>CITAS DE CARGUE</c:v>
                </c:pt>
                <c:pt idx="1">
                  <c:v>CARGUE</c:v>
                </c:pt>
                <c:pt idx="2">
                  <c:v>RUTA</c:v>
                </c:pt>
                <c:pt idx="3">
                  <c:v>CITAS DE ENTREGA</c:v>
                </c:pt>
                <c:pt idx="4">
                  <c:v>ENTREGAS</c:v>
                </c:pt>
                <c:pt idx="5">
                  <c:v>TOTAL</c:v>
                </c:pt>
              </c:strCache>
            </c:strRef>
          </c:cat>
          <c:val>
            <c:numRef>
              <c:f>'ACOMULADO AÑO'!$B$23:$B$28</c:f>
              <c:numCache>
                <c:formatCode>0%</c:formatCode>
                <c:ptCount val="6"/>
                <c:pt idx="0">
                  <c:v>0.80833333333333335</c:v>
                </c:pt>
                <c:pt idx="1">
                  <c:v>0.98333333333333328</c:v>
                </c:pt>
                <c:pt idx="2">
                  <c:v>0.89916666666666667</c:v>
                </c:pt>
                <c:pt idx="3">
                  <c:v>0.9555555555555556</c:v>
                </c:pt>
                <c:pt idx="4">
                  <c:v>0.92500000000000004</c:v>
                </c:pt>
                <c:pt idx="5" formatCode="0.0%">
                  <c:v>0.91375000000000006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F-4260-8889-05DE93FA56BB}"/>
            </c:ext>
          </c:extLst>
        </c:ser>
        <c:ser>
          <c:idx val="1"/>
          <c:order val="1"/>
          <c:tx>
            <c:strRef>
              <c:f>'ACOMULADO AÑO'!$C$22</c:f>
              <c:strCache>
                <c:ptCount val="1"/>
                <c:pt idx="0">
                  <c:v>FEBRERO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'ACOMULADO AÑO'!$A$23:$A$28</c:f>
              <c:strCache>
                <c:ptCount val="6"/>
                <c:pt idx="0">
                  <c:v>CITAS DE CARGUE</c:v>
                </c:pt>
                <c:pt idx="1">
                  <c:v>CARGUE</c:v>
                </c:pt>
                <c:pt idx="2">
                  <c:v>RUTA</c:v>
                </c:pt>
                <c:pt idx="3">
                  <c:v>CITAS DE ENTREGA</c:v>
                </c:pt>
                <c:pt idx="4">
                  <c:v>ENTREGAS</c:v>
                </c:pt>
                <c:pt idx="5">
                  <c:v>TOTAL</c:v>
                </c:pt>
              </c:strCache>
            </c:strRef>
          </c:cat>
          <c:val>
            <c:numRef>
              <c:f>'ACOMULADO AÑO'!$C$23:$C$28</c:f>
              <c:numCache>
                <c:formatCode>0%</c:formatCode>
                <c:ptCount val="6"/>
                <c:pt idx="0">
                  <c:v>0.90416666666666667</c:v>
                </c:pt>
                <c:pt idx="1">
                  <c:v>1</c:v>
                </c:pt>
                <c:pt idx="2">
                  <c:v>0.93833333333333335</c:v>
                </c:pt>
                <c:pt idx="3">
                  <c:v>0.96666666666666667</c:v>
                </c:pt>
                <c:pt idx="4">
                  <c:v>0.92083333333333339</c:v>
                </c:pt>
                <c:pt idx="5" formatCode="0.0%">
                  <c:v>0.94666666666666666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F-4260-8889-05DE93FA5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303736"/>
        <c:axId val="269304128"/>
      </c:lineChart>
      <c:catAx>
        <c:axId val="26930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304128"/>
        <c:crosses val="autoZero"/>
        <c:auto val="1"/>
        <c:lblAlgn val="ctr"/>
        <c:lblOffset val="100"/>
        <c:noMultiLvlLbl val="0"/>
      </c:catAx>
      <c:valAx>
        <c:axId val="269304128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303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3</xdr:col>
      <xdr:colOff>573181</xdr:colOff>
      <xdr:row>0</xdr:row>
      <xdr:rowOff>161925</xdr:rowOff>
    </xdr:to>
    <xdr:pic>
      <xdr:nvPicPr>
        <xdr:cNvPr id="1462" name="2 Imagen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30480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6</xdr:row>
      <xdr:rowOff>180975</xdr:rowOff>
    </xdr:from>
    <xdr:to>
      <xdr:col>7</xdr:col>
      <xdr:colOff>352425</xdr:colOff>
      <xdr:row>26</xdr:row>
      <xdr:rowOff>171450</xdr:rowOff>
    </xdr:to>
    <xdr:graphicFrame macro="">
      <xdr:nvGraphicFramePr>
        <xdr:cNvPr id="55953" name="Gráfico 1">
          <a:extLst>
            <a:ext uri="{FF2B5EF4-FFF2-40B4-BE49-F238E27FC236}">
              <a16:creationId xmlns:a16="http://schemas.microsoft.com/office/drawing/2014/main" id="{00000000-0008-0000-0200-000091DA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942975</xdr:colOff>
      <xdr:row>10</xdr:row>
      <xdr:rowOff>0</xdr:rowOff>
    </xdr:from>
    <xdr:to>
      <xdr:col>6</xdr:col>
      <xdr:colOff>666750</xdr:colOff>
      <xdr:row>10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942975" y="1914525"/>
          <a:ext cx="7439025" cy="0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19050</xdr:rowOff>
    </xdr:from>
    <xdr:to>
      <xdr:col>5</xdr:col>
      <xdr:colOff>200025</xdr:colOff>
      <xdr:row>36</xdr:row>
      <xdr:rowOff>95250</xdr:rowOff>
    </xdr:to>
    <xdr:graphicFrame macro="">
      <xdr:nvGraphicFramePr>
        <xdr:cNvPr id="2913" name="Gráfico 2">
          <a:extLst>
            <a:ext uri="{FF2B5EF4-FFF2-40B4-BE49-F238E27FC236}">
              <a16:creationId xmlns:a16="http://schemas.microsoft.com/office/drawing/2014/main" id="{00000000-0008-0000-0300-0000610B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4</xdr:row>
      <xdr:rowOff>9525</xdr:rowOff>
    </xdr:from>
    <xdr:to>
      <xdr:col>13</xdr:col>
      <xdr:colOff>704850</xdr:colOff>
      <xdr:row>18</xdr:row>
      <xdr:rowOff>85725</xdr:rowOff>
    </xdr:to>
    <xdr:graphicFrame macro="">
      <xdr:nvGraphicFramePr>
        <xdr:cNvPr id="3613" name="Gráfico 2">
          <a:extLst>
            <a:ext uri="{FF2B5EF4-FFF2-40B4-BE49-F238E27FC236}">
              <a16:creationId xmlns:a16="http://schemas.microsoft.com/office/drawing/2014/main" id="{00000000-0008-0000-0500-00001D0E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29</xdr:row>
      <xdr:rowOff>28575</xdr:rowOff>
    </xdr:from>
    <xdr:to>
      <xdr:col>8</xdr:col>
      <xdr:colOff>762000</xdr:colOff>
      <xdr:row>43</xdr:row>
      <xdr:rowOff>104775</xdr:rowOff>
    </xdr:to>
    <xdr:graphicFrame macro="">
      <xdr:nvGraphicFramePr>
        <xdr:cNvPr id="3614" name="Gráfico 1">
          <a:extLst>
            <a:ext uri="{FF2B5EF4-FFF2-40B4-BE49-F238E27FC236}">
              <a16:creationId xmlns:a16="http://schemas.microsoft.com/office/drawing/2014/main" id="{00000000-0008-0000-0500-00001E0E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a Poveda Cortes" refreshedDate="42377.606618055557" createdVersion="4" refreshedVersion="4" minRefreshableVersion="3" recordCount="601">
  <cacheSource type="worksheet">
    <worksheetSource ref="A1:F65536" sheet="DATA"/>
  </cacheSource>
  <cacheFields count="6">
    <cacheField name="PROCESO" numFmtId="0">
      <sharedItems containsBlank="1" count="8">
        <s v="CITA DE CARGUE"/>
        <s v="CARGUE"/>
        <s v="RUTA"/>
        <s v="CITA DE ENTREGA"/>
        <s v="ENTREGAS"/>
        <m/>
        <s v="CITAS DE CARGUE" u="1"/>
        <s v="CITAS DE ENTREGA" u="1"/>
      </sharedItems>
    </cacheField>
    <cacheField name="MODALIDAD" numFmtId="0">
      <sharedItems containsBlank="1" containsMixedTypes="1" containsNumber="1" containsInteger="1" minValue="0" maxValue="0" count="9">
        <s v="Exportacion"/>
        <s v="Importacion"/>
        <s v="Nacional"/>
        <s v="Urbano"/>
        <s v="XD Tramo 1"/>
        <s v="XD Tramo 2"/>
        <e v="#REF!"/>
        <m/>
        <n v="0" u="1"/>
      </sharedItems>
    </cacheField>
    <cacheField name="PLACA" numFmtId="0">
      <sharedItems containsBlank="1"/>
    </cacheField>
    <cacheField name="VIAJE" numFmtId="0">
      <sharedItems containsBlank="1"/>
    </cacheField>
    <cacheField name="CUMPLIMIENTO" numFmtId="0">
      <sharedItems containsBlank="1" containsMixedTypes="1" containsNumber="1" containsInteger="1" minValue="0" maxValue="0" count="4">
        <s v="INCUMPLE"/>
        <s v="CUMPLE"/>
        <m/>
        <n v="0" u="1"/>
      </sharedItems>
    </cacheField>
    <cacheField name="CONSECUTIVO" numFmtId="0">
      <sharedItems containsString="0" containsBlank="1" containsNumber="1" containsInteger="1" minValue="1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1">
  <r>
    <x v="0"/>
    <x v="0"/>
    <s v="TGK975"/>
    <s v="VJ-621008"/>
    <x v="0"/>
    <n v="1"/>
  </r>
  <r>
    <x v="0"/>
    <x v="0"/>
    <s v="TGK844"/>
    <s v="VJ-620885"/>
    <x v="1"/>
    <n v="2"/>
  </r>
  <r>
    <x v="0"/>
    <x v="0"/>
    <s v="WBB967"/>
    <s v="VJ-621230"/>
    <x v="0"/>
    <n v="3"/>
  </r>
  <r>
    <x v="0"/>
    <x v="0"/>
    <s v="SVD448"/>
    <s v="VJ-620884"/>
    <x v="1"/>
    <n v="4"/>
  </r>
  <r>
    <x v="0"/>
    <x v="0"/>
    <s v="STS236"/>
    <s v="VJ-618324"/>
    <x v="1"/>
    <n v="5"/>
  </r>
  <r>
    <x v="0"/>
    <x v="1"/>
    <s v="SWN565"/>
    <s v="VJ-621414"/>
    <x v="1"/>
    <n v="6"/>
  </r>
  <r>
    <x v="0"/>
    <x v="1"/>
    <s v="AEC351"/>
    <s v="VJ-622685"/>
    <x v="1"/>
    <n v="7"/>
  </r>
  <r>
    <x v="0"/>
    <x v="1"/>
    <s v="VAG708"/>
    <s v="VJ-622715"/>
    <x v="1"/>
    <n v="8"/>
  </r>
  <r>
    <x v="0"/>
    <x v="1"/>
    <s v="CRW602"/>
    <s v="VJ-622941"/>
    <x v="1"/>
    <n v="9"/>
  </r>
  <r>
    <x v="0"/>
    <x v="1"/>
    <s v="CRW602"/>
    <s v="VJ-622966"/>
    <x v="1"/>
    <n v="10"/>
  </r>
  <r>
    <x v="0"/>
    <x v="2"/>
    <s v="WZC375"/>
    <s v="VJ-620882"/>
    <x v="1"/>
    <n v="11"/>
  </r>
  <r>
    <x v="0"/>
    <x v="2"/>
    <s v="FCC724"/>
    <s v="VJ-621109"/>
    <x v="1"/>
    <n v="12"/>
  </r>
  <r>
    <x v="0"/>
    <x v="2"/>
    <s v="TAZ094"/>
    <s v="VJ-620967"/>
    <x v="1"/>
    <n v="13"/>
  </r>
  <r>
    <x v="0"/>
    <x v="2"/>
    <s v="MQE176"/>
    <s v="VJ-621378"/>
    <x v="0"/>
    <n v="14"/>
  </r>
  <r>
    <x v="0"/>
    <x v="2"/>
    <s v="TFV105"/>
    <s v="VJ-627799"/>
    <x v="1"/>
    <n v="15"/>
  </r>
  <r>
    <x v="0"/>
    <x v="3"/>
    <s v="UFU893"/>
    <s v="VJ-620872"/>
    <x v="0"/>
    <n v="16"/>
  </r>
  <r>
    <x v="0"/>
    <x v="3"/>
    <s v="TIP204"/>
    <s v="VJ-620483"/>
    <x v="1"/>
    <n v="17"/>
  </r>
  <r>
    <x v="0"/>
    <x v="3"/>
    <s v="KUK371"/>
    <s v="VJ-621345"/>
    <x v="1"/>
    <n v="18"/>
  </r>
  <r>
    <x v="0"/>
    <x v="3"/>
    <s v="SZV004"/>
    <s v="VJ-622426"/>
    <x v="1"/>
    <n v="19"/>
  </r>
  <r>
    <x v="0"/>
    <x v="3"/>
    <s v="TLM009"/>
    <s v="VJ-628565"/>
    <x v="1"/>
    <n v="20"/>
  </r>
  <r>
    <x v="0"/>
    <x v="4"/>
    <s v="SZZ547"/>
    <s v="VJ-621149"/>
    <x v="1"/>
    <n v="21"/>
  </r>
  <r>
    <x v="0"/>
    <x v="4"/>
    <s v="SZX520"/>
    <s v="VJ-622384"/>
    <x v="1"/>
    <n v="22"/>
  </r>
  <r>
    <x v="0"/>
    <x v="4"/>
    <s v="SVD449"/>
    <s v="VJ-621306"/>
    <x v="1"/>
    <n v="23"/>
  </r>
  <r>
    <x v="0"/>
    <x v="4"/>
    <s v="SRN356"/>
    <s v="VJ-622763"/>
    <x v="1"/>
    <n v="24"/>
  </r>
  <r>
    <x v="0"/>
    <x v="4"/>
    <s v="SNT980"/>
    <s v="VJ-626366"/>
    <x v="1"/>
    <n v="25"/>
  </r>
  <r>
    <x v="0"/>
    <x v="5"/>
    <s v="TLM007"/>
    <s v="VJ-620889"/>
    <x v="1"/>
    <n v="26"/>
  </r>
  <r>
    <x v="0"/>
    <x v="5"/>
    <s v="KUN988"/>
    <s v="VJ-621225"/>
    <x v="0"/>
    <n v="27"/>
  </r>
  <r>
    <x v="0"/>
    <x v="5"/>
    <s v="TMO989"/>
    <s v="VJ-622350"/>
    <x v="1"/>
    <n v="28"/>
  </r>
  <r>
    <x v="0"/>
    <x v="5"/>
    <s v="SNK893"/>
    <s v="VJ-626235"/>
    <x v="1"/>
    <n v="29"/>
  </r>
  <r>
    <x v="0"/>
    <x v="5"/>
    <s v="TAL574"/>
    <s v="VJ-628027"/>
    <x v="0"/>
    <n v="30"/>
  </r>
  <r>
    <x v="1"/>
    <x v="0"/>
    <s v="TGK975"/>
    <s v="VJ-621008"/>
    <x v="1"/>
    <n v="31"/>
  </r>
  <r>
    <x v="1"/>
    <x v="0"/>
    <s v="TGK844"/>
    <s v="VJ-620885"/>
    <x v="1"/>
    <n v="32"/>
  </r>
  <r>
    <x v="1"/>
    <x v="0"/>
    <s v="WBB967"/>
    <s v="VJ-621230"/>
    <x v="1"/>
    <n v="33"/>
  </r>
  <r>
    <x v="1"/>
    <x v="0"/>
    <s v="SVD448"/>
    <s v="VJ-620884"/>
    <x v="1"/>
    <n v="34"/>
  </r>
  <r>
    <x v="1"/>
    <x v="0"/>
    <s v="STS236"/>
    <s v="VJ-618324"/>
    <x v="1"/>
    <n v="35"/>
  </r>
  <r>
    <x v="1"/>
    <x v="1"/>
    <s v="SWN565"/>
    <s v="VJ-621414"/>
    <x v="1"/>
    <n v="36"/>
  </r>
  <r>
    <x v="1"/>
    <x v="1"/>
    <s v="AEC351"/>
    <s v="VJ-622685"/>
    <x v="1"/>
    <n v="37"/>
  </r>
  <r>
    <x v="1"/>
    <x v="1"/>
    <s v="VAG708"/>
    <s v="VJ-622715"/>
    <x v="1"/>
    <n v="38"/>
  </r>
  <r>
    <x v="1"/>
    <x v="1"/>
    <s v="CRW602"/>
    <s v="VJ-622941"/>
    <x v="1"/>
    <n v="39"/>
  </r>
  <r>
    <x v="1"/>
    <x v="1"/>
    <s v="CRW602"/>
    <s v="VJ-622966"/>
    <x v="1"/>
    <n v="40"/>
  </r>
  <r>
    <x v="1"/>
    <x v="2"/>
    <s v="WZC375"/>
    <s v="VJ-620882"/>
    <x v="1"/>
    <n v="41"/>
  </r>
  <r>
    <x v="1"/>
    <x v="2"/>
    <s v="FCC724"/>
    <s v="VJ-621109"/>
    <x v="1"/>
    <n v="42"/>
  </r>
  <r>
    <x v="1"/>
    <x v="2"/>
    <s v="TAZ094"/>
    <s v="VJ-620967"/>
    <x v="1"/>
    <n v="43"/>
  </r>
  <r>
    <x v="1"/>
    <x v="2"/>
    <s v="MQE176"/>
    <s v="VJ-621378"/>
    <x v="1"/>
    <n v="44"/>
  </r>
  <r>
    <x v="1"/>
    <x v="2"/>
    <s v="TFV105"/>
    <s v="VJ-627799"/>
    <x v="1"/>
    <n v="45"/>
  </r>
  <r>
    <x v="1"/>
    <x v="3"/>
    <s v="UFU893"/>
    <s v="VJ-620872"/>
    <x v="1"/>
    <n v="46"/>
  </r>
  <r>
    <x v="1"/>
    <x v="3"/>
    <s v="TIP204"/>
    <s v="VJ-620483"/>
    <x v="1"/>
    <n v="47"/>
  </r>
  <r>
    <x v="1"/>
    <x v="3"/>
    <s v="KUK371"/>
    <s v="VJ-621345"/>
    <x v="1"/>
    <n v="48"/>
  </r>
  <r>
    <x v="1"/>
    <x v="3"/>
    <s v="SZV004"/>
    <s v="VJ-622426"/>
    <x v="1"/>
    <n v="49"/>
  </r>
  <r>
    <x v="1"/>
    <x v="3"/>
    <s v="TLM009"/>
    <s v="VJ-628565"/>
    <x v="1"/>
    <n v="50"/>
  </r>
  <r>
    <x v="1"/>
    <x v="4"/>
    <s v="SZZ547"/>
    <s v="VJ-621149"/>
    <x v="1"/>
    <n v="51"/>
  </r>
  <r>
    <x v="1"/>
    <x v="4"/>
    <s v="SZX520"/>
    <s v="VJ-622384"/>
    <x v="1"/>
    <n v="52"/>
  </r>
  <r>
    <x v="1"/>
    <x v="4"/>
    <s v="SVD449"/>
    <s v="VJ-621306"/>
    <x v="1"/>
    <n v="53"/>
  </r>
  <r>
    <x v="1"/>
    <x v="4"/>
    <s v="SRN356"/>
    <s v="VJ-622763"/>
    <x v="1"/>
    <n v="54"/>
  </r>
  <r>
    <x v="1"/>
    <x v="4"/>
    <s v="SNT980"/>
    <s v="VJ-626366"/>
    <x v="1"/>
    <n v="55"/>
  </r>
  <r>
    <x v="1"/>
    <x v="5"/>
    <s v="TLM007"/>
    <s v="VJ-620889"/>
    <x v="1"/>
    <n v="56"/>
  </r>
  <r>
    <x v="1"/>
    <x v="5"/>
    <s v="KUN988"/>
    <s v="VJ-621225"/>
    <x v="1"/>
    <n v="57"/>
  </r>
  <r>
    <x v="1"/>
    <x v="5"/>
    <s v="TMO989"/>
    <s v="VJ-622350"/>
    <x v="1"/>
    <n v="58"/>
  </r>
  <r>
    <x v="1"/>
    <x v="5"/>
    <s v="SNK893"/>
    <s v="VJ-626235"/>
    <x v="1"/>
    <n v="59"/>
  </r>
  <r>
    <x v="1"/>
    <x v="5"/>
    <s v="TAL574"/>
    <s v="VJ-628027"/>
    <x v="1"/>
    <n v="60"/>
  </r>
  <r>
    <x v="2"/>
    <x v="0"/>
    <s v="TGK975"/>
    <s v="VJ-621008"/>
    <x v="1"/>
    <n v="61"/>
  </r>
  <r>
    <x v="2"/>
    <x v="0"/>
    <s v="TGK844"/>
    <s v="VJ-620885"/>
    <x v="0"/>
    <n v="62"/>
  </r>
  <r>
    <x v="2"/>
    <x v="0"/>
    <s v="WBB967"/>
    <s v="VJ-621230"/>
    <x v="0"/>
    <n v="63"/>
  </r>
  <r>
    <x v="2"/>
    <x v="0"/>
    <s v="SVD448"/>
    <s v="VJ-620884"/>
    <x v="0"/>
    <n v="64"/>
  </r>
  <r>
    <x v="2"/>
    <x v="0"/>
    <s v="STS236"/>
    <s v="VJ-618324"/>
    <x v="1"/>
    <n v="65"/>
  </r>
  <r>
    <x v="2"/>
    <x v="1"/>
    <s v="SWN565"/>
    <s v="VJ-621414"/>
    <x v="0"/>
    <n v="66"/>
  </r>
  <r>
    <x v="2"/>
    <x v="1"/>
    <s v="AEC351"/>
    <s v="VJ-622685"/>
    <x v="1"/>
    <n v="67"/>
  </r>
  <r>
    <x v="2"/>
    <x v="1"/>
    <s v="VAG708"/>
    <s v="VJ-622715"/>
    <x v="0"/>
    <n v="68"/>
  </r>
  <r>
    <x v="2"/>
    <x v="1"/>
    <s v="CRW602"/>
    <s v="VJ-622941"/>
    <x v="1"/>
    <n v="69"/>
  </r>
  <r>
    <x v="2"/>
    <x v="1"/>
    <s v="CRW602"/>
    <s v="VJ-622966"/>
    <x v="1"/>
    <n v="70"/>
  </r>
  <r>
    <x v="2"/>
    <x v="2"/>
    <s v="WZC375"/>
    <s v="VJ-620882"/>
    <x v="0"/>
    <n v="71"/>
  </r>
  <r>
    <x v="2"/>
    <x v="2"/>
    <s v="FCC724"/>
    <s v="VJ-621109"/>
    <x v="0"/>
    <n v="72"/>
  </r>
  <r>
    <x v="2"/>
    <x v="2"/>
    <s v="TAZ094"/>
    <s v="VJ-620967"/>
    <x v="0"/>
    <n v="73"/>
  </r>
  <r>
    <x v="2"/>
    <x v="2"/>
    <s v="MQE176"/>
    <s v="VJ-621378"/>
    <x v="1"/>
    <n v="74"/>
  </r>
  <r>
    <x v="2"/>
    <x v="2"/>
    <s v="TFV105"/>
    <s v="VJ-627799"/>
    <x v="1"/>
    <n v="75"/>
  </r>
  <r>
    <x v="2"/>
    <x v="3"/>
    <s v="UFU893"/>
    <s v="VJ-620872"/>
    <x v="1"/>
    <n v="76"/>
  </r>
  <r>
    <x v="2"/>
    <x v="3"/>
    <s v="TIP204"/>
    <s v="VJ-620483"/>
    <x v="0"/>
    <n v="77"/>
  </r>
  <r>
    <x v="2"/>
    <x v="3"/>
    <s v="KUK371"/>
    <s v="VJ-621345"/>
    <x v="1"/>
    <n v="78"/>
  </r>
  <r>
    <x v="2"/>
    <x v="3"/>
    <s v="SZV004"/>
    <s v="VJ-622426"/>
    <x v="1"/>
    <n v="79"/>
  </r>
  <r>
    <x v="2"/>
    <x v="3"/>
    <s v="TLM009"/>
    <s v="VJ-628565"/>
    <x v="1"/>
    <n v="80"/>
  </r>
  <r>
    <x v="2"/>
    <x v="4"/>
    <s v="SZZ547"/>
    <s v="VJ-621149"/>
    <x v="1"/>
    <n v="81"/>
  </r>
  <r>
    <x v="2"/>
    <x v="4"/>
    <s v="SZX520"/>
    <s v="VJ-622384"/>
    <x v="1"/>
    <n v="82"/>
  </r>
  <r>
    <x v="2"/>
    <x v="4"/>
    <s v="SVD449"/>
    <s v="VJ-621306"/>
    <x v="0"/>
    <n v="83"/>
  </r>
  <r>
    <x v="2"/>
    <x v="4"/>
    <s v="SRN356"/>
    <s v="VJ-622763"/>
    <x v="1"/>
    <n v="84"/>
  </r>
  <r>
    <x v="2"/>
    <x v="4"/>
    <s v="SNT980"/>
    <s v="VJ-626366"/>
    <x v="1"/>
    <n v="85"/>
  </r>
  <r>
    <x v="2"/>
    <x v="5"/>
    <s v="TLM007"/>
    <s v="VJ-620889"/>
    <x v="1"/>
    <n v="86"/>
  </r>
  <r>
    <x v="2"/>
    <x v="5"/>
    <s v="KUN988"/>
    <s v="VJ-621225"/>
    <x v="1"/>
    <n v="87"/>
  </r>
  <r>
    <x v="2"/>
    <x v="5"/>
    <s v="TMO989"/>
    <s v="VJ-622350"/>
    <x v="1"/>
    <n v="88"/>
  </r>
  <r>
    <x v="2"/>
    <x v="5"/>
    <s v="SNK893"/>
    <s v="VJ-626235"/>
    <x v="1"/>
    <n v="89"/>
  </r>
  <r>
    <x v="2"/>
    <x v="5"/>
    <s v="TAL574"/>
    <s v="VJ-628027"/>
    <x v="1"/>
    <n v="90"/>
  </r>
  <r>
    <x v="3"/>
    <x v="0"/>
    <s v="TGK975"/>
    <s v="VJ-621008"/>
    <x v="1"/>
    <n v="91"/>
  </r>
  <r>
    <x v="3"/>
    <x v="0"/>
    <s v="TGK844"/>
    <s v="VJ-620885"/>
    <x v="1"/>
    <n v="92"/>
  </r>
  <r>
    <x v="3"/>
    <x v="0"/>
    <s v="WBB967"/>
    <s v="VJ-621230"/>
    <x v="1"/>
    <n v="93"/>
  </r>
  <r>
    <x v="3"/>
    <x v="0"/>
    <s v="SVD448"/>
    <s v="VJ-620884"/>
    <x v="1"/>
    <n v="94"/>
  </r>
  <r>
    <x v="3"/>
    <x v="0"/>
    <s v="STS236"/>
    <s v="VJ-618324"/>
    <x v="1"/>
    <n v="95"/>
  </r>
  <r>
    <x v="3"/>
    <x v="1"/>
    <s v="SWN565"/>
    <s v="VJ-621414"/>
    <x v="1"/>
    <n v="96"/>
  </r>
  <r>
    <x v="3"/>
    <x v="1"/>
    <s v="AEC351"/>
    <s v="VJ-622685"/>
    <x v="1"/>
    <n v="97"/>
  </r>
  <r>
    <x v="3"/>
    <x v="1"/>
    <s v="VAG708"/>
    <s v="VJ-622715"/>
    <x v="1"/>
    <n v="98"/>
  </r>
  <r>
    <x v="3"/>
    <x v="1"/>
    <s v="CRW602"/>
    <s v="VJ-622941"/>
    <x v="1"/>
    <n v="99"/>
  </r>
  <r>
    <x v="3"/>
    <x v="1"/>
    <s v="CRW602"/>
    <s v="VJ-622966"/>
    <x v="1"/>
    <n v="100"/>
  </r>
  <r>
    <x v="3"/>
    <x v="2"/>
    <s v="WZC375"/>
    <s v="VJ-620882"/>
    <x v="1"/>
    <n v="101"/>
  </r>
  <r>
    <x v="3"/>
    <x v="2"/>
    <s v="FCC724"/>
    <s v="VJ-621109"/>
    <x v="1"/>
    <n v="102"/>
  </r>
  <r>
    <x v="3"/>
    <x v="2"/>
    <s v="TAZ094"/>
    <s v="VJ-620967"/>
    <x v="1"/>
    <n v="103"/>
  </r>
  <r>
    <x v="3"/>
    <x v="2"/>
    <s v="MQE176"/>
    <s v="VJ-621378"/>
    <x v="1"/>
    <n v="104"/>
  </r>
  <r>
    <x v="3"/>
    <x v="2"/>
    <s v="TFV105"/>
    <s v="VJ-627799"/>
    <x v="1"/>
    <n v="105"/>
  </r>
  <r>
    <x v="3"/>
    <x v="3"/>
    <s v="UFU893"/>
    <s v="VJ-620872"/>
    <x v="1"/>
    <n v="106"/>
  </r>
  <r>
    <x v="3"/>
    <x v="3"/>
    <s v="TIP204"/>
    <s v="VJ-620483"/>
    <x v="0"/>
    <n v="107"/>
  </r>
  <r>
    <x v="3"/>
    <x v="3"/>
    <s v="KUK371"/>
    <s v="VJ-621345"/>
    <x v="1"/>
    <n v="108"/>
  </r>
  <r>
    <x v="3"/>
    <x v="3"/>
    <s v="SZV004"/>
    <s v="VJ-622426"/>
    <x v="1"/>
    <n v="109"/>
  </r>
  <r>
    <x v="3"/>
    <x v="3"/>
    <s v="TLM009"/>
    <s v="VJ-628565"/>
    <x v="1"/>
    <n v="110"/>
  </r>
  <r>
    <x v="3"/>
    <x v="4"/>
    <s v="SZZ547"/>
    <s v="VJ-621149"/>
    <x v="1"/>
    <n v="111"/>
  </r>
  <r>
    <x v="3"/>
    <x v="4"/>
    <s v="SZX520"/>
    <s v="VJ-622384"/>
    <x v="1"/>
    <n v="112"/>
  </r>
  <r>
    <x v="3"/>
    <x v="4"/>
    <s v="SVD449"/>
    <s v="VJ-621306"/>
    <x v="1"/>
    <n v="113"/>
  </r>
  <r>
    <x v="3"/>
    <x v="4"/>
    <s v="SRN356"/>
    <s v="VJ-622763"/>
    <x v="1"/>
    <n v="114"/>
  </r>
  <r>
    <x v="3"/>
    <x v="4"/>
    <s v="SNT980"/>
    <s v="VJ-626366"/>
    <x v="1"/>
    <n v="115"/>
  </r>
  <r>
    <x v="3"/>
    <x v="5"/>
    <s v="TLM007"/>
    <s v="VJ-620889"/>
    <x v="1"/>
    <n v="116"/>
  </r>
  <r>
    <x v="3"/>
    <x v="5"/>
    <s v="KUN988"/>
    <s v="VJ-621225"/>
    <x v="1"/>
    <n v="117"/>
  </r>
  <r>
    <x v="3"/>
    <x v="5"/>
    <s v="TMO989"/>
    <s v="VJ-622350"/>
    <x v="1"/>
    <n v="118"/>
  </r>
  <r>
    <x v="3"/>
    <x v="5"/>
    <s v="SNK893"/>
    <s v="VJ-626235"/>
    <x v="1"/>
    <n v="119"/>
  </r>
  <r>
    <x v="3"/>
    <x v="5"/>
    <s v="TAL574"/>
    <s v="VJ-628027"/>
    <x v="1"/>
    <n v="120"/>
  </r>
  <r>
    <x v="4"/>
    <x v="0"/>
    <s v="TGK975"/>
    <s v="VJ-621008"/>
    <x v="1"/>
    <n v="121"/>
  </r>
  <r>
    <x v="4"/>
    <x v="0"/>
    <s v="TGK844"/>
    <s v="VJ-620885"/>
    <x v="1"/>
    <n v="122"/>
  </r>
  <r>
    <x v="4"/>
    <x v="0"/>
    <s v="WBB967"/>
    <s v="VJ-621230"/>
    <x v="1"/>
    <n v="123"/>
  </r>
  <r>
    <x v="4"/>
    <x v="0"/>
    <s v="SVD448"/>
    <s v="VJ-620884"/>
    <x v="1"/>
    <n v="124"/>
  </r>
  <r>
    <x v="4"/>
    <x v="0"/>
    <s v="STS236"/>
    <s v="VJ-618324"/>
    <x v="1"/>
    <n v="125"/>
  </r>
  <r>
    <x v="4"/>
    <x v="1"/>
    <s v="SWN565"/>
    <s v="VJ-621414"/>
    <x v="1"/>
    <n v="126"/>
  </r>
  <r>
    <x v="4"/>
    <x v="1"/>
    <s v="AEC351"/>
    <s v="VJ-622685"/>
    <x v="1"/>
    <n v="127"/>
  </r>
  <r>
    <x v="4"/>
    <x v="1"/>
    <s v="VAG708"/>
    <s v="VJ-622715"/>
    <x v="1"/>
    <n v="128"/>
  </r>
  <r>
    <x v="4"/>
    <x v="1"/>
    <s v="CRW602"/>
    <s v="VJ-622941"/>
    <x v="1"/>
    <n v="129"/>
  </r>
  <r>
    <x v="4"/>
    <x v="1"/>
    <s v="CRW602"/>
    <s v="VJ-622966"/>
    <x v="1"/>
    <n v="130"/>
  </r>
  <r>
    <x v="4"/>
    <x v="2"/>
    <s v="WZC375"/>
    <s v="VJ-620882"/>
    <x v="1"/>
    <n v="131"/>
  </r>
  <r>
    <x v="4"/>
    <x v="2"/>
    <s v="FCC724"/>
    <s v="VJ-621109"/>
    <x v="1"/>
    <n v="132"/>
  </r>
  <r>
    <x v="4"/>
    <x v="2"/>
    <s v="TAZ094"/>
    <s v="VJ-620967"/>
    <x v="1"/>
    <n v="133"/>
  </r>
  <r>
    <x v="4"/>
    <x v="2"/>
    <s v="MQE176"/>
    <s v="VJ-621378"/>
    <x v="1"/>
    <n v="134"/>
  </r>
  <r>
    <x v="4"/>
    <x v="2"/>
    <s v="TFV105"/>
    <s v="VJ-627799"/>
    <x v="1"/>
    <n v="135"/>
  </r>
  <r>
    <x v="4"/>
    <x v="3"/>
    <s v="UFU893"/>
    <s v="VJ-620872"/>
    <x v="1"/>
    <n v="136"/>
  </r>
  <r>
    <x v="4"/>
    <x v="3"/>
    <s v="TIP204"/>
    <s v="VJ-620483"/>
    <x v="1"/>
    <n v="137"/>
  </r>
  <r>
    <x v="4"/>
    <x v="3"/>
    <s v="KUK371"/>
    <s v="VJ-621345"/>
    <x v="1"/>
    <n v="138"/>
  </r>
  <r>
    <x v="4"/>
    <x v="3"/>
    <s v="SZV004"/>
    <s v="VJ-622426"/>
    <x v="1"/>
    <n v="139"/>
  </r>
  <r>
    <x v="4"/>
    <x v="3"/>
    <s v="TLM009"/>
    <s v="VJ-628565"/>
    <x v="1"/>
    <n v="140"/>
  </r>
  <r>
    <x v="4"/>
    <x v="4"/>
    <s v="SZZ547"/>
    <s v="VJ-621149"/>
    <x v="1"/>
    <n v="141"/>
  </r>
  <r>
    <x v="4"/>
    <x v="4"/>
    <s v="SZX520"/>
    <s v="VJ-622384"/>
    <x v="1"/>
    <n v="142"/>
  </r>
  <r>
    <x v="4"/>
    <x v="4"/>
    <s v="SVD449"/>
    <s v="VJ-621306"/>
    <x v="1"/>
    <n v="143"/>
  </r>
  <r>
    <x v="4"/>
    <x v="4"/>
    <s v="SRN356"/>
    <s v="VJ-622763"/>
    <x v="1"/>
    <n v="144"/>
  </r>
  <r>
    <x v="4"/>
    <x v="4"/>
    <s v="SNT980"/>
    <s v="VJ-626366"/>
    <x v="0"/>
    <n v="145"/>
  </r>
  <r>
    <x v="4"/>
    <x v="5"/>
    <s v="TLM007"/>
    <s v="VJ-620889"/>
    <x v="1"/>
    <n v="146"/>
  </r>
  <r>
    <x v="4"/>
    <x v="5"/>
    <s v="KUN988"/>
    <s v="VJ-621225"/>
    <x v="1"/>
    <n v="147"/>
  </r>
  <r>
    <x v="4"/>
    <x v="5"/>
    <s v="TMO989"/>
    <s v="VJ-622350"/>
    <x v="1"/>
    <n v="148"/>
  </r>
  <r>
    <x v="4"/>
    <x v="5"/>
    <s v="SNK893"/>
    <s v="VJ-626235"/>
    <x v="1"/>
    <n v="149"/>
  </r>
  <r>
    <x v="4"/>
    <x v="5"/>
    <s v="TAL574"/>
    <s v="VJ-628027"/>
    <x v="1"/>
    <n v="150"/>
  </r>
  <r>
    <x v="0"/>
    <x v="0"/>
    <s v="TRJ742"/>
    <s v="VJ-627829"/>
    <x v="1"/>
    <n v="151"/>
  </r>
  <r>
    <x v="0"/>
    <x v="0"/>
    <s v="SYR840"/>
    <s v="VJ-627906"/>
    <x v="1"/>
    <n v="152"/>
  </r>
  <r>
    <x v="0"/>
    <x v="0"/>
    <s v="SZZ944"/>
    <s v="VJ-628508"/>
    <x v="1"/>
    <n v="153"/>
  </r>
  <r>
    <x v="0"/>
    <x v="1"/>
    <s v="STA304"/>
    <s v="VJ-631096"/>
    <x v="1"/>
    <n v="154"/>
  </r>
  <r>
    <x v="0"/>
    <x v="1"/>
    <s v="VZD507"/>
    <s v="VJ-631549"/>
    <x v="1"/>
    <n v="155"/>
  </r>
  <r>
    <x v="0"/>
    <x v="1"/>
    <s v="SRM623"/>
    <s v="VJ-632946"/>
    <x v="1"/>
    <n v="156"/>
  </r>
  <r>
    <x v="0"/>
    <x v="6"/>
    <e v="#REF!"/>
    <e v="#REF!"/>
    <x v="1"/>
    <n v="157"/>
  </r>
  <r>
    <x v="0"/>
    <x v="6"/>
    <e v="#REF!"/>
    <e v="#REF!"/>
    <x v="1"/>
    <n v="158"/>
  </r>
  <r>
    <x v="0"/>
    <x v="1"/>
    <s v="AEC351"/>
    <s v="VJ-634507"/>
    <x v="1"/>
    <n v="159"/>
  </r>
  <r>
    <x v="0"/>
    <x v="2"/>
    <s v="XAA225"/>
    <s v="VJ-631110"/>
    <x v="1"/>
    <n v="160"/>
  </r>
  <r>
    <x v="0"/>
    <x v="2"/>
    <s v="TGK771"/>
    <s v="VJ-632916"/>
    <x v="0"/>
    <n v="161"/>
  </r>
  <r>
    <x v="0"/>
    <x v="2"/>
    <s v="UZN252"/>
    <s v="VJ-631303"/>
    <x v="1"/>
    <n v="162"/>
  </r>
  <r>
    <x v="0"/>
    <x v="6"/>
    <e v="#REF!"/>
    <e v="#REF!"/>
    <x v="1"/>
    <n v="163"/>
  </r>
  <r>
    <x v="0"/>
    <x v="2"/>
    <s v="UFK175"/>
    <s v="VJ-633504"/>
    <x v="1"/>
    <n v="164"/>
  </r>
  <r>
    <x v="0"/>
    <x v="3"/>
    <s v="SPM753"/>
    <s v="VJ-630918"/>
    <x v="0"/>
    <n v="165"/>
  </r>
  <r>
    <x v="0"/>
    <x v="3"/>
    <s v="TNB976"/>
    <s v="VJ-631452"/>
    <x v="0"/>
    <n v="166"/>
  </r>
  <r>
    <x v="0"/>
    <x v="3"/>
    <s v="TTX866"/>
    <s v="VJ-634129"/>
    <x v="1"/>
    <n v="167"/>
  </r>
  <r>
    <x v="0"/>
    <x v="6"/>
    <e v="#REF!"/>
    <e v="#REF!"/>
    <x v="1"/>
    <n v="168"/>
  </r>
  <r>
    <x v="0"/>
    <x v="3"/>
    <s v="TAL890"/>
    <s v="VJ-633411"/>
    <x v="1"/>
    <n v="169"/>
  </r>
  <r>
    <x v="0"/>
    <x v="4"/>
    <s v="SZX061"/>
    <s v="VJ-628770"/>
    <x v="1"/>
    <n v="170"/>
  </r>
  <r>
    <x v="0"/>
    <x v="4"/>
    <s v="SZY268"/>
    <s v="VJ-630811"/>
    <x v="1"/>
    <n v="171"/>
  </r>
  <r>
    <x v="0"/>
    <x v="4"/>
    <s v="TGK778"/>
    <s v="VJ-628879"/>
    <x v="1"/>
    <n v="172"/>
  </r>
  <r>
    <x v="0"/>
    <x v="6"/>
    <e v="#REF!"/>
    <e v="#REF!"/>
    <x v="0"/>
    <n v="173"/>
  </r>
  <r>
    <x v="0"/>
    <x v="4"/>
    <s v="SPQ097"/>
    <s v="VJ-631329"/>
    <x v="1"/>
    <n v="174"/>
  </r>
  <r>
    <x v="0"/>
    <x v="5"/>
    <s v="EUP744"/>
    <s v="VJ-630806"/>
    <x v="1"/>
    <n v="175"/>
  </r>
  <r>
    <x v="0"/>
    <x v="5"/>
    <s v="PZB463"/>
    <s v="VJ-631208"/>
    <x v="1"/>
    <n v="176"/>
  </r>
  <r>
    <x v="0"/>
    <x v="5"/>
    <s v="TIQ538"/>
    <s v="VJ-632268"/>
    <x v="1"/>
    <n v="177"/>
  </r>
  <r>
    <x v="0"/>
    <x v="6"/>
    <e v="#REF!"/>
    <e v="#REF!"/>
    <x v="1"/>
    <n v="178"/>
  </r>
  <r>
    <x v="0"/>
    <x v="4"/>
    <s v="SUJ329"/>
    <s v="VJ-633765"/>
    <x v="0"/>
    <n v="179"/>
  </r>
  <r>
    <x v="0"/>
    <x v="4"/>
    <s v="WGU897"/>
    <s v="NR"/>
    <x v="1"/>
    <n v="180"/>
  </r>
  <r>
    <x v="1"/>
    <x v="0"/>
    <s v="TRJ742"/>
    <s v="VJ-627829"/>
    <x v="1"/>
    <n v="181"/>
  </r>
  <r>
    <x v="1"/>
    <x v="0"/>
    <s v="SYR840"/>
    <s v="VJ-627906"/>
    <x v="1"/>
    <n v="182"/>
  </r>
  <r>
    <x v="1"/>
    <x v="0"/>
    <s v="SZZ944"/>
    <s v="VJ-628508"/>
    <x v="1"/>
    <n v="183"/>
  </r>
  <r>
    <x v="1"/>
    <x v="0"/>
    <s v="SZX918"/>
    <s v="VJ-622344"/>
    <x v="1"/>
    <n v="184"/>
  </r>
  <r>
    <x v="1"/>
    <x v="0"/>
    <s v="TRH184"/>
    <s v="VJ-628834"/>
    <x v="1"/>
    <n v="185"/>
  </r>
  <r>
    <x v="1"/>
    <x v="1"/>
    <s v="STA304"/>
    <s v="VJ-631096"/>
    <x v="1"/>
    <n v="186"/>
  </r>
  <r>
    <x v="1"/>
    <x v="1"/>
    <s v="VZD507"/>
    <s v="VJ-631549"/>
    <x v="1"/>
    <n v="187"/>
  </r>
  <r>
    <x v="1"/>
    <x v="1"/>
    <s v="SRM623"/>
    <s v="VJ-632946"/>
    <x v="1"/>
    <n v="188"/>
  </r>
  <r>
    <x v="1"/>
    <x v="1"/>
    <s v="AEC351"/>
    <s v="VJ-634507"/>
    <x v="1"/>
    <n v="189"/>
  </r>
  <r>
    <x v="1"/>
    <x v="1"/>
    <s v="SUC932"/>
    <s v="VJ-634535"/>
    <x v="1"/>
    <n v="190"/>
  </r>
  <r>
    <x v="1"/>
    <x v="2"/>
    <s v="XAA225"/>
    <s v="VJ-631110"/>
    <x v="1"/>
    <n v="191"/>
  </r>
  <r>
    <x v="1"/>
    <x v="2"/>
    <s v="TGK771"/>
    <s v="VJ-632916"/>
    <x v="1"/>
    <n v="192"/>
  </r>
  <r>
    <x v="1"/>
    <x v="2"/>
    <s v="UZN252"/>
    <s v="VJ-631303"/>
    <x v="1"/>
    <n v="193"/>
  </r>
  <r>
    <x v="1"/>
    <x v="2"/>
    <s v="UFK175"/>
    <s v="VJ-633504"/>
    <x v="1"/>
    <n v="194"/>
  </r>
  <r>
    <x v="1"/>
    <x v="2"/>
    <s v="SPH068"/>
    <s v="VJ-633463"/>
    <x v="1"/>
    <n v="195"/>
  </r>
  <r>
    <x v="1"/>
    <x v="3"/>
    <s v="SPM753"/>
    <s v="VJ-630918"/>
    <x v="1"/>
    <n v="196"/>
  </r>
  <r>
    <x v="1"/>
    <x v="3"/>
    <s v="TNB976"/>
    <s v="VJ-631452"/>
    <x v="1"/>
    <n v="197"/>
  </r>
  <r>
    <x v="1"/>
    <x v="3"/>
    <s v="TTX866"/>
    <s v="VJ-634129"/>
    <x v="1"/>
    <n v="198"/>
  </r>
  <r>
    <x v="1"/>
    <x v="3"/>
    <s v="TAL890"/>
    <s v="VJ-633411"/>
    <x v="1"/>
    <n v="199"/>
  </r>
  <r>
    <x v="1"/>
    <x v="3"/>
    <s v="STM596"/>
    <s v="VJ-634553"/>
    <x v="1"/>
    <n v="200"/>
  </r>
  <r>
    <x v="1"/>
    <x v="4"/>
    <s v="SZX061"/>
    <s v="VJ-628770"/>
    <x v="1"/>
    <n v="201"/>
  </r>
  <r>
    <x v="1"/>
    <x v="4"/>
    <s v="SZY268"/>
    <s v="VJ-630811"/>
    <x v="1"/>
    <n v="202"/>
  </r>
  <r>
    <x v="1"/>
    <x v="4"/>
    <s v="TGK778"/>
    <s v="VJ-628879"/>
    <x v="1"/>
    <n v="203"/>
  </r>
  <r>
    <x v="1"/>
    <x v="4"/>
    <s v="SPQ097"/>
    <s v="VJ-631329"/>
    <x v="1"/>
    <n v="204"/>
  </r>
  <r>
    <x v="1"/>
    <x v="2"/>
    <s v="TMZ782"/>
    <s v="NR"/>
    <x v="1"/>
    <n v="205"/>
  </r>
  <r>
    <x v="1"/>
    <x v="5"/>
    <s v="EUP744"/>
    <s v="VJ-630806"/>
    <x v="1"/>
    <n v="206"/>
  </r>
  <r>
    <x v="1"/>
    <x v="5"/>
    <s v="PZB463"/>
    <s v="VJ-631208"/>
    <x v="1"/>
    <n v="207"/>
  </r>
  <r>
    <x v="1"/>
    <x v="5"/>
    <s v="TIQ538"/>
    <s v="VJ-632268"/>
    <x v="1"/>
    <n v="208"/>
  </r>
  <r>
    <x v="1"/>
    <x v="4"/>
    <s v="SUJ329"/>
    <s v="VJ-633765"/>
    <x v="1"/>
    <n v="209"/>
  </r>
  <r>
    <x v="1"/>
    <x v="4"/>
    <s v="WGU897"/>
    <s v="NR"/>
    <x v="1"/>
    <n v="210"/>
  </r>
  <r>
    <x v="2"/>
    <x v="0"/>
    <s v="TRJ742"/>
    <s v="VJ-627829"/>
    <x v="1"/>
    <n v="211"/>
  </r>
  <r>
    <x v="2"/>
    <x v="0"/>
    <s v="SYR840"/>
    <s v="VJ-627906"/>
    <x v="1"/>
    <n v="212"/>
  </r>
  <r>
    <x v="2"/>
    <x v="0"/>
    <s v="SZZ944"/>
    <s v="VJ-628508"/>
    <x v="1"/>
    <n v="213"/>
  </r>
  <r>
    <x v="2"/>
    <x v="0"/>
    <s v="SZX918"/>
    <s v="VJ-622344"/>
    <x v="1"/>
    <n v="214"/>
  </r>
  <r>
    <x v="2"/>
    <x v="0"/>
    <s v="TRH184"/>
    <s v="VJ-628834"/>
    <x v="0"/>
    <n v="215"/>
  </r>
  <r>
    <x v="2"/>
    <x v="1"/>
    <s v="STA304"/>
    <s v="VJ-631096"/>
    <x v="0"/>
    <n v="216"/>
  </r>
  <r>
    <x v="2"/>
    <x v="1"/>
    <s v="VZD507"/>
    <s v="VJ-631549"/>
    <x v="0"/>
    <n v="217"/>
  </r>
  <r>
    <x v="2"/>
    <x v="1"/>
    <s v="SRM623"/>
    <s v="VJ-632946"/>
    <x v="1"/>
    <n v="218"/>
  </r>
  <r>
    <x v="2"/>
    <x v="1"/>
    <s v="AEC351"/>
    <s v="VJ-634507"/>
    <x v="1"/>
    <n v="219"/>
  </r>
  <r>
    <x v="2"/>
    <x v="1"/>
    <s v="SUC932"/>
    <s v="VJ-634535"/>
    <x v="1"/>
    <n v="220"/>
  </r>
  <r>
    <x v="2"/>
    <x v="2"/>
    <s v="XAA225"/>
    <s v="VJ-631110"/>
    <x v="1"/>
    <n v="221"/>
  </r>
  <r>
    <x v="2"/>
    <x v="2"/>
    <s v="TGK771"/>
    <s v="VJ-632916"/>
    <x v="1"/>
    <n v="222"/>
  </r>
  <r>
    <x v="2"/>
    <x v="2"/>
    <s v="UZN252"/>
    <s v="VJ-631303"/>
    <x v="1"/>
    <n v="223"/>
  </r>
  <r>
    <x v="2"/>
    <x v="2"/>
    <s v="UFK175"/>
    <s v="VJ-633504"/>
    <x v="1"/>
    <n v="224"/>
  </r>
  <r>
    <x v="2"/>
    <x v="2"/>
    <s v="SPH068"/>
    <s v="VJ-633463"/>
    <x v="1"/>
    <n v="225"/>
  </r>
  <r>
    <x v="2"/>
    <x v="3"/>
    <s v="SPM753"/>
    <s v="VJ-630918"/>
    <x v="1"/>
    <n v="226"/>
  </r>
  <r>
    <x v="2"/>
    <x v="3"/>
    <s v="TNB976"/>
    <s v="VJ-631452"/>
    <x v="1"/>
    <n v="227"/>
  </r>
  <r>
    <x v="2"/>
    <x v="3"/>
    <s v="TTX866"/>
    <s v="VJ-634129"/>
    <x v="1"/>
    <n v="228"/>
  </r>
  <r>
    <x v="2"/>
    <x v="3"/>
    <s v="TAL890"/>
    <s v="VJ-633411"/>
    <x v="1"/>
    <n v="229"/>
  </r>
  <r>
    <x v="2"/>
    <x v="3"/>
    <s v="STM596"/>
    <s v="VJ-634553"/>
    <x v="1"/>
    <n v="230"/>
  </r>
  <r>
    <x v="2"/>
    <x v="4"/>
    <s v="SZX061"/>
    <s v="VJ-628770"/>
    <x v="1"/>
    <n v="231"/>
  </r>
  <r>
    <x v="2"/>
    <x v="4"/>
    <s v="SZY268"/>
    <s v="VJ-630811"/>
    <x v="0"/>
    <n v="232"/>
  </r>
  <r>
    <x v="2"/>
    <x v="4"/>
    <s v="TGK778"/>
    <s v="VJ-628879"/>
    <x v="1"/>
    <n v="233"/>
  </r>
  <r>
    <x v="2"/>
    <x v="4"/>
    <s v="SPQ097"/>
    <s v="VJ-631329"/>
    <x v="1"/>
    <n v="234"/>
  </r>
  <r>
    <x v="2"/>
    <x v="2"/>
    <s v="TMZ782"/>
    <s v="NR"/>
    <x v="1"/>
    <n v="235"/>
  </r>
  <r>
    <x v="2"/>
    <x v="5"/>
    <s v="EUP744"/>
    <s v="VJ-630806"/>
    <x v="1"/>
    <n v="236"/>
  </r>
  <r>
    <x v="2"/>
    <x v="5"/>
    <s v="PZB463"/>
    <s v="VJ-631208"/>
    <x v="1"/>
    <n v="237"/>
  </r>
  <r>
    <x v="2"/>
    <x v="5"/>
    <s v="TIQ538"/>
    <s v="VJ-632268"/>
    <x v="1"/>
    <n v="238"/>
  </r>
  <r>
    <x v="2"/>
    <x v="4"/>
    <s v="SUJ329"/>
    <s v="VJ-633765"/>
    <x v="1"/>
    <n v="239"/>
  </r>
  <r>
    <x v="2"/>
    <x v="4"/>
    <s v="WGU897"/>
    <s v="NR"/>
    <x v="0"/>
    <n v="240"/>
  </r>
  <r>
    <x v="3"/>
    <x v="0"/>
    <s v="TRJ742"/>
    <s v="VJ-627829"/>
    <x v="1"/>
    <n v="241"/>
  </r>
  <r>
    <x v="3"/>
    <x v="0"/>
    <s v="SYR840"/>
    <s v="VJ-627906"/>
    <x v="1"/>
    <n v="242"/>
  </r>
  <r>
    <x v="3"/>
    <x v="0"/>
    <s v="SZZ944"/>
    <s v="VJ-628508"/>
    <x v="0"/>
    <n v="243"/>
  </r>
  <r>
    <x v="3"/>
    <x v="0"/>
    <s v="SZX918"/>
    <s v="VJ-622344"/>
    <x v="1"/>
    <n v="244"/>
  </r>
  <r>
    <x v="3"/>
    <x v="0"/>
    <s v="TRH184"/>
    <s v="VJ-628834"/>
    <x v="1"/>
    <n v="245"/>
  </r>
  <r>
    <x v="3"/>
    <x v="1"/>
    <s v="STA304"/>
    <s v="VJ-631096"/>
    <x v="1"/>
    <n v="246"/>
  </r>
  <r>
    <x v="3"/>
    <x v="1"/>
    <s v="VZD507"/>
    <s v="VJ-631549"/>
    <x v="1"/>
    <n v="247"/>
  </r>
  <r>
    <x v="3"/>
    <x v="1"/>
    <s v="SRM623"/>
    <s v="VJ-632946"/>
    <x v="1"/>
    <n v="248"/>
  </r>
  <r>
    <x v="3"/>
    <x v="1"/>
    <s v="AEC351"/>
    <s v="VJ-634507"/>
    <x v="1"/>
    <n v="249"/>
  </r>
  <r>
    <x v="3"/>
    <x v="1"/>
    <s v="SUC932"/>
    <s v="VJ-634535"/>
    <x v="1"/>
    <n v="250"/>
  </r>
  <r>
    <x v="3"/>
    <x v="2"/>
    <s v="XAA225"/>
    <s v="VJ-631110"/>
    <x v="1"/>
    <n v="251"/>
  </r>
  <r>
    <x v="3"/>
    <x v="2"/>
    <s v="TGK771"/>
    <s v="VJ-632916"/>
    <x v="1"/>
    <n v="252"/>
  </r>
  <r>
    <x v="3"/>
    <x v="2"/>
    <s v="UZN252"/>
    <s v="VJ-631303"/>
    <x v="1"/>
    <n v="253"/>
  </r>
  <r>
    <x v="3"/>
    <x v="2"/>
    <s v="UFK175"/>
    <s v="VJ-633504"/>
    <x v="1"/>
    <n v="254"/>
  </r>
  <r>
    <x v="3"/>
    <x v="2"/>
    <s v="SPH068"/>
    <s v="VJ-633463"/>
    <x v="1"/>
    <n v="255"/>
  </r>
  <r>
    <x v="3"/>
    <x v="3"/>
    <s v="SPM753"/>
    <s v="VJ-630918"/>
    <x v="1"/>
    <n v="256"/>
  </r>
  <r>
    <x v="3"/>
    <x v="3"/>
    <s v="TNB976"/>
    <s v="VJ-631452"/>
    <x v="1"/>
    <n v="257"/>
  </r>
  <r>
    <x v="3"/>
    <x v="3"/>
    <s v="TTX866"/>
    <s v="VJ-634129"/>
    <x v="1"/>
    <n v="258"/>
  </r>
  <r>
    <x v="3"/>
    <x v="3"/>
    <s v="TAL890"/>
    <s v="VJ-633411"/>
    <x v="1"/>
    <n v="259"/>
  </r>
  <r>
    <x v="3"/>
    <x v="3"/>
    <s v="STM596"/>
    <s v="VJ-634553"/>
    <x v="1"/>
    <n v="260"/>
  </r>
  <r>
    <x v="3"/>
    <x v="4"/>
    <s v="SZX061"/>
    <s v="VJ-628770"/>
    <x v="1"/>
    <n v="261"/>
  </r>
  <r>
    <x v="3"/>
    <x v="4"/>
    <s v="SZY268"/>
    <s v="VJ-630811"/>
    <x v="1"/>
    <n v="262"/>
  </r>
  <r>
    <x v="3"/>
    <x v="4"/>
    <s v="TGK778"/>
    <s v="VJ-628879"/>
    <x v="0"/>
    <n v="263"/>
  </r>
  <r>
    <x v="3"/>
    <x v="4"/>
    <s v="SPQ097"/>
    <s v="VJ-631329"/>
    <x v="1"/>
    <n v="264"/>
  </r>
  <r>
    <x v="3"/>
    <x v="2"/>
    <s v="TMZ782"/>
    <s v="NR"/>
    <x v="1"/>
    <n v="265"/>
  </r>
  <r>
    <x v="3"/>
    <x v="5"/>
    <s v="EUP744"/>
    <s v="VJ-630806"/>
    <x v="1"/>
    <n v="266"/>
  </r>
  <r>
    <x v="3"/>
    <x v="5"/>
    <s v="PZB463"/>
    <s v="VJ-631208"/>
    <x v="1"/>
    <n v="267"/>
  </r>
  <r>
    <x v="3"/>
    <x v="5"/>
    <s v="TIQ538"/>
    <s v="VJ-632268"/>
    <x v="1"/>
    <n v="268"/>
  </r>
  <r>
    <x v="3"/>
    <x v="4"/>
    <s v="SUJ329"/>
    <s v="VJ-633765"/>
    <x v="1"/>
    <n v="269"/>
  </r>
  <r>
    <x v="3"/>
    <x v="4"/>
    <s v="WGU897"/>
    <s v="NR"/>
    <x v="1"/>
    <n v="270"/>
  </r>
  <r>
    <x v="4"/>
    <x v="0"/>
    <s v="TRJ742"/>
    <s v="VJ-627829"/>
    <x v="1"/>
    <n v="271"/>
  </r>
  <r>
    <x v="4"/>
    <x v="0"/>
    <s v="SYR840"/>
    <s v="VJ-627906"/>
    <x v="1"/>
    <n v="272"/>
  </r>
  <r>
    <x v="4"/>
    <x v="0"/>
    <s v="SZZ944"/>
    <s v="VJ-628508"/>
    <x v="1"/>
    <n v="273"/>
  </r>
  <r>
    <x v="4"/>
    <x v="0"/>
    <s v="SZX918"/>
    <s v="VJ-622344"/>
    <x v="1"/>
    <n v="274"/>
  </r>
  <r>
    <x v="4"/>
    <x v="0"/>
    <s v="TRH184"/>
    <s v="VJ-628834"/>
    <x v="1"/>
    <n v="275"/>
  </r>
  <r>
    <x v="4"/>
    <x v="1"/>
    <s v="STA304"/>
    <s v="VJ-631096"/>
    <x v="1"/>
    <n v="276"/>
  </r>
  <r>
    <x v="4"/>
    <x v="1"/>
    <s v="VZD507"/>
    <s v="VJ-631549"/>
    <x v="1"/>
    <n v="277"/>
  </r>
  <r>
    <x v="4"/>
    <x v="1"/>
    <s v="SRM623"/>
    <s v="VJ-632946"/>
    <x v="1"/>
    <n v="278"/>
  </r>
  <r>
    <x v="4"/>
    <x v="1"/>
    <s v="AEC351"/>
    <s v="VJ-634507"/>
    <x v="1"/>
    <n v="279"/>
  </r>
  <r>
    <x v="4"/>
    <x v="1"/>
    <s v="SUC932"/>
    <s v="VJ-634535"/>
    <x v="1"/>
    <n v="280"/>
  </r>
  <r>
    <x v="4"/>
    <x v="2"/>
    <s v="XAA225"/>
    <s v="VJ-631110"/>
    <x v="1"/>
    <n v="281"/>
  </r>
  <r>
    <x v="4"/>
    <x v="2"/>
    <s v="TGK771"/>
    <s v="VJ-632916"/>
    <x v="1"/>
    <n v="282"/>
  </r>
  <r>
    <x v="4"/>
    <x v="2"/>
    <s v="UZN252"/>
    <s v="VJ-631303"/>
    <x v="1"/>
    <n v="283"/>
  </r>
  <r>
    <x v="4"/>
    <x v="2"/>
    <s v="UFK175"/>
    <s v="VJ-633504"/>
    <x v="1"/>
    <n v="284"/>
  </r>
  <r>
    <x v="4"/>
    <x v="2"/>
    <s v="SPH068"/>
    <s v="VJ-633463"/>
    <x v="0"/>
    <n v="285"/>
  </r>
  <r>
    <x v="4"/>
    <x v="3"/>
    <s v="SPM753"/>
    <s v="VJ-630918"/>
    <x v="1"/>
    <n v="286"/>
  </r>
  <r>
    <x v="4"/>
    <x v="3"/>
    <s v="TNB976"/>
    <s v="VJ-631452"/>
    <x v="1"/>
    <n v="287"/>
  </r>
  <r>
    <x v="4"/>
    <x v="3"/>
    <s v="TTX866"/>
    <s v="VJ-634129"/>
    <x v="1"/>
    <n v="288"/>
  </r>
  <r>
    <x v="4"/>
    <x v="3"/>
    <s v="TAL890"/>
    <s v="VJ-633411"/>
    <x v="1"/>
    <n v="289"/>
  </r>
  <r>
    <x v="4"/>
    <x v="3"/>
    <s v="STM596"/>
    <s v="VJ-634553"/>
    <x v="1"/>
    <n v="290"/>
  </r>
  <r>
    <x v="4"/>
    <x v="4"/>
    <s v="SZX061"/>
    <s v="VJ-628770"/>
    <x v="1"/>
    <n v="291"/>
  </r>
  <r>
    <x v="4"/>
    <x v="4"/>
    <s v="SZY268"/>
    <s v="VJ-630811"/>
    <x v="1"/>
    <n v="292"/>
  </r>
  <r>
    <x v="4"/>
    <x v="4"/>
    <s v="TGK778"/>
    <s v="VJ-628879"/>
    <x v="1"/>
    <n v="293"/>
  </r>
  <r>
    <x v="4"/>
    <x v="4"/>
    <s v="SPQ097"/>
    <s v="VJ-631329"/>
    <x v="1"/>
    <n v="294"/>
  </r>
  <r>
    <x v="4"/>
    <x v="2"/>
    <s v="TMZ782"/>
    <s v="NR"/>
    <x v="1"/>
    <n v="295"/>
  </r>
  <r>
    <x v="4"/>
    <x v="5"/>
    <s v="EUP744"/>
    <s v="VJ-630806"/>
    <x v="0"/>
    <n v="296"/>
  </r>
  <r>
    <x v="4"/>
    <x v="5"/>
    <s v="PZB463"/>
    <s v="VJ-631208"/>
    <x v="0"/>
    <n v="297"/>
  </r>
  <r>
    <x v="4"/>
    <x v="5"/>
    <s v="TIQ538"/>
    <s v="VJ-632268"/>
    <x v="1"/>
    <n v="298"/>
  </r>
  <r>
    <x v="4"/>
    <x v="4"/>
    <s v="SUJ329"/>
    <s v="VJ-633765"/>
    <x v="1"/>
    <n v="299"/>
  </r>
  <r>
    <x v="4"/>
    <x v="4"/>
    <s v="WGU897"/>
    <s v="NR"/>
    <x v="0"/>
    <n v="300"/>
  </r>
  <r>
    <x v="0"/>
    <x v="0"/>
    <s v="SUB780"/>
    <s v="VJ-621053"/>
    <x v="1"/>
    <n v="301"/>
  </r>
  <r>
    <x v="0"/>
    <x v="0"/>
    <s v="STE093"/>
    <s v="VJ-628096"/>
    <x v="1"/>
    <n v="302"/>
  </r>
  <r>
    <x v="0"/>
    <x v="0"/>
    <s v="WNB720"/>
    <s v="VJ-633496"/>
    <x v="1"/>
    <n v="303"/>
  </r>
  <r>
    <x v="0"/>
    <x v="1"/>
    <s v="SZX952"/>
    <s v="VJ-637049"/>
    <x v="1"/>
    <n v="304"/>
  </r>
  <r>
    <x v="0"/>
    <x v="1"/>
    <s v="SZX045"/>
    <s v="VJ-635869"/>
    <x v="0"/>
    <n v="305"/>
  </r>
  <r>
    <x v="0"/>
    <x v="1"/>
    <s v="SRA165"/>
    <s v="VJ-632904"/>
    <x v="1"/>
    <n v="306"/>
  </r>
  <r>
    <x v="0"/>
    <x v="2"/>
    <s v="TKD206"/>
    <s v="VJ-620893"/>
    <x v="1"/>
    <n v="307"/>
  </r>
  <r>
    <x v="0"/>
    <x v="2"/>
    <s v="TDZ362"/>
    <s v="VJ-637235"/>
    <x v="0"/>
    <n v="308"/>
  </r>
  <r>
    <x v="0"/>
    <x v="2"/>
    <s v="TRF493"/>
    <s v="VJ-636857"/>
    <x v="1"/>
    <n v="309"/>
  </r>
  <r>
    <x v="0"/>
    <x v="3"/>
    <s v="VLG604"/>
    <s v="VJ-620956"/>
    <x v="1"/>
    <n v="310"/>
  </r>
  <r>
    <x v="0"/>
    <x v="3"/>
    <s v="AQD180"/>
    <s v="VJ-621134"/>
    <x v="1"/>
    <n v="311"/>
  </r>
  <r>
    <x v="0"/>
    <x v="3"/>
    <s v="TUK209"/>
    <s v="VJ-640173"/>
    <x v="1"/>
    <n v="312"/>
  </r>
  <r>
    <x v="0"/>
    <x v="4"/>
    <s v="SXV672"/>
    <s v="VJ-622626"/>
    <x v="0"/>
    <n v="313"/>
  </r>
  <r>
    <x v="0"/>
    <x v="4"/>
    <s v="TLM031"/>
    <s v="VJ-632626"/>
    <x v="1"/>
    <n v="314"/>
  </r>
  <r>
    <x v="0"/>
    <x v="4"/>
    <s v="TJW005"/>
    <s v="VJ-634205"/>
    <x v="1"/>
    <n v="315"/>
  </r>
  <r>
    <x v="0"/>
    <x v="5"/>
    <s v="TAZ099"/>
    <s v="VJ-620387"/>
    <x v="0"/>
    <n v="316"/>
  </r>
  <r>
    <x v="0"/>
    <x v="5"/>
    <s v="SDV745"/>
    <s v="VJ-637284"/>
    <x v="0"/>
    <n v="317"/>
  </r>
  <r>
    <x v="0"/>
    <x v="5"/>
    <s v="SUJ329"/>
    <s v="VJ-636820"/>
    <x v="0"/>
    <n v="318"/>
  </r>
  <r>
    <x v="0"/>
    <x v="0"/>
    <s v="TKE493"/>
    <s v="VJ-638076"/>
    <x v="1"/>
    <n v="319"/>
  </r>
  <r>
    <x v="0"/>
    <x v="0"/>
    <s v="SNS577"/>
    <s v="VJ-640362"/>
    <x v="1"/>
    <n v="320"/>
  </r>
  <r>
    <x v="0"/>
    <x v="0"/>
    <s v="XJA724"/>
    <s v="VJ-638805"/>
    <x v="1"/>
    <n v="321"/>
  </r>
  <r>
    <x v="0"/>
    <x v="0"/>
    <s v="TFV491"/>
    <s v="VJ-644288"/>
    <x v="1"/>
    <n v="322"/>
  </r>
  <r>
    <x v="0"/>
    <x v="2"/>
    <s v="USD288"/>
    <s v="VJ-638053"/>
    <x v="1"/>
    <n v="323"/>
  </r>
  <r>
    <x v="0"/>
    <x v="2"/>
    <s v="THV522"/>
    <s v="VJ-640397"/>
    <x v="1"/>
    <n v="324"/>
  </r>
  <r>
    <x v="0"/>
    <x v="3"/>
    <s v="SRL436"/>
    <s v="VJ-638780"/>
    <x v="1"/>
    <n v="325"/>
  </r>
  <r>
    <x v="0"/>
    <x v="3"/>
    <s v="SUC590"/>
    <s v="VJ-646312"/>
    <x v="1"/>
    <n v="326"/>
  </r>
  <r>
    <x v="0"/>
    <x v="4"/>
    <s v="SNT235"/>
    <s v="VJ-640370"/>
    <x v="1"/>
    <n v="327"/>
  </r>
  <r>
    <x v="0"/>
    <x v="4"/>
    <s v="SRF147"/>
    <s v="VJ-643522"/>
    <x v="1"/>
    <n v="328"/>
  </r>
  <r>
    <x v="0"/>
    <x v="5"/>
    <s v="SZK392"/>
    <s v="VJ-638621"/>
    <x v="0"/>
    <n v="329"/>
  </r>
  <r>
    <x v="0"/>
    <x v="5"/>
    <s v="UYV004"/>
    <s v="VJ-645896"/>
    <x v="0"/>
    <n v="330"/>
  </r>
  <r>
    <x v="1"/>
    <x v="0"/>
    <s v="SUB780"/>
    <s v="VJ-621053"/>
    <x v="1"/>
    <n v="331"/>
  </r>
  <r>
    <x v="1"/>
    <x v="0"/>
    <s v="STE093"/>
    <s v="VJ-628096"/>
    <x v="0"/>
    <n v="332"/>
  </r>
  <r>
    <x v="1"/>
    <x v="0"/>
    <s v="WNB720"/>
    <s v="VJ-633496"/>
    <x v="1"/>
    <n v="333"/>
  </r>
  <r>
    <x v="1"/>
    <x v="1"/>
    <s v="SZX952"/>
    <s v="VJ-637049"/>
    <x v="1"/>
    <n v="334"/>
  </r>
  <r>
    <x v="1"/>
    <x v="1"/>
    <s v="SZX045"/>
    <s v="VJ-635869"/>
    <x v="1"/>
    <n v="335"/>
  </r>
  <r>
    <x v="1"/>
    <x v="1"/>
    <s v="SRA165"/>
    <s v="VJ-632904"/>
    <x v="1"/>
    <n v="336"/>
  </r>
  <r>
    <x v="1"/>
    <x v="2"/>
    <s v="TKD206"/>
    <s v="VJ-620893"/>
    <x v="1"/>
    <n v="337"/>
  </r>
  <r>
    <x v="1"/>
    <x v="2"/>
    <s v="TDZ362"/>
    <s v="VJ-637235"/>
    <x v="1"/>
    <n v="338"/>
  </r>
  <r>
    <x v="1"/>
    <x v="2"/>
    <s v="TRF493"/>
    <s v="VJ-636857"/>
    <x v="1"/>
    <n v="339"/>
  </r>
  <r>
    <x v="1"/>
    <x v="3"/>
    <s v="VLG604"/>
    <s v="VJ-620956"/>
    <x v="1"/>
    <n v="340"/>
  </r>
  <r>
    <x v="1"/>
    <x v="3"/>
    <s v="AQD180"/>
    <s v="VJ-621134"/>
    <x v="1"/>
    <n v="341"/>
  </r>
  <r>
    <x v="1"/>
    <x v="3"/>
    <s v="TUK209"/>
    <s v="VJ-640173"/>
    <x v="1"/>
    <n v="342"/>
  </r>
  <r>
    <x v="1"/>
    <x v="4"/>
    <s v="SXV672"/>
    <s v="VJ-622626"/>
    <x v="1"/>
    <n v="343"/>
  </r>
  <r>
    <x v="1"/>
    <x v="4"/>
    <s v="TLM031"/>
    <s v="VJ-632626"/>
    <x v="1"/>
    <n v="344"/>
  </r>
  <r>
    <x v="1"/>
    <x v="4"/>
    <s v="TJW005"/>
    <s v="VJ-634205"/>
    <x v="1"/>
    <n v="345"/>
  </r>
  <r>
    <x v="1"/>
    <x v="5"/>
    <s v="TAZ099"/>
    <s v="VJ-620387"/>
    <x v="1"/>
    <n v="346"/>
  </r>
  <r>
    <x v="1"/>
    <x v="5"/>
    <s v="SDV745"/>
    <s v="VJ-637284"/>
    <x v="1"/>
    <n v="347"/>
  </r>
  <r>
    <x v="1"/>
    <x v="5"/>
    <s v="SUJ329"/>
    <s v="VJ-636820"/>
    <x v="1"/>
    <n v="348"/>
  </r>
  <r>
    <x v="1"/>
    <x v="0"/>
    <s v="TKE493"/>
    <s v="VJ-638076"/>
    <x v="1"/>
    <n v="349"/>
  </r>
  <r>
    <x v="1"/>
    <x v="0"/>
    <s v="SNS577"/>
    <s v="VJ-640362"/>
    <x v="1"/>
    <n v="350"/>
  </r>
  <r>
    <x v="1"/>
    <x v="0"/>
    <s v="XJA724"/>
    <s v="VJ-638805"/>
    <x v="1"/>
    <n v="351"/>
  </r>
  <r>
    <x v="1"/>
    <x v="0"/>
    <s v="TFV491"/>
    <s v="VJ-644288"/>
    <x v="1"/>
    <n v="352"/>
  </r>
  <r>
    <x v="1"/>
    <x v="2"/>
    <s v="USD288"/>
    <s v="VJ-638053"/>
    <x v="1"/>
    <n v="353"/>
  </r>
  <r>
    <x v="1"/>
    <x v="2"/>
    <s v="THV522"/>
    <s v="VJ-640397"/>
    <x v="1"/>
    <n v="354"/>
  </r>
  <r>
    <x v="1"/>
    <x v="3"/>
    <s v="SRL436"/>
    <s v="VJ-638780"/>
    <x v="1"/>
    <n v="355"/>
  </r>
  <r>
    <x v="1"/>
    <x v="3"/>
    <s v="SUC590"/>
    <s v="VJ-646312"/>
    <x v="1"/>
    <n v="356"/>
  </r>
  <r>
    <x v="1"/>
    <x v="4"/>
    <s v="SNT235"/>
    <s v="VJ-640370"/>
    <x v="1"/>
    <n v="357"/>
  </r>
  <r>
    <x v="1"/>
    <x v="4"/>
    <s v="SRF147"/>
    <s v="VJ-643522"/>
    <x v="1"/>
    <n v="358"/>
  </r>
  <r>
    <x v="1"/>
    <x v="5"/>
    <s v="SZK392"/>
    <s v="VJ-638621"/>
    <x v="1"/>
    <n v="359"/>
  </r>
  <r>
    <x v="1"/>
    <x v="5"/>
    <s v="UYV004"/>
    <s v="VJ-645896"/>
    <x v="1"/>
    <n v="360"/>
  </r>
  <r>
    <x v="2"/>
    <x v="0"/>
    <s v="SUB780"/>
    <s v="VJ-621053"/>
    <x v="1"/>
    <n v="361"/>
  </r>
  <r>
    <x v="2"/>
    <x v="0"/>
    <s v="STE093"/>
    <s v="VJ-628096"/>
    <x v="0"/>
    <n v="362"/>
  </r>
  <r>
    <x v="2"/>
    <x v="0"/>
    <s v="WNB720"/>
    <s v="VJ-633496"/>
    <x v="0"/>
    <n v="363"/>
  </r>
  <r>
    <x v="2"/>
    <x v="1"/>
    <s v="SZX952"/>
    <s v="VJ-637049"/>
    <x v="0"/>
    <n v="364"/>
  </r>
  <r>
    <x v="2"/>
    <x v="1"/>
    <s v="SZX045"/>
    <s v="VJ-635869"/>
    <x v="0"/>
    <n v="365"/>
  </r>
  <r>
    <x v="2"/>
    <x v="1"/>
    <s v="SRA165"/>
    <s v="VJ-632904"/>
    <x v="1"/>
    <n v="366"/>
  </r>
  <r>
    <x v="2"/>
    <x v="2"/>
    <s v="TKD206"/>
    <s v="VJ-620893"/>
    <x v="0"/>
    <n v="367"/>
  </r>
  <r>
    <x v="2"/>
    <x v="2"/>
    <s v="TDZ362"/>
    <s v="VJ-637235"/>
    <x v="0"/>
    <n v="368"/>
  </r>
  <r>
    <x v="2"/>
    <x v="2"/>
    <s v="TRF493"/>
    <s v="VJ-636857"/>
    <x v="1"/>
    <n v="369"/>
  </r>
  <r>
    <x v="2"/>
    <x v="3"/>
    <s v="VLG604"/>
    <s v="VJ-620956"/>
    <x v="1"/>
    <n v="370"/>
  </r>
  <r>
    <x v="2"/>
    <x v="3"/>
    <s v="AQD180"/>
    <s v="VJ-621134"/>
    <x v="1"/>
    <n v="371"/>
  </r>
  <r>
    <x v="2"/>
    <x v="3"/>
    <s v="TUK209"/>
    <s v="VJ-640173"/>
    <x v="1"/>
    <n v="372"/>
  </r>
  <r>
    <x v="2"/>
    <x v="4"/>
    <s v="SXV672"/>
    <s v="VJ-622626"/>
    <x v="0"/>
    <n v="373"/>
  </r>
  <r>
    <x v="2"/>
    <x v="4"/>
    <s v="TLM031"/>
    <s v="VJ-632626"/>
    <x v="0"/>
    <n v="374"/>
  </r>
  <r>
    <x v="2"/>
    <x v="4"/>
    <s v="TJW005"/>
    <s v="VJ-634205"/>
    <x v="0"/>
    <n v="375"/>
  </r>
  <r>
    <x v="2"/>
    <x v="5"/>
    <s v="TAZ099"/>
    <s v="VJ-620387"/>
    <x v="1"/>
    <n v="376"/>
  </r>
  <r>
    <x v="2"/>
    <x v="5"/>
    <s v="SDV745"/>
    <s v="VJ-637284"/>
    <x v="1"/>
    <n v="377"/>
  </r>
  <r>
    <x v="2"/>
    <x v="5"/>
    <s v="SUJ329"/>
    <s v="VJ-636820"/>
    <x v="1"/>
    <n v="378"/>
  </r>
  <r>
    <x v="2"/>
    <x v="0"/>
    <s v="TKE493"/>
    <s v="VJ-638076"/>
    <x v="0"/>
    <n v="379"/>
  </r>
  <r>
    <x v="2"/>
    <x v="0"/>
    <s v="SNS577"/>
    <s v="VJ-640362"/>
    <x v="0"/>
    <n v="380"/>
  </r>
  <r>
    <x v="2"/>
    <x v="0"/>
    <s v="XJA724"/>
    <s v="VJ-638805"/>
    <x v="1"/>
    <n v="381"/>
  </r>
  <r>
    <x v="2"/>
    <x v="0"/>
    <s v="TFV491"/>
    <s v="VJ-644288"/>
    <x v="0"/>
    <n v="382"/>
  </r>
  <r>
    <x v="2"/>
    <x v="2"/>
    <s v="USD288"/>
    <s v="VJ-638053"/>
    <x v="0"/>
    <n v="383"/>
  </r>
  <r>
    <x v="2"/>
    <x v="2"/>
    <s v="THV522"/>
    <s v="VJ-640397"/>
    <x v="0"/>
    <n v="384"/>
  </r>
  <r>
    <x v="2"/>
    <x v="3"/>
    <s v="SRL436"/>
    <s v="VJ-638780"/>
    <x v="1"/>
    <n v="385"/>
  </r>
  <r>
    <x v="2"/>
    <x v="3"/>
    <s v="SUC590"/>
    <s v="VJ-646312"/>
    <x v="1"/>
    <n v="386"/>
  </r>
  <r>
    <x v="2"/>
    <x v="4"/>
    <s v="SNT235"/>
    <s v="VJ-640370"/>
    <x v="0"/>
    <n v="387"/>
  </r>
  <r>
    <x v="2"/>
    <x v="4"/>
    <s v="SRF147"/>
    <s v="VJ-643522"/>
    <x v="0"/>
    <n v="388"/>
  </r>
  <r>
    <x v="2"/>
    <x v="5"/>
    <s v="SZK392"/>
    <s v="VJ-638621"/>
    <x v="1"/>
    <n v="389"/>
  </r>
  <r>
    <x v="2"/>
    <x v="5"/>
    <s v="UYV004"/>
    <s v="VJ-645896"/>
    <x v="0"/>
    <n v="390"/>
  </r>
  <r>
    <x v="3"/>
    <x v="0"/>
    <s v="SUB780"/>
    <s v="VJ-621053"/>
    <x v="1"/>
    <n v="391"/>
  </r>
  <r>
    <x v="3"/>
    <x v="0"/>
    <s v="STE093"/>
    <s v="VJ-628096"/>
    <x v="1"/>
    <n v="392"/>
  </r>
  <r>
    <x v="3"/>
    <x v="0"/>
    <s v="WNB720"/>
    <s v="VJ-633496"/>
    <x v="1"/>
    <n v="393"/>
  </r>
  <r>
    <x v="3"/>
    <x v="1"/>
    <s v="SZX952"/>
    <s v="VJ-637049"/>
    <x v="1"/>
    <n v="394"/>
  </r>
  <r>
    <x v="3"/>
    <x v="1"/>
    <s v="SZX045"/>
    <s v="VJ-635869"/>
    <x v="1"/>
    <n v="395"/>
  </r>
  <r>
    <x v="3"/>
    <x v="1"/>
    <s v="SRA165"/>
    <s v="VJ-632904"/>
    <x v="1"/>
    <n v="396"/>
  </r>
  <r>
    <x v="3"/>
    <x v="2"/>
    <s v="TKD206"/>
    <s v="VJ-620893"/>
    <x v="0"/>
    <n v="397"/>
  </r>
  <r>
    <x v="3"/>
    <x v="2"/>
    <s v="TDZ362"/>
    <s v="VJ-637235"/>
    <x v="1"/>
    <n v="398"/>
  </r>
  <r>
    <x v="3"/>
    <x v="2"/>
    <s v="TRF493"/>
    <s v="VJ-636857"/>
    <x v="1"/>
    <n v="399"/>
  </r>
  <r>
    <x v="3"/>
    <x v="3"/>
    <s v="VLG604"/>
    <s v="VJ-620956"/>
    <x v="1"/>
    <n v="400"/>
  </r>
  <r>
    <x v="3"/>
    <x v="3"/>
    <s v="AQD180"/>
    <s v="VJ-621134"/>
    <x v="1"/>
    <n v="401"/>
  </r>
  <r>
    <x v="3"/>
    <x v="3"/>
    <s v="TUK209"/>
    <s v="VJ-640173"/>
    <x v="1"/>
    <n v="402"/>
  </r>
  <r>
    <x v="3"/>
    <x v="4"/>
    <s v="SXV672"/>
    <s v="VJ-622626"/>
    <x v="0"/>
    <n v="403"/>
  </r>
  <r>
    <x v="3"/>
    <x v="4"/>
    <s v="TLM031"/>
    <s v="VJ-632626"/>
    <x v="0"/>
    <n v="404"/>
  </r>
  <r>
    <x v="3"/>
    <x v="4"/>
    <s v="TJW005"/>
    <s v="VJ-634205"/>
    <x v="1"/>
    <n v="405"/>
  </r>
  <r>
    <x v="3"/>
    <x v="5"/>
    <s v="TAZ099"/>
    <s v="VJ-620387"/>
    <x v="1"/>
    <n v="406"/>
  </r>
  <r>
    <x v="3"/>
    <x v="5"/>
    <s v="SDV745"/>
    <s v="VJ-637284"/>
    <x v="1"/>
    <n v="407"/>
  </r>
  <r>
    <x v="3"/>
    <x v="5"/>
    <s v="SUJ329"/>
    <s v="VJ-636820"/>
    <x v="1"/>
    <n v="408"/>
  </r>
  <r>
    <x v="3"/>
    <x v="0"/>
    <s v="TKE493"/>
    <s v="VJ-638076"/>
    <x v="1"/>
    <n v="409"/>
  </r>
  <r>
    <x v="3"/>
    <x v="0"/>
    <s v="SNS577"/>
    <s v="VJ-640362"/>
    <x v="1"/>
    <n v="410"/>
  </r>
  <r>
    <x v="3"/>
    <x v="0"/>
    <s v="XJA724"/>
    <s v="VJ-638805"/>
    <x v="1"/>
    <n v="411"/>
  </r>
  <r>
    <x v="3"/>
    <x v="0"/>
    <s v="TFV491"/>
    <s v="VJ-644288"/>
    <x v="1"/>
    <n v="412"/>
  </r>
  <r>
    <x v="3"/>
    <x v="2"/>
    <s v="USD288"/>
    <s v="VJ-638053"/>
    <x v="1"/>
    <n v="413"/>
  </r>
  <r>
    <x v="3"/>
    <x v="2"/>
    <s v="THV522"/>
    <s v="VJ-640397"/>
    <x v="0"/>
    <n v="414"/>
  </r>
  <r>
    <x v="3"/>
    <x v="3"/>
    <s v="SRL436"/>
    <s v="VJ-638780"/>
    <x v="1"/>
    <n v="415"/>
  </r>
  <r>
    <x v="3"/>
    <x v="3"/>
    <s v="SUC590"/>
    <s v="VJ-646312"/>
    <x v="1"/>
    <n v="416"/>
  </r>
  <r>
    <x v="3"/>
    <x v="4"/>
    <s v="SNT235"/>
    <s v="VJ-640370"/>
    <x v="1"/>
    <n v="417"/>
  </r>
  <r>
    <x v="3"/>
    <x v="4"/>
    <s v="SRF147"/>
    <s v="VJ-643522"/>
    <x v="1"/>
    <n v="418"/>
  </r>
  <r>
    <x v="3"/>
    <x v="5"/>
    <s v="SZK392"/>
    <s v="VJ-638621"/>
    <x v="1"/>
    <n v="419"/>
  </r>
  <r>
    <x v="3"/>
    <x v="5"/>
    <s v="UYV004"/>
    <s v="VJ-645896"/>
    <x v="1"/>
    <n v="420"/>
  </r>
  <r>
    <x v="4"/>
    <x v="0"/>
    <s v="SUB780"/>
    <s v="VJ-621053"/>
    <x v="1"/>
    <n v="421"/>
  </r>
  <r>
    <x v="4"/>
    <x v="0"/>
    <s v="STE093"/>
    <s v="VJ-628096"/>
    <x v="1"/>
    <n v="422"/>
  </r>
  <r>
    <x v="4"/>
    <x v="0"/>
    <s v="WNB720"/>
    <s v="VJ-633496"/>
    <x v="1"/>
    <n v="423"/>
  </r>
  <r>
    <x v="4"/>
    <x v="1"/>
    <s v="SZX952"/>
    <s v="VJ-637049"/>
    <x v="1"/>
    <n v="424"/>
  </r>
  <r>
    <x v="4"/>
    <x v="1"/>
    <s v="SZX045"/>
    <s v="VJ-635869"/>
    <x v="1"/>
    <n v="425"/>
  </r>
  <r>
    <x v="4"/>
    <x v="1"/>
    <s v="SRA165"/>
    <s v="VJ-632904"/>
    <x v="1"/>
    <n v="426"/>
  </r>
  <r>
    <x v="4"/>
    <x v="2"/>
    <s v="TKD206"/>
    <s v="VJ-620893"/>
    <x v="0"/>
    <n v="427"/>
  </r>
  <r>
    <x v="4"/>
    <x v="2"/>
    <s v="TDZ362"/>
    <s v="VJ-637235"/>
    <x v="1"/>
    <n v="428"/>
  </r>
  <r>
    <x v="4"/>
    <x v="2"/>
    <s v="TRF493"/>
    <s v="VJ-636857"/>
    <x v="1"/>
    <n v="429"/>
  </r>
  <r>
    <x v="4"/>
    <x v="3"/>
    <s v="VLG604"/>
    <s v="VJ-620956"/>
    <x v="1"/>
    <n v="430"/>
  </r>
  <r>
    <x v="4"/>
    <x v="3"/>
    <s v="AQD180"/>
    <s v="VJ-621134"/>
    <x v="0"/>
    <n v="431"/>
  </r>
  <r>
    <x v="4"/>
    <x v="3"/>
    <s v="TUK209"/>
    <s v="VJ-640173"/>
    <x v="1"/>
    <n v="432"/>
  </r>
  <r>
    <x v="4"/>
    <x v="4"/>
    <s v="SXV672"/>
    <s v="VJ-622626"/>
    <x v="1"/>
    <n v="433"/>
  </r>
  <r>
    <x v="4"/>
    <x v="4"/>
    <s v="TLM031"/>
    <s v="VJ-632626"/>
    <x v="1"/>
    <n v="434"/>
  </r>
  <r>
    <x v="4"/>
    <x v="4"/>
    <s v="TJW005"/>
    <s v="VJ-634205"/>
    <x v="0"/>
    <n v="435"/>
  </r>
  <r>
    <x v="4"/>
    <x v="5"/>
    <s v="TAZ099"/>
    <s v="VJ-620387"/>
    <x v="1"/>
    <n v="436"/>
  </r>
  <r>
    <x v="4"/>
    <x v="5"/>
    <s v="SDV745"/>
    <s v="VJ-637284"/>
    <x v="1"/>
    <n v="437"/>
  </r>
  <r>
    <x v="4"/>
    <x v="5"/>
    <s v="SUJ329"/>
    <s v="VJ-636820"/>
    <x v="1"/>
    <n v="438"/>
  </r>
  <r>
    <x v="4"/>
    <x v="0"/>
    <s v="TKE493"/>
    <s v="VJ-638076"/>
    <x v="1"/>
    <n v="439"/>
  </r>
  <r>
    <x v="4"/>
    <x v="0"/>
    <s v="SNS577"/>
    <s v="VJ-640362"/>
    <x v="1"/>
    <n v="440"/>
  </r>
  <r>
    <x v="4"/>
    <x v="0"/>
    <s v="XJA724"/>
    <s v="VJ-638805"/>
    <x v="1"/>
    <n v="441"/>
  </r>
  <r>
    <x v="4"/>
    <x v="0"/>
    <s v="TFV491"/>
    <s v="VJ-644288"/>
    <x v="1"/>
    <n v="442"/>
  </r>
  <r>
    <x v="4"/>
    <x v="2"/>
    <s v="USD288"/>
    <s v="VJ-638053"/>
    <x v="0"/>
    <n v="443"/>
  </r>
  <r>
    <x v="4"/>
    <x v="2"/>
    <s v="THV522"/>
    <s v="VJ-640397"/>
    <x v="0"/>
    <n v="444"/>
  </r>
  <r>
    <x v="4"/>
    <x v="3"/>
    <s v="SRL436"/>
    <s v="VJ-638780"/>
    <x v="1"/>
    <n v="445"/>
  </r>
  <r>
    <x v="4"/>
    <x v="3"/>
    <s v="SUC590"/>
    <s v="VJ-646312"/>
    <x v="1"/>
    <n v="446"/>
  </r>
  <r>
    <x v="4"/>
    <x v="4"/>
    <s v="SNT235"/>
    <s v="VJ-640370"/>
    <x v="1"/>
    <n v="447"/>
  </r>
  <r>
    <x v="4"/>
    <x v="4"/>
    <s v="SRF147"/>
    <s v="VJ-643522"/>
    <x v="1"/>
    <n v="448"/>
  </r>
  <r>
    <x v="4"/>
    <x v="5"/>
    <s v="SZK392"/>
    <s v="VJ-638621"/>
    <x v="1"/>
    <n v="449"/>
  </r>
  <r>
    <x v="4"/>
    <x v="5"/>
    <s v="UYV004"/>
    <s v="VJ-645896"/>
    <x v="1"/>
    <n v="450"/>
  </r>
  <r>
    <x v="0"/>
    <x v="0"/>
    <s v="TRN283"/>
    <s v="VJ-649207"/>
    <x v="1"/>
    <n v="451"/>
  </r>
  <r>
    <x v="0"/>
    <x v="0"/>
    <s v="TEW144"/>
    <s v="VJ-650160"/>
    <x v="1"/>
    <n v="452"/>
  </r>
  <r>
    <x v="0"/>
    <x v="0"/>
    <s v="SOI243"/>
    <s v="VJ-651788"/>
    <x v="1"/>
    <n v="453"/>
  </r>
  <r>
    <x v="0"/>
    <x v="0"/>
    <s v="TBB620"/>
    <s v="VJ-651931"/>
    <x v="1"/>
    <n v="454"/>
  </r>
  <r>
    <x v="0"/>
    <x v="0"/>
    <s v="XUF486"/>
    <s v="VJ-650158"/>
    <x v="1"/>
    <n v="455"/>
  </r>
  <r>
    <x v="0"/>
    <x v="2"/>
    <s v="WSJ542"/>
    <s v="VJ-651556"/>
    <x v="1"/>
    <n v="456"/>
  </r>
  <r>
    <x v="0"/>
    <x v="2"/>
    <s v="CQU955"/>
    <s v="VJ-652003"/>
    <x v="1"/>
    <n v="457"/>
  </r>
  <r>
    <x v="0"/>
    <x v="2"/>
    <s v="TTY592"/>
    <s v="VJ-652101"/>
    <x v="1"/>
    <n v="458"/>
  </r>
  <r>
    <x v="0"/>
    <x v="2"/>
    <s v="SAK209"/>
    <s v="VJ-652618"/>
    <x v="1"/>
    <n v="459"/>
  </r>
  <r>
    <x v="0"/>
    <x v="2"/>
    <s v="SNC414"/>
    <s v="VJ-652635"/>
    <x v="0"/>
    <n v="460"/>
  </r>
  <r>
    <x v="0"/>
    <x v="3"/>
    <s v="WFH747"/>
    <s v="VJ-651027"/>
    <x v="0"/>
    <n v="461"/>
  </r>
  <r>
    <x v="0"/>
    <x v="3"/>
    <s v="TLN438"/>
    <s v="VJ-653192"/>
    <x v="1"/>
    <n v="462"/>
  </r>
  <r>
    <x v="0"/>
    <x v="3"/>
    <s v="VEN960"/>
    <s v="VJ-653210"/>
    <x v="0"/>
    <n v="463"/>
  </r>
  <r>
    <x v="0"/>
    <x v="3"/>
    <s v="TUK209"/>
    <s v="VJ-652675"/>
    <x v="1"/>
    <n v="464"/>
  </r>
  <r>
    <x v="0"/>
    <x v="3"/>
    <s v="SPR707"/>
    <s v="VJ-652078"/>
    <x v="0"/>
    <n v="465"/>
  </r>
  <r>
    <x v="0"/>
    <x v="4"/>
    <s v="SLG019"/>
    <s v="VJ-649533"/>
    <x v="0"/>
    <n v="466"/>
  </r>
  <r>
    <x v="0"/>
    <x v="4"/>
    <s v="SPR282"/>
    <s v="VJ-648170"/>
    <x v="0"/>
    <n v="467"/>
  </r>
  <r>
    <x v="0"/>
    <x v="4"/>
    <s v="TLM031"/>
    <s v="VJ-649514"/>
    <x v="0"/>
    <n v="468"/>
  </r>
  <r>
    <x v="0"/>
    <x v="4"/>
    <s v="TDZ220"/>
    <s v="VJ-650388"/>
    <x v="1"/>
    <n v="469"/>
  </r>
  <r>
    <x v="0"/>
    <x v="4"/>
    <s v="WFL529"/>
    <s v="VJ-649411"/>
    <x v="0"/>
    <n v="470"/>
  </r>
  <r>
    <x v="0"/>
    <x v="6"/>
    <e v="#REF!"/>
    <e v="#REF!"/>
    <x v="0"/>
    <n v="471"/>
  </r>
  <r>
    <x v="0"/>
    <x v="5"/>
    <s v="WSJ666"/>
    <s v="VJ-647568"/>
    <x v="0"/>
    <n v="472"/>
  </r>
  <r>
    <x v="0"/>
    <x v="5"/>
    <s v="QGQ060"/>
    <s v="VJ-650481"/>
    <x v="0"/>
    <n v="473"/>
  </r>
  <r>
    <x v="0"/>
    <x v="5"/>
    <s v="TJV624"/>
    <s v="VJ-649625"/>
    <x v="0"/>
    <n v="474"/>
  </r>
  <r>
    <x v="0"/>
    <x v="5"/>
    <s v="TDM043"/>
    <s v="VJ-652605"/>
    <x v="0"/>
    <n v="475"/>
  </r>
  <r>
    <x v="0"/>
    <x v="1"/>
    <s v="TGK974"/>
    <s v="VJ-650700"/>
    <x v="0"/>
    <n v="476"/>
  </r>
  <r>
    <x v="0"/>
    <x v="1"/>
    <s v="STJ046"/>
    <s v="VJ-651920"/>
    <x v="1"/>
    <n v="477"/>
  </r>
  <r>
    <x v="0"/>
    <x v="1"/>
    <s v="SXV341"/>
    <s v="VJ-651764"/>
    <x v="1"/>
    <n v="478"/>
  </r>
  <r>
    <x v="0"/>
    <x v="1"/>
    <s v="USB783"/>
    <s v="VJ-651038"/>
    <x v="1"/>
    <n v="479"/>
  </r>
  <r>
    <x v="0"/>
    <x v="1"/>
    <s v="SNN010"/>
    <s v="VJ-652756"/>
    <x v="1"/>
    <n v="480"/>
  </r>
  <r>
    <x v="1"/>
    <x v="0"/>
    <s v="TRN283"/>
    <s v="VJ-649207"/>
    <x v="1"/>
    <n v="481"/>
  </r>
  <r>
    <x v="1"/>
    <x v="0"/>
    <s v="TEW144"/>
    <s v="VJ-650160"/>
    <x v="1"/>
    <n v="482"/>
  </r>
  <r>
    <x v="1"/>
    <x v="0"/>
    <s v="SOI243"/>
    <s v="VJ-651788"/>
    <x v="1"/>
    <n v="483"/>
  </r>
  <r>
    <x v="1"/>
    <x v="0"/>
    <s v="TBB620"/>
    <s v="VJ-651931"/>
    <x v="1"/>
    <n v="484"/>
  </r>
  <r>
    <x v="1"/>
    <x v="0"/>
    <s v="XUF486"/>
    <s v="VJ-650158"/>
    <x v="1"/>
    <n v="485"/>
  </r>
  <r>
    <x v="1"/>
    <x v="2"/>
    <s v="WSJ542"/>
    <s v="VJ-651556"/>
    <x v="1"/>
    <n v="486"/>
  </r>
  <r>
    <x v="1"/>
    <x v="2"/>
    <s v="CQU955"/>
    <s v="VJ-652003"/>
    <x v="1"/>
    <n v="487"/>
  </r>
  <r>
    <x v="1"/>
    <x v="2"/>
    <s v="TTY592"/>
    <s v="VJ-652101"/>
    <x v="1"/>
    <n v="488"/>
  </r>
  <r>
    <x v="1"/>
    <x v="2"/>
    <s v="SAK209"/>
    <s v="VJ-652618"/>
    <x v="1"/>
    <n v="489"/>
  </r>
  <r>
    <x v="1"/>
    <x v="2"/>
    <s v="SNC414"/>
    <s v="VJ-652635"/>
    <x v="1"/>
    <n v="490"/>
  </r>
  <r>
    <x v="1"/>
    <x v="3"/>
    <s v="WFH747"/>
    <s v="VJ-651027"/>
    <x v="1"/>
    <n v="491"/>
  </r>
  <r>
    <x v="1"/>
    <x v="3"/>
    <s v="TLN438"/>
    <s v="VJ-653192"/>
    <x v="1"/>
    <n v="492"/>
  </r>
  <r>
    <x v="1"/>
    <x v="3"/>
    <s v="VEN960"/>
    <s v="VJ-653210"/>
    <x v="1"/>
    <n v="493"/>
  </r>
  <r>
    <x v="1"/>
    <x v="3"/>
    <s v="TUK209"/>
    <s v="VJ-652675"/>
    <x v="1"/>
    <n v="494"/>
  </r>
  <r>
    <x v="1"/>
    <x v="3"/>
    <s v="SPR707"/>
    <s v="VJ-652078"/>
    <x v="0"/>
    <n v="495"/>
  </r>
  <r>
    <x v="1"/>
    <x v="4"/>
    <s v="SLG019"/>
    <s v="VJ-649533"/>
    <x v="1"/>
    <n v="496"/>
  </r>
  <r>
    <x v="1"/>
    <x v="4"/>
    <s v="SPR282"/>
    <s v="VJ-648170"/>
    <x v="1"/>
    <n v="497"/>
  </r>
  <r>
    <x v="1"/>
    <x v="4"/>
    <s v="TLM031"/>
    <s v="VJ-649514"/>
    <x v="1"/>
    <n v="498"/>
  </r>
  <r>
    <x v="1"/>
    <x v="4"/>
    <s v="TDZ220"/>
    <s v="VJ-650388"/>
    <x v="1"/>
    <n v="499"/>
  </r>
  <r>
    <x v="1"/>
    <x v="4"/>
    <s v="WFL529"/>
    <s v="VJ-649411"/>
    <x v="1"/>
    <n v="500"/>
  </r>
  <r>
    <x v="1"/>
    <x v="5"/>
    <s v="WSJ666"/>
    <s v="VJ-647568"/>
    <x v="1"/>
    <n v="501"/>
  </r>
  <r>
    <x v="1"/>
    <x v="5"/>
    <s v="QGQ060"/>
    <s v="VJ-650481"/>
    <x v="1"/>
    <n v="502"/>
  </r>
  <r>
    <x v="1"/>
    <x v="5"/>
    <s v="TJV624"/>
    <s v="VJ-649625"/>
    <x v="1"/>
    <n v="503"/>
  </r>
  <r>
    <x v="1"/>
    <x v="5"/>
    <s v="TDM043"/>
    <s v="VJ-649156"/>
    <x v="1"/>
    <n v="504"/>
  </r>
  <r>
    <x v="1"/>
    <x v="5"/>
    <s v="TDM043"/>
    <s v="VJ-652605"/>
    <x v="1"/>
    <n v="505"/>
  </r>
  <r>
    <x v="1"/>
    <x v="1"/>
    <s v="TGK974"/>
    <s v="VJ-650700"/>
    <x v="1"/>
    <n v="506"/>
  </r>
  <r>
    <x v="1"/>
    <x v="1"/>
    <s v="STJ046"/>
    <s v="VJ-651920"/>
    <x v="1"/>
    <n v="507"/>
  </r>
  <r>
    <x v="1"/>
    <x v="1"/>
    <s v="SXV341"/>
    <s v="VJ-651764"/>
    <x v="1"/>
    <n v="508"/>
  </r>
  <r>
    <x v="1"/>
    <x v="1"/>
    <s v="USB783"/>
    <s v="VJ-651038"/>
    <x v="1"/>
    <n v="509"/>
  </r>
  <r>
    <x v="1"/>
    <x v="1"/>
    <s v="SNN010"/>
    <s v="VJ-652756"/>
    <x v="1"/>
    <n v="510"/>
  </r>
  <r>
    <x v="2"/>
    <x v="0"/>
    <s v="TRN283"/>
    <s v="VJ-649207"/>
    <x v="0"/>
    <n v="511"/>
  </r>
  <r>
    <x v="2"/>
    <x v="0"/>
    <s v="TEW144"/>
    <s v="VJ-650160"/>
    <x v="0"/>
    <n v="512"/>
  </r>
  <r>
    <x v="2"/>
    <x v="0"/>
    <s v="SOI243"/>
    <s v="VJ-651788"/>
    <x v="1"/>
    <n v="513"/>
  </r>
  <r>
    <x v="2"/>
    <x v="0"/>
    <s v="TBB620"/>
    <s v="VJ-651931"/>
    <x v="1"/>
    <n v="514"/>
  </r>
  <r>
    <x v="2"/>
    <x v="0"/>
    <s v="XUF486"/>
    <s v="VJ-650158"/>
    <x v="1"/>
    <n v="515"/>
  </r>
  <r>
    <x v="2"/>
    <x v="2"/>
    <s v="WSJ542"/>
    <s v="VJ-651556"/>
    <x v="1"/>
    <n v="516"/>
  </r>
  <r>
    <x v="2"/>
    <x v="2"/>
    <s v="CQU955"/>
    <s v="VJ-652003"/>
    <x v="1"/>
    <n v="517"/>
  </r>
  <r>
    <x v="2"/>
    <x v="2"/>
    <s v="TTY592"/>
    <s v="VJ-652101"/>
    <x v="1"/>
    <n v="518"/>
  </r>
  <r>
    <x v="2"/>
    <x v="2"/>
    <s v="SAK209"/>
    <s v="VJ-652618"/>
    <x v="1"/>
    <n v="519"/>
  </r>
  <r>
    <x v="2"/>
    <x v="2"/>
    <s v="SNC414"/>
    <s v="VJ-652635"/>
    <x v="0"/>
    <n v="520"/>
  </r>
  <r>
    <x v="2"/>
    <x v="3"/>
    <s v="WFH747"/>
    <s v="VJ-651027"/>
    <x v="1"/>
    <n v="521"/>
  </r>
  <r>
    <x v="2"/>
    <x v="3"/>
    <s v="TLN438"/>
    <s v="VJ-653192"/>
    <x v="1"/>
    <n v="522"/>
  </r>
  <r>
    <x v="2"/>
    <x v="3"/>
    <s v="VEN960"/>
    <s v="VJ-653210"/>
    <x v="1"/>
    <n v="523"/>
  </r>
  <r>
    <x v="2"/>
    <x v="3"/>
    <s v="TUK209"/>
    <s v="VJ-652675"/>
    <x v="1"/>
    <n v="524"/>
  </r>
  <r>
    <x v="2"/>
    <x v="3"/>
    <s v="SPR707"/>
    <s v="VJ-652078"/>
    <x v="1"/>
    <n v="525"/>
  </r>
  <r>
    <x v="2"/>
    <x v="4"/>
    <s v="SLG019"/>
    <s v="VJ-649533"/>
    <x v="0"/>
    <n v="526"/>
  </r>
  <r>
    <x v="2"/>
    <x v="4"/>
    <s v="SPR282"/>
    <s v="VJ-648170"/>
    <x v="0"/>
    <n v="527"/>
  </r>
  <r>
    <x v="2"/>
    <x v="4"/>
    <s v="TLM031"/>
    <s v="VJ-649514"/>
    <x v="0"/>
    <n v="528"/>
  </r>
  <r>
    <x v="2"/>
    <x v="4"/>
    <s v="TDZ220"/>
    <s v="VJ-650388"/>
    <x v="1"/>
    <n v="529"/>
  </r>
  <r>
    <x v="2"/>
    <x v="4"/>
    <s v="WFL529"/>
    <s v="VJ-649411"/>
    <x v="1"/>
    <n v="530"/>
  </r>
  <r>
    <x v="2"/>
    <x v="5"/>
    <s v="WSJ666"/>
    <s v="VJ-647568"/>
    <x v="1"/>
    <n v="531"/>
  </r>
  <r>
    <x v="2"/>
    <x v="5"/>
    <s v="QGQ060"/>
    <s v="VJ-650481"/>
    <x v="1"/>
    <n v="532"/>
  </r>
  <r>
    <x v="2"/>
    <x v="5"/>
    <s v="TJV624"/>
    <s v="VJ-649625"/>
    <x v="1"/>
    <n v="533"/>
  </r>
  <r>
    <x v="2"/>
    <x v="5"/>
    <s v="TDM043"/>
    <s v="VJ-649156"/>
    <x v="1"/>
    <n v="534"/>
  </r>
  <r>
    <x v="2"/>
    <x v="5"/>
    <s v="TDM043"/>
    <s v="VJ-652605"/>
    <x v="1"/>
    <n v="535"/>
  </r>
  <r>
    <x v="2"/>
    <x v="1"/>
    <s v="TGK974"/>
    <s v="VJ-650700"/>
    <x v="0"/>
    <n v="536"/>
  </r>
  <r>
    <x v="2"/>
    <x v="1"/>
    <s v="STJ046"/>
    <s v="VJ-651920"/>
    <x v="0"/>
    <n v="537"/>
  </r>
  <r>
    <x v="2"/>
    <x v="1"/>
    <s v="SXV341"/>
    <s v="VJ-651764"/>
    <x v="0"/>
    <n v="538"/>
  </r>
  <r>
    <x v="2"/>
    <x v="1"/>
    <s v="USB783"/>
    <s v="VJ-651038"/>
    <x v="1"/>
    <n v="539"/>
  </r>
  <r>
    <x v="2"/>
    <x v="1"/>
    <s v="SNN010"/>
    <s v="VJ-652756"/>
    <x v="0"/>
    <n v="540"/>
  </r>
  <r>
    <x v="3"/>
    <x v="0"/>
    <s v="TRN283"/>
    <s v="VJ-649207"/>
    <x v="1"/>
    <n v="541"/>
  </r>
  <r>
    <x v="3"/>
    <x v="0"/>
    <s v="TEW144"/>
    <s v="VJ-650160"/>
    <x v="1"/>
    <n v="542"/>
  </r>
  <r>
    <x v="3"/>
    <x v="0"/>
    <s v="SOI243"/>
    <s v="VJ-651788"/>
    <x v="1"/>
    <n v="543"/>
  </r>
  <r>
    <x v="3"/>
    <x v="0"/>
    <s v="TBB620"/>
    <s v="VJ-651931"/>
    <x v="1"/>
    <n v="544"/>
  </r>
  <r>
    <x v="3"/>
    <x v="0"/>
    <s v="XUF486"/>
    <s v="VJ-650158"/>
    <x v="1"/>
    <n v="545"/>
  </r>
  <r>
    <x v="3"/>
    <x v="2"/>
    <s v="WSJ542"/>
    <s v="VJ-651556"/>
    <x v="1"/>
    <n v="546"/>
  </r>
  <r>
    <x v="3"/>
    <x v="2"/>
    <s v="CQU955"/>
    <s v="VJ-652003"/>
    <x v="1"/>
    <n v="547"/>
  </r>
  <r>
    <x v="3"/>
    <x v="2"/>
    <s v="TTY592"/>
    <s v="VJ-652101"/>
    <x v="1"/>
    <n v="548"/>
  </r>
  <r>
    <x v="3"/>
    <x v="2"/>
    <s v="SAK209"/>
    <s v="VJ-652618"/>
    <x v="1"/>
    <n v="549"/>
  </r>
  <r>
    <x v="3"/>
    <x v="2"/>
    <s v="SNC414"/>
    <s v="VJ-652635"/>
    <x v="1"/>
    <n v="550"/>
  </r>
  <r>
    <x v="3"/>
    <x v="3"/>
    <s v="WFH747"/>
    <s v="VJ-651027"/>
    <x v="1"/>
    <n v="551"/>
  </r>
  <r>
    <x v="3"/>
    <x v="3"/>
    <s v="TLN438"/>
    <s v="VJ-653192"/>
    <x v="1"/>
    <n v="552"/>
  </r>
  <r>
    <x v="3"/>
    <x v="3"/>
    <s v="VEN960"/>
    <s v="VJ-653210"/>
    <x v="1"/>
    <n v="553"/>
  </r>
  <r>
    <x v="3"/>
    <x v="3"/>
    <s v="TUK209"/>
    <s v="VJ-652675"/>
    <x v="1"/>
    <n v="554"/>
  </r>
  <r>
    <x v="3"/>
    <x v="3"/>
    <s v="SPR707"/>
    <s v="VJ-652078"/>
    <x v="1"/>
    <n v="555"/>
  </r>
  <r>
    <x v="3"/>
    <x v="4"/>
    <s v="SLG019"/>
    <s v="VJ-649533"/>
    <x v="0"/>
    <n v="556"/>
  </r>
  <r>
    <x v="3"/>
    <x v="4"/>
    <s v="SPR282"/>
    <s v="VJ-648170"/>
    <x v="1"/>
    <n v="557"/>
  </r>
  <r>
    <x v="3"/>
    <x v="4"/>
    <s v="TLM031"/>
    <s v="VJ-649514"/>
    <x v="0"/>
    <n v="558"/>
  </r>
  <r>
    <x v="3"/>
    <x v="4"/>
    <s v="TDZ220"/>
    <s v="VJ-650388"/>
    <x v="0"/>
    <n v="559"/>
  </r>
  <r>
    <x v="3"/>
    <x v="4"/>
    <s v="WFL529"/>
    <s v="VJ-649411"/>
    <x v="1"/>
    <n v="560"/>
  </r>
  <r>
    <x v="3"/>
    <x v="5"/>
    <s v="WSJ666"/>
    <s v="VJ-647568"/>
    <x v="1"/>
    <n v="561"/>
  </r>
  <r>
    <x v="3"/>
    <x v="5"/>
    <s v="QGQ060"/>
    <s v="VJ-650481"/>
    <x v="1"/>
    <n v="562"/>
  </r>
  <r>
    <x v="3"/>
    <x v="5"/>
    <s v="TJV624"/>
    <s v="VJ-649625"/>
    <x v="1"/>
    <n v="563"/>
  </r>
  <r>
    <x v="3"/>
    <x v="5"/>
    <s v="TDM043"/>
    <s v="VJ-649156"/>
    <x v="1"/>
    <n v="564"/>
  </r>
  <r>
    <x v="3"/>
    <x v="5"/>
    <s v="TDM043"/>
    <s v="VJ-652605"/>
    <x v="1"/>
    <n v="565"/>
  </r>
  <r>
    <x v="3"/>
    <x v="1"/>
    <s v="TGK974"/>
    <s v="VJ-650700"/>
    <x v="1"/>
    <n v="566"/>
  </r>
  <r>
    <x v="3"/>
    <x v="1"/>
    <s v="STJ046"/>
    <s v="VJ-651920"/>
    <x v="1"/>
    <n v="567"/>
  </r>
  <r>
    <x v="3"/>
    <x v="1"/>
    <s v="SXV341"/>
    <s v="VJ-651764"/>
    <x v="1"/>
    <n v="568"/>
  </r>
  <r>
    <x v="3"/>
    <x v="1"/>
    <s v="USB783"/>
    <s v="VJ-651038"/>
    <x v="1"/>
    <n v="569"/>
  </r>
  <r>
    <x v="3"/>
    <x v="1"/>
    <s v="SNN010"/>
    <s v="VJ-652756"/>
    <x v="1"/>
    <n v="570"/>
  </r>
  <r>
    <x v="4"/>
    <x v="0"/>
    <s v="TRN283"/>
    <s v="VJ-649207"/>
    <x v="1"/>
    <n v="571"/>
  </r>
  <r>
    <x v="4"/>
    <x v="0"/>
    <s v="TEW144"/>
    <s v="VJ-650160"/>
    <x v="1"/>
    <n v="572"/>
  </r>
  <r>
    <x v="4"/>
    <x v="0"/>
    <s v="SOI243"/>
    <s v="VJ-651788"/>
    <x v="1"/>
    <n v="573"/>
  </r>
  <r>
    <x v="4"/>
    <x v="0"/>
    <s v="TBB620"/>
    <s v="VJ-651931"/>
    <x v="1"/>
    <n v="574"/>
  </r>
  <r>
    <x v="4"/>
    <x v="0"/>
    <s v="XUF486"/>
    <s v="VJ-650158"/>
    <x v="1"/>
    <n v="575"/>
  </r>
  <r>
    <x v="4"/>
    <x v="2"/>
    <s v="WSJ542"/>
    <s v="VJ-651556"/>
    <x v="1"/>
    <n v="576"/>
  </r>
  <r>
    <x v="4"/>
    <x v="2"/>
    <s v="CQU955"/>
    <s v="VJ-652003"/>
    <x v="1"/>
    <n v="577"/>
  </r>
  <r>
    <x v="4"/>
    <x v="2"/>
    <s v="TTY592"/>
    <s v="VJ-652101"/>
    <x v="1"/>
    <n v="578"/>
  </r>
  <r>
    <x v="4"/>
    <x v="2"/>
    <s v="SAK209"/>
    <s v="VJ-652618"/>
    <x v="0"/>
    <n v="579"/>
  </r>
  <r>
    <x v="4"/>
    <x v="2"/>
    <s v="SNC414"/>
    <s v="VJ-652635"/>
    <x v="0"/>
    <n v="580"/>
  </r>
  <r>
    <x v="4"/>
    <x v="3"/>
    <s v="WFH747"/>
    <s v="VJ-651027"/>
    <x v="1"/>
    <n v="581"/>
  </r>
  <r>
    <x v="4"/>
    <x v="3"/>
    <s v="TLN438"/>
    <s v="VJ-653192"/>
    <x v="1"/>
    <n v="582"/>
  </r>
  <r>
    <x v="4"/>
    <x v="3"/>
    <s v="VEN960"/>
    <s v="VJ-653210"/>
    <x v="1"/>
    <n v="583"/>
  </r>
  <r>
    <x v="4"/>
    <x v="3"/>
    <s v="TUK209"/>
    <s v="VJ-652675"/>
    <x v="1"/>
    <n v="584"/>
  </r>
  <r>
    <x v="4"/>
    <x v="3"/>
    <s v="SPR707"/>
    <s v="VJ-652078"/>
    <x v="1"/>
    <n v="585"/>
  </r>
  <r>
    <x v="4"/>
    <x v="4"/>
    <s v="SLG019"/>
    <s v="VJ-649533"/>
    <x v="1"/>
    <n v="586"/>
  </r>
  <r>
    <x v="4"/>
    <x v="4"/>
    <s v="SPR282"/>
    <s v="VJ-648170"/>
    <x v="1"/>
    <n v="587"/>
  </r>
  <r>
    <x v="4"/>
    <x v="4"/>
    <s v="TLM031"/>
    <s v="VJ-649514"/>
    <x v="1"/>
    <n v="588"/>
  </r>
  <r>
    <x v="4"/>
    <x v="4"/>
    <s v="TDZ220"/>
    <s v="VJ-650388"/>
    <x v="1"/>
    <n v="589"/>
  </r>
  <r>
    <x v="4"/>
    <x v="4"/>
    <s v="WFL529"/>
    <s v="VJ-649411"/>
    <x v="1"/>
    <n v="590"/>
  </r>
  <r>
    <x v="4"/>
    <x v="5"/>
    <s v="WSJ666"/>
    <s v="VJ-647568"/>
    <x v="1"/>
    <n v="591"/>
  </r>
  <r>
    <x v="4"/>
    <x v="5"/>
    <s v="QGQ060"/>
    <s v="VJ-650481"/>
    <x v="0"/>
    <n v="592"/>
  </r>
  <r>
    <x v="4"/>
    <x v="5"/>
    <s v="TJV624"/>
    <s v="VJ-649625"/>
    <x v="1"/>
    <n v="593"/>
  </r>
  <r>
    <x v="4"/>
    <x v="5"/>
    <s v="TDM043"/>
    <s v="VJ-649156"/>
    <x v="1"/>
    <n v="594"/>
  </r>
  <r>
    <x v="4"/>
    <x v="5"/>
    <s v="TDM043"/>
    <s v="VJ-652605"/>
    <x v="1"/>
    <n v="595"/>
  </r>
  <r>
    <x v="4"/>
    <x v="1"/>
    <s v="TGK974"/>
    <s v="VJ-650700"/>
    <x v="1"/>
    <n v="596"/>
  </r>
  <r>
    <x v="4"/>
    <x v="1"/>
    <s v="STJ046"/>
    <s v="VJ-651920"/>
    <x v="1"/>
    <n v="597"/>
  </r>
  <r>
    <x v="4"/>
    <x v="1"/>
    <s v="SXV341"/>
    <s v="VJ-651764"/>
    <x v="1"/>
    <n v="598"/>
  </r>
  <r>
    <x v="4"/>
    <x v="1"/>
    <s v="USB783"/>
    <s v="VJ-651038"/>
    <x v="1"/>
    <n v="599"/>
  </r>
  <r>
    <x v="4"/>
    <x v="1"/>
    <s v="SNN010"/>
    <s v="VJ-652756"/>
    <x v="1"/>
    <n v="600"/>
  </r>
  <r>
    <x v="5"/>
    <x v="7"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5" applyNumberFormats="0" applyBorderFormats="0" applyFontFormats="0" applyPatternFormats="0" applyAlignmentFormats="0" applyWidthHeightFormats="1" dataCaption="Valores" grandTotalCaption="TOTAL" updatedVersion="5" minRefreshableVersion="3" useAutoFormatting="1" itemPrintTitles="1" createdVersion="5" indent="0" outline="1" outlineData="1" multipleFieldFilters="0" rowHeaderCaption="PROCESO">
  <location ref="H6:K14" firstHeaderRow="1" firstDataRow="2" firstDataCol="1" rowPageCount="1" colPageCount="1"/>
  <pivotFields count="6">
    <pivotField axis="axisPage" showAll="0">
      <items count="9">
        <item m="1" x="6"/>
        <item x="1"/>
        <item x="2"/>
        <item m="1" x="7"/>
        <item x="5"/>
        <item x="3"/>
        <item x="0"/>
        <item x="4"/>
        <item t="default"/>
      </items>
    </pivotField>
    <pivotField axis="axisRow" showAll="0" sortType="descending">
      <items count="10">
        <item h="1" m="1" x="8"/>
        <item x="0"/>
        <item x="1"/>
        <item x="2"/>
        <item x="3"/>
        <item x="5"/>
        <item x="7"/>
        <item x="4"/>
        <item h="1" x="6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1"/>
            </reference>
          </references>
        </pivotArea>
      </autoSortScope>
    </pivotField>
    <pivotField showAll="0"/>
    <pivotField showAll="0"/>
    <pivotField axis="axisCol" showAll="0">
      <items count="5">
        <item x="1"/>
        <item x="0"/>
        <item h="1" x="2"/>
        <item h="1" m="1" x="3"/>
        <item t="default"/>
      </items>
    </pivotField>
    <pivotField dataField="1" showAll="0"/>
  </pivotFields>
  <rowFields count="1">
    <field x="1"/>
  </rowFields>
  <rowItems count="7">
    <i>
      <x v="7"/>
    </i>
    <i>
      <x v="3"/>
    </i>
    <i>
      <x v="5"/>
    </i>
    <i>
      <x v="1"/>
    </i>
    <i>
      <x v="2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0" hier="0"/>
  </pageFields>
  <dataFields count="1">
    <dataField name="Cuenta de CONSECUTIVO" fld="5" subtotal="count" baseField="0" baseItem="0"/>
  </dataFields>
  <formats count="16">
    <format dxfId="15">
      <pivotArea outline="0" fieldPosition="0"/>
    </format>
    <format dxfId="14">
      <pivotArea dataOnly="0" labelOnly="1" fieldPosition="0">
        <references count="1">
          <reference field="4" count="2">
            <x v="0"/>
            <x v="1"/>
          </reference>
        </references>
      </pivotArea>
    </format>
    <format dxfId="13">
      <pivotArea dataOnly="0" labelOnly="1" grandCol="1" outline="0" fieldPosition="0"/>
    </format>
    <format dxfId="12">
      <pivotArea outline="0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6">
            <x v="1"/>
            <x v="2"/>
            <x v="3"/>
            <x v="4"/>
            <x v="5"/>
            <x v="7"/>
          </reference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4" count="0"/>
        </references>
      </pivotArea>
    </format>
    <format dxfId="7">
      <pivotArea dataOnly="0" labelOnly="1" grandCol="1" outline="0" fieldPosition="0"/>
    </format>
    <format dxfId="6">
      <pivotArea fieldPosition="0">
        <references count="1">
          <reference field="1" count="1">
            <x v="7"/>
          </reference>
        </references>
      </pivotArea>
    </format>
    <format dxfId="5">
      <pivotArea dataOnly="0" labelOnly="1" fieldPosition="0">
        <references count="1">
          <reference field="1" count="1">
            <x v="7"/>
          </reference>
        </references>
      </pivotArea>
    </format>
    <format dxfId="4">
      <pivotArea fieldPosition="0">
        <references count="1">
          <reference field="1" count="2">
            <x v="1"/>
            <x v="7"/>
          </reference>
        </references>
      </pivotArea>
    </format>
    <format dxfId="3">
      <pivotArea fieldPosition="0">
        <references count="1">
          <reference field="1" count="6">
            <x v="1"/>
            <x v="2"/>
            <x v="3"/>
            <x v="4"/>
            <x v="5"/>
            <x v="7"/>
          </reference>
        </references>
      </pivotArea>
    </format>
    <format dxfId="2">
      <pivotArea dataOnly="0" labelOnly="1" fieldPosition="0">
        <references count="1">
          <reference field="1" count="6">
            <x v="1"/>
            <x v="2"/>
            <x v="3"/>
            <x v="4"/>
            <x v="5"/>
            <x v="7"/>
          </reference>
        </references>
      </pivotArea>
    </format>
    <format dxfId="1">
      <pivotArea fieldPosition="0">
        <references count="1">
          <reference field="1" count="1">
            <x v="1"/>
          </reference>
        </references>
      </pivotArea>
    </format>
    <format dxfId="0">
      <pivotArea dataOnly="0" labelOnly="1" fieldPosition="0">
        <references count="1">
          <reference field="1" count="1"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2" cacheId="5" applyNumberFormats="0" applyBorderFormats="0" applyFontFormats="0" applyPatternFormats="0" applyAlignmentFormats="0" applyWidthHeightFormats="1" dataCaption="Valores" grandTotalCaption="TOTAL" updatedVersion="5" minRefreshableVersion="3" useAutoFormatting="1" itemPrintTitles="1" createdVersion="5" indent="0" outline="1" outlineData="1" multipleFieldFilters="0" rowHeaderCaption="PROCESO">
  <location ref="A3:D10" firstHeaderRow="1" firstDataRow="2" firstDataCol="1"/>
  <pivotFields count="6">
    <pivotField axis="axisRow" showAll="0" sortType="descending">
      <items count="9">
        <item x="1"/>
        <item x="2"/>
        <item x="3"/>
        <item x="0"/>
        <item x="5"/>
        <item m="1" x="7"/>
        <item m="1" x="6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1"/>
            </reference>
          </references>
        </pivotArea>
      </autoSortScope>
    </pivotField>
    <pivotField showAll="0"/>
    <pivotField showAll="0"/>
    <pivotField showAll="0"/>
    <pivotField axis="axisCol" showAll="0">
      <items count="5">
        <item x="1"/>
        <item x="0"/>
        <item h="1" x="2"/>
        <item m="1" x="3"/>
        <item t="default"/>
      </items>
    </pivotField>
    <pivotField dataField="1" showAll="0"/>
  </pivotFields>
  <rowFields count="1">
    <field x="0"/>
  </rowFields>
  <rowItems count="6">
    <i>
      <x v="1"/>
    </i>
    <i>
      <x v="3"/>
    </i>
    <i>
      <x v="7"/>
    </i>
    <i>
      <x v="2"/>
    </i>
    <i>
      <x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uenta de CONSECUTIVO" fld="5" subtotal="count" baseField="0" baseItem="0"/>
  </dataFields>
  <formats count="20">
    <format dxfId="33">
      <pivotArea outline="0" collapsedLevelsAreSubtotals="1" fieldPosition="0"/>
    </format>
    <format dxfId="32">
      <pivotArea dataOnly="0" labelOnly="1" fieldPosition="0">
        <references count="1">
          <reference field="4" count="2">
            <x v="0"/>
            <x v="1"/>
          </reference>
        </references>
      </pivotArea>
    </format>
    <format dxfId="31">
      <pivotArea dataOnly="0" labelOnly="1" grandCol="1" outline="0" fieldPosition="0"/>
    </format>
    <format dxfId="30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29">
      <pivotArea dataOnly="0" labelOnly="1" fieldPosition="0">
        <references count="1">
          <reference field="0" count="2">
            <x v="0"/>
            <x v="1"/>
          </reference>
        </references>
      </pivotArea>
    </format>
    <format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28">
      <pivotArea collapsedLevelsAreSubtotals="1" fieldPosition="0">
        <references count="1">
          <reference field="0" count="1">
            <x v="1"/>
          </reference>
        </references>
      </pivotArea>
    </format>
    <format dxfId="27">
      <pivotArea dataOnly="0" labelOnly="1" fieldPosition="0">
        <references count="1">
          <reference field="0" count="1">
            <x v="1"/>
          </reference>
        </references>
      </pivotArea>
    </format>
    <format dxfId="26">
      <pivotArea dataOnly="0" labelOnly="1" fieldPosition="0">
        <references count="1">
          <reference field="0" count="4">
            <x v="0"/>
            <x v="1"/>
            <x v="2"/>
            <x v="3"/>
          </reference>
        </references>
      </pivotArea>
    </format>
    <format dxfId="25">
      <pivotArea dataOnly="0" labelOnly="1" fieldPosition="0">
        <references count="1">
          <reference field="0" count="4">
            <x v="0"/>
            <x v="1"/>
            <x v="2"/>
            <x v="3"/>
          </reference>
        </references>
      </pivotArea>
    </format>
    <format dxfId="24">
      <pivotArea dataOnly="0" labelOnly="1" fieldPosition="0">
        <references count="1">
          <reference field="0" count="5">
            <x v="0"/>
            <x v="1"/>
            <x v="2"/>
            <x v="3"/>
            <x v="7"/>
          </reference>
        </references>
      </pivotArea>
    </format>
    <format>
      <pivotArea dataOnly="0" labelOnly="1" fieldPosition="0">
        <references count="1">
          <reference field="0" count="5">
            <x v="0"/>
            <x v="1"/>
            <x v="2"/>
            <x v="3"/>
            <x v="7"/>
          </reference>
        </references>
      </pivotArea>
    </format>
    <format dxfId="23">
      <pivotArea collapsedLevelsAreSubtotals="1" fieldPosition="0">
        <references count="1">
          <reference field="0" count="1">
            <x v="3"/>
          </reference>
        </references>
      </pivotArea>
    </format>
    <format dxfId="22">
      <pivotArea dataOnly="0" labelOnly="1" fieldPosition="0">
        <references count="1">
          <reference field="0" count="1">
            <x v="3"/>
          </reference>
        </references>
      </pivotArea>
    </format>
    <format dxfId="21">
      <pivotArea outline="0" collapsedLevelsAreSubtotals="1" fieldPosition="0"/>
    </format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0" count="5">
            <x v="0"/>
            <x v="1"/>
            <x v="2"/>
            <x v="3"/>
            <x v="7"/>
          </reference>
        </references>
      </pivotArea>
    </format>
    <format dxfId="18">
      <pivotArea dataOnly="0" labelOnly="1" grandRow="1" outline="0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Col="1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1" displayName="Tabla1" ref="A1:F6" totalsRowShown="0" headerRowDxfId="40" dataDxfId="39">
  <autoFilter ref="A1:F6"/>
  <tableColumns count="6">
    <tableColumn id="1" name="febrero"/>
    <tableColumn id="2" name="% cita cargue" dataDxfId="38"/>
    <tableColumn id="3" name="% cargue" dataDxfId="37"/>
    <tableColumn id="4" name="% ruta" dataDxfId="36"/>
    <tableColumn id="5" name="% cita entrega" dataDxfId="35"/>
    <tableColumn id="7" name="Meta" dataDxf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Q145"/>
  <sheetViews>
    <sheetView zoomScale="85" zoomScaleNormal="85" zoomScaleSheetLayoutView="90" workbookViewId="0">
      <pane ySplit="1" topLeftCell="A2" activePane="bottomLeft" state="frozen"/>
      <selection pane="bottomLeft" activeCell="BO25" sqref="BO25"/>
    </sheetView>
  </sheetViews>
  <sheetFormatPr baseColWidth="10" defaultColWidth="9.5703125" defaultRowHeight="15.75" customHeight="1" x14ac:dyDescent="0.25"/>
  <cols>
    <col min="1" max="1" width="12.28515625" customWidth="1"/>
    <col min="2" max="2" width="13.28515625" customWidth="1"/>
    <col min="3" max="3" width="11.85546875" customWidth="1"/>
    <col min="4" max="4" width="13.85546875" customWidth="1"/>
    <col min="5" max="11" width="9.5703125" customWidth="1"/>
    <col min="12" max="13" width="9.7109375" customWidth="1"/>
    <col min="14" max="14" width="8.5703125" customWidth="1"/>
    <col min="15" max="15" width="14.85546875" bestFit="1" customWidth="1"/>
    <col min="16" max="16" width="14.85546875" style="14" customWidth="1"/>
    <col min="17" max="17" width="13.28515625" customWidth="1"/>
    <col min="18" max="18" width="13" customWidth="1"/>
    <col min="19" max="19" width="9.5703125" customWidth="1"/>
    <col min="20" max="20" width="12.42578125" customWidth="1"/>
    <col min="21" max="21" width="9.5703125" customWidth="1"/>
    <col min="22" max="22" width="12.140625" customWidth="1"/>
    <col min="23" max="23" width="11.28515625" customWidth="1"/>
    <col min="24" max="24" width="9.5703125" customWidth="1"/>
    <col min="25" max="25" width="9.140625" customWidth="1"/>
    <col min="26" max="26" width="10.85546875" customWidth="1"/>
    <col min="27" max="30" width="7.28515625" customWidth="1"/>
    <col min="31" max="31" width="14" customWidth="1"/>
    <col min="32" max="32" width="12.85546875" customWidth="1"/>
    <col min="33" max="33" width="10.5703125" customWidth="1"/>
    <col min="34" max="34" width="14.7109375" customWidth="1"/>
    <col min="35" max="35" width="11" customWidth="1"/>
    <col min="36" max="36" width="12.42578125" customWidth="1"/>
    <col min="37" max="46" width="8.7109375" customWidth="1"/>
    <col min="47" max="47" width="12.85546875" customWidth="1"/>
    <col min="48" max="48" width="12.5703125" customWidth="1"/>
    <col min="49" max="49" width="11.7109375" customWidth="1"/>
    <col min="50" max="50" width="14.7109375" customWidth="1"/>
    <col min="51" max="51" width="9.140625" customWidth="1"/>
    <col min="52" max="52" width="14.140625" customWidth="1"/>
    <col min="53" max="56" width="9.5703125" customWidth="1"/>
    <col min="57" max="57" width="11.5703125" customWidth="1"/>
    <col min="58" max="62" width="7.7109375" customWidth="1"/>
    <col min="63" max="63" width="15.140625" customWidth="1"/>
    <col min="64" max="64" width="12.85546875" customWidth="1"/>
    <col min="65" max="65" width="23.5703125" customWidth="1"/>
    <col min="66" max="66" width="18.7109375" bestFit="1" customWidth="1"/>
    <col min="67" max="67" width="17.28515625" style="11" customWidth="1"/>
    <col min="68" max="68" width="23.5703125" style="11" customWidth="1"/>
    <col min="69" max="69" width="22.140625" customWidth="1"/>
  </cols>
  <sheetData>
    <row r="1" spans="1:69" ht="15.75" customHeight="1" thickBot="1" x14ac:dyDescent="0.35">
      <c r="A1" s="270"/>
      <c r="B1" s="271"/>
      <c r="C1" s="271"/>
      <c r="D1" s="272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59"/>
      <c r="AI1" s="259"/>
      <c r="AJ1" s="259"/>
      <c r="AK1" s="259"/>
      <c r="AL1" s="259"/>
      <c r="AM1" s="259"/>
      <c r="AN1" s="259"/>
      <c r="AO1" s="260"/>
      <c r="AP1" s="265" t="s">
        <v>2</v>
      </c>
      <c r="AQ1" s="266"/>
      <c r="AR1" s="267">
        <v>1</v>
      </c>
      <c r="AS1" s="268"/>
      <c r="AT1" s="268"/>
      <c r="AU1" s="269"/>
    </row>
    <row r="2" spans="1:69" ht="15.75" customHeight="1" thickBot="1" x14ac:dyDescent="0.35">
      <c r="A2" s="273"/>
      <c r="B2" s="274"/>
      <c r="C2" s="274"/>
      <c r="D2" s="275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1"/>
      <c r="AL2" s="261"/>
      <c r="AM2" s="261"/>
      <c r="AN2" s="261"/>
      <c r="AO2" s="262"/>
      <c r="AP2" s="256" t="s">
        <v>3</v>
      </c>
      <c r="AQ2" s="258"/>
      <c r="AR2" s="267">
        <v>1</v>
      </c>
      <c r="AS2" s="268"/>
      <c r="AT2" s="268"/>
      <c r="AU2" s="269"/>
    </row>
    <row r="3" spans="1:69" ht="15.75" customHeight="1" thickBot="1" x14ac:dyDescent="0.35">
      <c r="A3" s="273"/>
      <c r="B3" s="274"/>
      <c r="C3" s="274"/>
      <c r="D3" s="275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61"/>
      <c r="AL3" s="261"/>
      <c r="AM3" s="261"/>
      <c r="AN3" s="261"/>
      <c r="AO3" s="262"/>
      <c r="AP3" s="256" t="s">
        <v>4</v>
      </c>
      <c r="AQ3" s="258"/>
      <c r="AR3" s="280">
        <v>42037</v>
      </c>
      <c r="AS3" s="268"/>
      <c r="AT3" s="268"/>
      <c r="AU3" s="269"/>
    </row>
    <row r="4" spans="1:69" ht="15.75" customHeight="1" thickBot="1" x14ac:dyDescent="0.3">
      <c r="A4" s="276"/>
      <c r="B4" s="277"/>
      <c r="C4" s="277"/>
      <c r="D4" s="278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3"/>
      <c r="AO4" s="264"/>
      <c r="AP4" s="256" t="s">
        <v>5</v>
      </c>
      <c r="AQ4" s="257"/>
      <c r="AR4" s="257"/>
      <c r="AS4" s="257"/>
      <c r="AT4" s="257"/>
      <c r="AU4" s="258"/>
    </row>
    <row r="5" spans="1:69" ht="15.75" customHeight="1" thickBot="1" x14ac:dyDescent="0.35">
      <c r="A5" s="286"/>
      <c r="B5" s="287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7"/>
      <c r="P5" s="287"/>
      <c r="Q5" s="287"/>
      <c r="R5" s="287"/>
      <c r="S5" s="287"/>
      <c r="T5" s="287"/>
      <c r="U5" s="287"/>
      <c r="V5" s="287"/>
      <c r="W5" s="287"/>
      <c r="X5" s="287"/>
      <c r="Y5" s="287"/>
      <c r="Z5" s="287"/>
      <c r="AA5" s="287"/>
      <c r="AB5" s="287"/>
      <c r="AC5" s="287"/>
      <c r="AD5" s="287"/>
      <c r="AE5" s="287"/>
      <c r="AF5" s="287"/>
      <c r="AG5" s="287"/>
      <c r="AH5" s="287"/>
      <c r="AI5" s="287"/>
      <c r="AJ5" s="287"/>
      <c r="AK5" s="287"/>
      <c r="AL5" s="287"/>
      <c r="AM5" s="287"/>
      <c r="AN5" s="287"/>
      <c r="AO5" s="287"/>
      <c r="AP5" s="287"/>
      <c r="AQ5" s="287"/>
      <c r="AR5" s="287"/>
      <c r="AS5" s="287"/>
      <c r="AT5" s="287"/>
      <c r="AU5" s="288"/>
    </row>
    <row r="6" spans="1:69" ht="15.75" customHeight="1" thickBot="1" x14ac:dyDescent="0.3">
      <c r="A6" s="281" t="s">
        <v>17</v>
      </c>
      <c r="B6" s="279"/>
      <c r="C6" s="279"/>
      <c r="D6" s="279"/>
      <c r="E6" s="279"/>
      <c r="F6" s="279"/>
      <c r="G6" s="279"/>
      <c r="H6" s="279"/>
      <c r="I6" s="279"/>
      <c r="J6" s="279"/>
      <c r="K6" s="279"/>
      <c r="L6" s="279"/>
      <c r="M6" s="279"/>
      <c r="N6" s="279"/>
      <c r="O6" s="279"/>
      <c r="P6" s="12"/>
      <c r="Q6" s="282"/>
      <c r="R6" s="282"/>
      <c r="S6" s="282"/>
      <c r="T6" s="282"/>
      <c r="U6" s="282"/>
      <c r="V6" s="282"/>
      <c r="W6" s="282"/>
      <c r="X6" s="282"/>
      <c r="Y6" s="282"/>
      <c r="Z6" s="279" t="s">
        <v>18</v>
      </c>
      <c r="AA6" s="279"/>
      <c r="AB6" s="279"/>
      <c r="AC6" s="279"/>
      <c r="AD6" s="279"/>
      <c r="AE6" s="10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2"/>
    </row>
    <row r="7" spans="1:69" ht="15.75" customHeight="1" thickBot="1" x14ac:dyDescent="0.3">
      <c r="A7" s="283"/>
      <c r="B7" s="284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4"/>
      <c r="N7" s="284"/>
      <c r="O7" s="284"/>
      <c r="P7" s="284"/>
      <c r="Q7" s="284"/>
      <c r="R7" s="284"/>
      <c r="S7" s="284"/>
      <c r="T7" s="284"/>
      <c r="U7" s="284"/>
      <c r="V7" s="284"/>
      <c r="W7" s="284"/>
      <c r="X7" s="284"/>
      <c r="Y7" s="284"/>
      <c r="Z7" s="284"/>
      <c r="AA7" s="284"/>
      <c r="AB7" s="284"/>
      <c r="AC7" s="284"/>
      <c r="AD7" s="284"/>
      <c r="AE7" s="284"/>
      <c r="AF7" s="284"/>
      <c r="AG7" s="284"/>
      <c r="AH7" s="284"/>
      <c r="AI7" s="284"/>
      <c r="AJ7" s="284"/>
      <c r="AK7" s="284"/>
      <c r="AL7" s="284"/>
      <c r="AM7" s="284"/>
      <c r="AN7" s="284"/>
      <c r="AO7" s="284"/>
      <c r="AP7" s="284"/>
      <c r="AQ7" s="284"/>
      <c r="AR7" s="284"/>
      <c r="AS7" s="284"/>
      <c r="AT7" s="284"/>
      <c r="AU7" s="285"/>
    </row>
    <row r="8" spans="1:69" ht="15.75" customHeight="1" x14ac:dyDescent="0.25">
      <c r="A8" s="154" t="s">
        <v>55</v>
      </c>
      <c r="B8" s="227" t="s">
        <v>26</v>
      </c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9"/>
      <c r="O8" s="215" t="s">
        <v>16</v>
      </c>
      <c r="P8" s="244"/>
      <c r="Q8" s="154" t="s">
        <v>55</v>
      </c>
      <c r="R8" s="227" t="s">
        <v>27</v>
      </c>
      <c r="S8" s="228"/>
      <c r="T8" s="228"/>
      <c r="U8" s="228"/>
      <c r="V8" s="228"/>
      <c r="W8" s="228"/>
      <c r="X8" s="228"/>
      <c r="Y8" s="228"/>
      <c r="Z8" s="228"/>
      <c r="AA8" s="228"/>
      <c r="AB8" s="228"/>
      <c r="AC8" s="228"/>
      <c r="AD8" s="229"/>
      <c r="AE8" s="215" t="s">
        <v>16</v>
      </c>
      <c r="AF8" s="244"/>
      <c r="AG8" s="154" t="s">
        <v>55</v>
      </c>
      <c r="AH8" s="227" t="s">
        <v>28</v>
      </c>
      <c r="AI8" s="228"/>
      <c r="AJ8" s="228"/>
      <c r="AK8" s="228"/>
      <c r="AL8" s="228"/>
      <c r="AM8" s="228"/>
      <c r="AN8" s="228"/>
      <c r="AO8" s="228"/>
      <c r="AP8" s="228"/>
      <c r="AQ8" s="228"/>
      <c r="AR8" s="228"/>
      <c r="AS8" s="228"/>
      <c r="AT8" s="229"/>
      <c r="AU8" s="215" t="s">
        <v>16</v>
      </c>
      <c r="AV8" s="244"/>
      <c r="AW8" s="154" t="s">
        <v>55</v>
      </c>
      <c r="AX8" s="227" t="s">
        <v>29</v>
      </c>
      <c r="AY8" s="228"/>
      <c r="AZ8" s="228"/>
      <c r="BA8" s="228"/>
      <c r="BB8" s="228"/>
      <c r="BC8" s="228"/>
      <c r="BD8" s="228"/>
      <c r="BE8" s="228"/>
      <c r="BF8" s="228"/>
      <c r="BG8" s="228"/>
      <c r="BH8" s="228"/>
      <c r="BI8" s="228"/>
      <c r="BJ8" s="229"/>
      <c r="BK8" s="215" t="s">
        <v>16</v>
      </c>
      <c r="BL8" s="154"/>
    </row>
    <row r="9" spans="1:69" ht="15.75" customHeight="1" x14ac:dyDescent="0.25">
      <c r="A9" s="155"/>
      <c r="B9" s="230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2"/>
      <c r="O9" s="216"/>
      <c r="P9" s="245"/>
      <c r="Q9" s="155"/>
      <c r="R9" s="230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2"/>
      <c r="AE9" s="216"/>
      <c r="AF9" s="245"/>
      <c r="AG9" s="155"/>
      <c r="AH9" s="230"/>
      <c r="AI9" s="231"/>
      <c r="AJ9" s="231"/>
      <c r="AK9" s="231"/>
      <c r="AL9" s="231"/>
      <c r="AM9" s="231"/>
      <c r="AN9" s="231"/>
      <c r="AO9" s="231"/>
      <c r="AP9" s="231"/>
      <c r="AQ9" s="231"/>
      <c r="AR9" s="231"/>
      <c r="AS9" s="231"/>
      <c r="AT9" s="232"/>
      <c r="AU9" s="216"/>
      <c r="AV9" s="245"/>
      <c r="AW9" s="155"/>
      <c r="AX9" s="230"/>
      <c r="AY9" s="231"/>
      <c r="AZ9" s="231"/>
      <c r="BA9" s="231"/>
      <c r="BB9" s="231"/>
      <c r="BC9" s="231"/>
      <c r="BD9" s="231"/>
      <c r="BE9" s="231"/>
      <c r="BF9" s="231"/>
      <c r="BG9" s="231"/>
      <c r="BH9" s="231"/>
      <c r="BI9" s="231"/>
      <c r="BJ9" s="232"/>
      <c r="BK9" s="216"/>
      <c r="BL9" s="155"/>
    </row>
    <row r="10" spans="1:69" ht="54" customHeight="1" x14ac:dyDescent="0.25">
      <c r="A10" s="255" t="s">
        <v>10</v>
      </c>
      <c r="B10" s="217" t="s">
        <v>9</v>
      </c>
      <c r="C10" s="217" t="s">
        <v>1</v>
      </c>
      <c r="D10" s="217" t="s">
        <v>0</v>
      </c>
      <c r="E10" s="190" t="s">
        <v>11</v>
      </c>
      <c r="F10" s="190"/>
      <c r="G10" s="190"/>
      <c r="H10" s="190"/>
      <c r="I10" s="219" t="s">
        <v>25</v>
      </c>
      <c r="J10" s="220"/>
      <c r="K10" s="220"/>
      <c r="L10" s="220"/>
      <c r="M10" s="220"/>
      <c r="N10" s="221"/>
      <c r="O10" s="222">
        <f>SUM(O12:O41)</f>
        <v>7</v>
      </c>
      <c r="P10" s="222" t="s">
        <v>35</v>
      </c>
      <c r="Q10" s="217" t="s">
        <v>10</v>
      </c>
      <c r="R10" s="217" t="s">
        <v>9</v>
      </c>
      <c r="S10" s="217" t="s">
        <v>1</v>
      </c>
      <c r="T10" s="217" t="s">
        <v>0</v>
      </c>
      <c r="U10" s="190" t="s">
        <v>11</v>
      </c>
      <c r="V10" s="190"/>
      <c r="W10" s="190"/>
      <c r="X10" s="190"/>
      <c r="Y10" s="219" t="s">
        <v>25</v>
      </c>
      <c r="Z10" s="220"/>
      <c r="AA10" s="220"/>
      <c r="AB10" s="220"/>
      <c r="AC10" s="220"/>
      <c r="AD10" s="221"/>
      <c r="AE10" s="222">
        <f>SUM(AE12:AE41)</f>
        <v>9</v>
      </c>
      <c r="AF10" s="222" t="s">
        <v>35</v>
      </c>
      <c r="AG10" s="217" t="s">
        <v>10</v>
      </c>
      <c r="AH10" s="217" t="s">
        <v>9</v>
      </c>
      <c r="AI10" s="217" t="s">
        <v>1</v>
      </c>
      <c r="AJ10" s="217" t="s">
        <v>0</v>
      </c>
      <c r="AK10" s="190" t="s">
        <v>11</v>
      </c>
      <c r="AL10" s="190"/>
      <c r="AM10" s="190"/>
      <c r="AN10" s="190"/>
      <c r="AO10" s="219" t="s">
        <v>25</v>
      </c>
      <c r="AP10" s="220"/>
      <c r="AQ10" s="220"/>
      <c r="AR10" s="220"/>
      <c r="AS10" s="220"/>
      <c r="AT10" s="221"/>
      <c r="AU10" s="222">
        <f>SUM(AU12:AU41)</f>
        <v>15</v>
      </c>
      <c r="AV10" s="222" t="s">
        <v>35</v>
      </c>
      <c r="AW10" s="217" t="s">
        <v>10</v>
      </c>
      <c r="AX10" s="217" t="s">
        <v>9</v>
      </c>
      <c r="AY10" s="217" t="s">
        <v>1</v>
      </c>
      <c r="AZ10" s="217" t="s">
        <v>0</v>
      </c>
      <c r="BA10" s="190" t="s">
        <v>11</v>
      </c>
      <c r="BB10" s="190"/>
      <c r="BC10" s="190"/>
      <c r="BD10" s="190"/>
      <c r="BE10" s="219" t="s">
        <v>25</v>
      </c>
      <c r="BF10" s="220"/>
      <c r="BG10" s="220"/>
      <c r="BH10" s="220"/>
      <c r="BI10" s="220"/>
      <c r="BJ10" s="221"/>
      <c r="BK10" s="222">
        <f>SUM(BK12:BK41)</f>
        <v>7</v>
      </c>
      <c r="BL10" s="222" t="s">
        <v>35</v>
      </c>
      <c r="BM10" s="110"/>
      <c r="BN10" s="126" t="s">
        <v>78</v>
      </c>
      <c r="BO10" s="126" t="s">
        <v>79</v>
      </c>
      <c r="BP10" s="127" t="s">
        <v>80</v>
      </c>
      <c r="BQ10" s="127" t="s">
        <v>42</v>
      </c>
    </row>
    <row r="11" spans="1:69" ht="15.75" customHeight="1" thickBot="1" x14ac:dyDescent="0.3">
      <c r="A11" s="254"/>
      <c r="B11" s="218"/>
      <c r="C11" s="218"/>
      <c r="D11" s="218"/>
      <c r="E11" s="224">
        <f>SUM(E12:H41)</f>
        <v>7</v>
      </c>
      <c r="F11" s="224"/>
      <c r="G11" s="224"/>
      <c r="H11" s="224"/>
      <c r="I11" s="223">
        <f>SUM(I12:N41)</f>
        <v>0</v>
      </c>
      <c r="J11" s="225"/>
      <c r="K11" s="225"/>
      <c r="L11" s="225"/>
      <c r="M11" s="225"/>
      <c r="N11" s="226"/>
      <c r="O11" s="223"/>
      <c r="P11" s="223"/>
      <c r="Q11" s="187"/>
      <c r="R11" s="218"/>
      <c r="S11" s="218"/>
      <c r="T11" s="218"/>
      <c r="U11" s="224">
        <f>SUM(U12:X41)</f>
        <v>9</v>
      </c>
      <c r="V11" s="224"/>
      <c r="W11" s="224"/>
      <c r="X11" s="224"/>
      <c r="Y11" s="223">
        <f>SUM(Y12:AD41)</f>
        <v>0</v>
      </c>
      <c r="Z11" s="225"/>
      <c r="AA11" s="225"/>
      <c r="AB11" s="225"/>
      <c r="AC11" s="225"/>
      <c r="AD11" s="226"/>
      <c r="AE11" s="223"/>
      <c r="AF11" s="223"/>
      <c r="AG11" s="187"/>
      <c r="AH11" s="218"/>
      <c r="AI11" s="218"/>
      <c r="AJ11" s="218"/>
      <c r="AK11" s="224">
        <f>SUM(AK12:AN41)</f>
        <v>15</v>
      </c>
      <c r="AL11" s="224"/>
      <c r="AM11" s="224"/>
      <c r="AN11" s="224"/>
      <c r="AO11" s="223">
        <f>SUM(AO12:AT41)</f>
        <v>0</v>
      </c>
      <c r="AP11" s="225"/>
      <c r="AQ11" s="225"/>
      <c r="AR11" s="225"/>
      <c r="AS11" s="225"/>
      <c r="AT11" s="226"/>
      <c r="AU11" s="223"/>
      <c r="AV11" s="223"/>
      <c r="AW11" s="187"/>
      <c r="AX11" s="218"/>
      <c r="AY11" s="218"/>
      <c r="AZ11" s="218"/>
      <c r="BA11" s="224">
        <f>SUM(BA12:BD41)</f>
        <v>7</v>
      </c>
      <c r="BB11" s="224"/>
      <c r="BC11" s="224"/>
      <c r="BD11" s="224"/>
      <c r="BE11" s="223">
        <f>SUM(BE12:BJ41)</f>
        <v>0</v>
      </c>
      <c r="BF11" s="225"/>
      <c r="BG11" s="225"/>
      <c r="BH11" s="225"/>
      <c r="BI11" s="225"/>
      <c r="BJ11" s="226"/>
      <c r="BK11" s="223"/>
      <c r="BL11" s="223"/>
      <c r="BM11" s="67"/>
      <c r="BN11" s="136" t="s">
        <v>77</v>
      </c>
      <c r="BO11" s="137">
        <f>SUM(O10+AE10+AU10+BK10)</f>
        <v>38</v>
      </c>
      <c r="BP11" s="138">
        <f>60*4</f>
        <v>240</v>
      </c>
      <c r="BQ11" s="139">
        <f>1-(BO11/(60*4))</f>
        <v>0.84166666666666667</v>
      </c>
    </row>
    <row r="12" spans="1:69" s="67" customFormat="1" thickBot="1" x14ac:dyDescent="0.3">
      <c r="A12" s="172" t="s">
        <v>7</v>
      </c>
      <c r="B12" s="38" t="s">
        <v>33</v>
      </c>
      <c r="C12" s="38" t="s">
        <v>118</v>
      </c>
      <c r="D12" s="38" t="s">
        <v>117</v>
      </c>
      <c r="E12" s="212">
        <v>0</v>
      </c>
      <c r="F12" s="212"/>
      <c r="G12" s="212"/>
      <c r="H12" s="212"/>
      <c r="I12" s="211">
        <v>0</v>
      </c>
      <c r="J12" s="212"/>
      <c r="K12" s="212"/>
      <c r="L12" s="212"/>
      <c r="M12" s="212"/>
      <c r="N12" s="213"/>
      <c r="O12" s="65">
        <f>SUM(E12:N12)</f>
        <v>0</v>
      </c>
      <c r="P12" s="13" t="str">
        <f>IF(O12&lt;=0,"CUMPLE","INCUMPLE")</f>
        <v>CUMPLE</v>
      </c>
      <c r="Q12" s="172" t="s">
        <v>7</v>
      </c>
      <c r="R12" s="38" t="s">
        <v>33</v>
      </c>
      <c r="S12" s="38" t="s">
        <v>170</v>
      </c>
      <c r="T12" s="38" t="s">
        <v>169</v>
      </c>
      <c r="U12" s="212">
        <v>1</v>
      </c>
      <c r="V12" s="212"/>
      <c r="W12" s="212"/>
      <c r="X12" s="212"/>
      <c r="Y12" s="211">
        <v>0</v>
      </c>
      <c r="Z12" s="212"/>
      <c r="AA12" s="212"/>
      <c r="AB12" s="212"/>
      <c r="AC12" s="212"/>
      <c r="AD12" s="213"/>
      <c r="AE12" s="65">
        <f>SUM(U12:AD12)</f>
        <v>1</v>
      </c>
      <c r="AF12" s="13" t="str">
        <f>IF(AE12&lt;=0,"CUMPLE","INCUMPLE")</f>
        <v>INCUMPLE</v>
      </c>
      <c r="AG12" s="172" t="s">
        <v>7</v>
      </c>
      <c r="AH12" s="38" t="s">
        <v>33</v>
      </c>
      <c r="AI12" s="38" t="s">
        <v>219</v>
      </c>
      <c r="AJ12" s="38" t="s">
        <v>218</v>
      </c>
      <c r="AK12" s="246">
        <v>0</v>
      </c>
      <c r="AL12" s="212"/>
      <c r="AM12" s="212"/>
      <c r="AN12" s="212"/>
      <c r="AO12" s="211">
        <v>0</v>
      </c>
      <c r="AP12" s="212"/>
      <c r="AQ12" s="212"/>
      <c r="AR12" s="212"/>
      <c r="AS12" s="212"/>
      <c r="AT12" s="213"/>
      <c r="AU12" s="65">
        <f>SUM(AK12:AT12)</f>
        <v>0</v>
      </c>
      <c r="AV12" s="66" t="str">
        <f>IF(AU12&lt;=0,"CUMPLE","INCUMPLE")</f>
        <v>CUMPLE</v>
      </c>
      <c r="AW12" s="172" t="s">
        <v>7</v>
      </c>
      <c r="AX12" s="38" t="s">
        <v>33</v>
      </c>
      <c r="AY12" s="38" t="s">
        <v>265</v>
      </c>
      <c r="AZ12" s="38" t="s">
        <v>264</v>
      </c>
      <c r="BA12" s="212">
        <v>0</v>
      </c>
      <c r="BB12" s="212"/>
      <c r="BC12" s="212"/>
      <c r="BD12" s="212"/>
      <c r="BE12" s="211">
        <v>0</v>
      </c>
      <c r="BF12" s="212"/>
      <c r="BG12" s="212"/>
      <c r="BH12" s="212"/>
      <c r="BI12" s="212"/>
      <c r="BJ12" s="213"/>
      <c r="BK12" s="65">
        <f>SUM(BA12:BJ12)</f>
        <v>0</v>
      </c>
      <c r="BL12" s="145" t="str">
        <f>IF(BK12&lt;=0,"CUMPLE","INCUMPLE")</f>
        <v>CUMPLE</v>
      </c>
      <c r="BN12" s="128" t="s">
        <v>36</v>
      </c>
      <c r="BO12" s="129">
        <f>SUM(O45+AE45+AU45+BK45)</f>
        <v>0</v>
      </c>
      <c r="BP12" s="130">
        <f>90*4</f>
        <v>360</v>
      </c>
      <c r="BQ12" s="131">
        <f>1-(BO12/(90*4))</f>
        <v>1</v>
      </c>
    </row>
    <row r="13" spans="1:69" s="67" customFormat="1" thickBot="1" x14ac:dyDescent="0.3">
      <c r="A13" s="173"/>
      <c r="B13" s="38" t="s">
        <v>33</v>
      </c>
      <c r="C13" s="38" t="s">
        <v>120</v>
      </c>
      <c r="D13" s="38" t="s">
        <v>119</v>
      </c>
      <c r="E13" s="212">
        <v>0</v>
      </c>
      <c r="F13" s="212"/>
      <c r="G13" s="212"/>
      <c r="H13" s="212"/>
      <c r="I13" s="211">
        <v>0</v>
      </c>
      <c r="J13" s="212"/>
      <c r="K13" s="212"/>
      <c r="L13" s="212"/>
      <c r="M13" s="212"/>
      <c r="N13" s="213"/>
      <c r="O13" s="65">
        <f t="shared" ref="O13:O41" si="0">SUM(E13:N13)</f>
        <v>0</v>
      </c>
      <c r="P13" s="13" t="str">
        <f t="shared" ref="P13:P41" si="1">IF(O13&lt;=0,"CUMPLE","INCUMPLE")</f>
        <v>CUMPLE</v>
      </c>
      <c r="Q13" s="173"/>
      <c r="R13" s="38" t="s">
        <v>33</v>
      </c>
      <c r="S13" s="38" t="s">
        <v>172</v>
      </c>
      <c r="T13" s="38" t="s">
        <v>171</v>
      </c>
      <c r="U13" s="212">
        <v>0</v>
      </c>
      <c r="V13" s="212"/>
      <c r="W13" s="212"/>
      <c r="X13" s="212"/>
      <c r="Y13" s="211">
        <v>0</v>
      </c>
      <c r="Z13" s="212"/>
      <c r="AA13" s="212"/>
      <c r="AB13" s="212"/>
      <c r="AC13" s="212"/>
      <c r="AD13" s="213"/>
      <c r="AE13" s="65">
        <f t="shared" ref="AE13:AE41" si="2">SUM(U13:AD13)</f>
        <v>0</v>
      </c>
      <c r="AF13" s="13" t="str">
        <f t="shared" ref="AF13:AF41" si="3">IF(AE13&lt;=0,"CUMPLE","INCUMPLE")</f>
        <v>CUMPLE</v>
      </c>
      <c r="AG13" s="173"/>
      <c r="AH13" s="38" t="s">
        <v>33</v>
      </c>
      <c r="AI13" s="38" t="s">
        <v>221</v>
      </c>
      <c r="AJ13" s="38" t="s">
        <v>220</v>
      </c>
      <c r="AK13" s="159">
        <v>0</v>
      </c>
      <c r="AL13" s="159"/>
      <c r="AM13" s="159"/>
      <c r="AN13" s="159"/>
      <c r="AO13" s="156">
        <v>0</v>
      </c>
      <c r="AP13" s="157"/>
      <c r="AQ13" s="157"/>
      <c r="AR13" s="157"/>
      <c r="AS13" s="157"/>
      <c r="AT13" s="175"/>
      <c r="AU13" s="65">
        <f t="shared" ref="AU13:AU41" si="4">SUM(AK13:AT13)</f>
        <v>0</v>
      </c>
      <c r="AV13" s="66" t="str">
        <f t="shared" ref="AV13:AV41" si="5">IF(AU13&lt;=0,"CUMPLE","INCUMPLE")</f>
        <v>CUMPLE</v>
      </c>
      <c r="AW13" s="173"/>
      <c r="AX13" s="38" t="s">
        <v>33</v>
      </c>
      <c r="AY13" s="38" t="s">
        <v>106</v>
      </c>
      <c r="AZ13" s="38" t="s">
        <v>266</v>
      </c>
      <c r="BA13" s="163">
        <v>0</v>
      </c>
      <c r="BB13" s="159"/>
      <c r="BC13" s="159"/>
      <c r="BD13" s="159"/>
      <c r="BE13" s="156">
        <v>0</v>
      </c>
      <c r="BF13" s="157"/>
      <c r="BG13" s="157"/>
      <c r="BH13" s="157"/>
      <c r="BI13" s="157"/>
      <c r="BJ13" s="175"/>
      <c r="BK13" s="65">
        <f t="shared" ref="BK13:BK41" si="6">SUM(BA13:BJ13)</f>
        <v>0</v>
      </c>
      <c r="BL13" s="145" t="str">
        <f t="shared" ref="BL13:BL41" si="7">IF(BK13&lt;=0,"CUMPLE","INCUMPLE")</f>
        <v>CUMPLE</v>
      </c>
      <c r="BN13" s="128" t="s">
        <v>37</v>
      </c>
      <c r="BO13" s="129">
        <f>(O79+AE79+AU79+BK79)</f>
        <v>148</v>
      </c>
      <c r="BP13" s="130">
        <f>300*4</f>
        <v>1200</v>
      </c>
      <c r="BQ13" s="131">
        <f>1-(BO13/(300*4))</f>
        <v>0.87666666666666671</v>
      </c>
    </row>
    <row r="14" spans="1:69" s="67" customFormat="1" thickBot="1" x14ac:dyDescent="0.3">
      <c r="A14" s="173"/>
      <c r="B14" s="38" t="s">
        <v>33</v>
      </c>
      <c r="C14" s="38" t="s">
        <v>122</v>
      </c>
      <c r="D14" s="38" t="s">
        <v>121</v>
      </c>
      <c r="E14" s="212">
        <v>1</v>
      </c>
      <c r="F14" s="212"/>
      <c r="G14" s="212"/>
      <c r="H14" s="212"/>
      <c r="I14" s="211">
        <v>0</v>
      </c>
      <c r="J14" s="212"/>
      <c r="K14" s="212"/>
      <c r="L14" s="212"/>
      <c r="M14" s="212"/>
      <c r="N14" s="213"/>
      <c r="O14" s="65">
        <f t="shared" si="0"/>
        <v>1</v>
      </c>
      <c r="P14" s="13" t="str">
        <f t="shared" si="1"/>
        <v>INCUMPLE</v>
      </c>
      <c r="Q14" s="173"/>
      <c r="R14" s="38" t="s">
        <v>33</v>
      </c>
      <c r="S14" s="38" t="s">
        <v>174</v>
      </c>
      <c r="T14" s="38" t="s">
        <v>173</v>
      </c>
      <c r="U14" s="212">
        <v>0</v>
      </c>
      <c r="V14" s="212"/>
      <c r="W14" s="212"/>
      <c r="X14" s="212"/>
      <c r="Y14" s="211">
        <v>0</v>
      </c>
      <c r="Z14" s="212"/>
      <c r="AA14" s="212"/>
      <c r="AB14" s="212"/>
      <c r="AC14" s="212"/>
      <c r="AD14" s="213"/>
      <c r="AE14" s="65">
        <f t="shared" si="2"/>
        <v>0</v>
      </c>
      <c r="AF14" s="13" t="str">
        <f t="shared" si="3"/>
        <v>CUMPLE</v>
      </c>
      <c r="AG14" s="173"/>
      <c r="AH14" s="38" t="s">
        <v>33</v>
      </c>
      <c r="AI14" s="38" t="s">
        <v>114</v>
      </c>
      <c r="AJ14" s="38" t="s">
        <v>222</v>
      </c>
      <c r="AK14" s="159">
        <v>1</v>
      </c>
      <c r="AL14" s="159"/>
      <c r="AM14" s="159"/>
      <c r="AN14" s="159"/>
      <c r="AO14" s="156">
        <v>0</v>
      </c>
      <c r="AP14" s="157"/>
      <c r="AQ14" s="157"/>
      <c r="AR14" s="157"/>
      <c r="AS14" s="157"/>
      <c r="AT14" s="175"/>
      <c r="AU14" s="65">
        <f t="shared" si="4"/>
        <v>1</v>
      </c>
      <c r="AV14" s="66" t="str">
        <f t="shared" si="5"/>
        <v>INCUMPLE</v>
      </c>
      <c r="AW14" s="173"/>
      <c r="AX14" s="38" t="s">
        <v>33</v>
      </c>
      <c r="AY14" s="38" t="s">
        <v>102</v>
      </c>
      <c r="AZ14" s="38" t="s">
        <v>267</v>
      </c>
      <c r="BA14" s="163">
        <v>0</v>
      </c>
      <c r="BB14" s="159"/>
      <c r="BC14" s="159"/>
      <c r="BD14" s="159"/>
      <c r="BE14" s="156">
        <v>0</v>
      </c>
      <c r="BF14" s="157"/>
      <c r="BG14" s="157"/>
      <c r="BH14" s="157"/>
      <c r="BI14" s="157"/>
      <c r="BJ14" s="175"/>
      <c r="BK14" s="65">
        <f t="shared" si="6"/>
        <v>0</v>
      </c>
      <c r="BL14" s="145" t="str">
        <f t="shared" si="7"/>
        <v>CUMPLE</v>
      </c>
      <c r="BN14" s="128" t="s">
        <v>13</v>
      </c>
      <c r="BO14" s="129">
        <f>O113+AE113+AU113+BK113</f>
        <v>10</v>
      </c>
      <c r="BP14" s="130">
        <f>90*4</f>
        <v>360</v>
      </c>
      <c r="BQ14" s="131">
        <f>1-(BO14/(90*4))</f>
        <v>0.97222222222222221</v>
      </c>
    </row>
    <row r="15" spans="1:69" s="67" customFormat="1" thickBot="1" x14ac:dyDescent="0.3">
      <c r="A15" s="173"/>
      <c r="B15" s="38" t="s">
        <v>33</v>
      </c>
      <c r="C15" s="38" t="s">
        <v>101</v>
      </c>
      <c r="D15" s="38" t="s">
        <v>123</v>
      </c>
      <c r="E15" s="212">
        <v>1</v>
      </c>
      <c r="F15" s="212"/>
      <c r="G15" s="212"/>
      <c r="H15" s="212"/>
      <c r="I15" s="211">
        <v>0</v>
      </c>
      <c r="J15" s="212"/>
      <c r="K15" s="212"/>
      <c r="L15" s="212"/>
      <c r="M15" s="212"/>
      <c r="N15" s="213"/>
      <c r="O15" s="65">
        <f t="shared" si="0"/>
        <v>1</v>
      </c>
      <c r="P15" s="13" t="str">
        <f t="shared" si="1"/>
        <v>INCUMPLE</v>
      </c>
      <c r="Q15" s="173"/>
      <c r="R15" s="38" t="s">
        <v>33</v>
      </c>
      <c r="S15" s="38" t="s">
        <v>88</v>
      </c>
      <c r="T15" s="38" t="s">
        <v>175</v>
      </c>
      <c r="U15" s="212">
        <v>0</v>
      </c>
      <c r="V15" s="212"/>
      <c r="W15" s="212"/>
      <c r="X15" s="212"/>
      <c r="Y15" s="211">
        <v>0</v>
      </c>
      <c r="Z15" s="212"/>
      <c r="AA15" s="212"/>
      <c r="AB15" s="212"/>
      <c r="AC15" s="212"/>
      <c r="AD15" s="213"/>
      <c r="AE15" s="65">
        <f t="shared" si="2"/>
        <v>0</v>
      </c>
      <c r="AF15" s="13" t="str">
        <f t="shared" si="3"/>
        <v>CUMPLE</v>
      </c>
      <c r="AG15" s="173"/>
      <c r="AH15" s="38" t="s">
        <v>33</v>
      </c>
      <c r="AI15" s="38" t="s">
        <v>122</v>
      </c>
      <c r="AJ15" s="38" t="s">
        <v>223</v>
      </c>
      <c r="AK15" s="159">
        <v>0</v>
      </c>
      <c r="AL15" s="159"/>
      <c r="AM15" s="159"/>
      <c r="AN15" s="159"/>
      <c r="AO15" s="156">
        <v>0</v>
      </c>
      <c r="AP15" s="157"/>
      <c r="AQ15" s="157"/>
      <c r="AR15" s="157"/>
      <c r="AS15" s="157"/>
      <c r="AT15" s="175"/>
      <c r="AU15" s="65">
        <f t="shared" si="4"/>
        <v>0</v>
      </c>
      <c r="AV15" s="66" t="str">
        <f t="shared" si="5"/>
        <v>CUMPLE</v>
      </c>
      <c r="AW15" s="173"/>
      <c r="AX15" s="38" t="s">
        <v>33</v>
      </c>
      <c r="AY15" s="38" t="s">
        <v>221</v>
      </c>
      <c r="AZ15" s="38" t="s">
        <v>268</v>
      </c>
      <c r="BA15" s="159">
        <v>0</v>
      </c>
      <c r="BB15" s="159"/>
      <c r="BC15" s="159"/>
      <c r="BD15" s="159"/>
      <c r="BE15" s="156">
        <v>0</v>
      </c>
      <c r="BF15" s="157"/>
      <c r="BG15" s="157"/>
      <c r="BH15" s="157"/>
      <c r="BI15" s="157"/>
      <c r="BJ15" s="175"/>
      <c r="BK15" s="65">
        <f t="shared" si="6"/>
        <v>0</v>
      </c>
      <c r="BL15" s="145" t="str">
        <f t="shared" si="7"/>
        <v>CUMPLE</v>
      </c>
      <c r="BN15" s="132" t="s">
        <v>6</v>
      </c>
      <c r="BO15" s="129">
        <f>SUM(BO11:BO14)</f>
        <v>196</v>
      </c>
      <c r="BP15" s="129">
        <v>2160</v>
      </c>
      <c r="BQ15" s="133">
        <f>1-(BO15/BP15)</f>
        <v>0.90925925925925921</v>
      </c>
    </row>
    <row r="16" spans="1:69" s="67" customFormat="1" thickBot="1" x14ac:dyDescent="0.3">
      <c r="A16" s="173"/>
      <c r="B16" s="38" t="s">
        <v>33</v>
      </c>
      <c r="C16" s="38" t="s">
        <v>125</v>
      </c>
      <c r="D16" s="38" t="s">
        <v>124</v>
      </c>
      <c r="E16" s="212">
        <v>0</v>
      </c>
      <c r="F16" s="212"/>
      <c r="G16" s="212"/>
      <c r="H16" s="212"/>
      <c r="I16" s="211">
        <v>0</v>
      </c>
      <c r="J16" s="212"/>
      <c r="K16" s="212"/>
      <c r="L16" s="212"/>
      <c r="M16" s="212"/>
      <c r="N16" s="213"/>
      <c r="O16" s="65">
        <f t="shared" si="0"/>
        <v>0</v>
      </c>
      <c r="P16" s="13" t="str">
        <f t="shared" si="1"/>
        <v>CUMPLE</v>
      </c>
      <c r="Q16" s="173"/>
      <c r="R16" s="38" t="s">
        <v>33</v>
      </c>
      <c r="S16" s="38" t="s">
        <v>118</v>
      </c>
      <c r="T16" s="38" t="s">
        <v>176</v>
      </c>
      <c r="U16" s="212">
        <v>0</v>
      </c>
      <c r="V16" s="212"/>
      <c r="W16" s="212"/>
      <c r="X16" s="212"/>
      <c r="Y16" s="211">
        <v>0</v>
      </c>
      <c r="Z16" s="212"/>
      <c r="AA16" s="212"/>
      <c r="AB16" s="212"/>
      <c r="AC16" s="212"/>
      <c r="AD16" s="213"/>
      <c r="AE16" s="65">
        <f t="shared" si="2"/>
        <v>0</v>
      </c>
      <c r="AF16" s="13" t="str">
        <f t="shared" si="3"/>
        <v>CUMPLE</v>
      </c>
      <c r="AG16" s="173"/>
      <c r="AH16" s="38" t="s">
        <v>33</v>
      </c>
      <c r="AI16" s="38" t="s">
        <v>225</v>
      </c>
      <c r="AJ16" s="38" t="s">
        <v>224</v>
      </c>
      <c r="AK16" s="159">
        <v>0</v>
      </c>
      <c r="AL16" s="159"/>
      <c r="AM16" s="159"/>
      <c r="AN16" s="159"/>
      <c r="AO16" s="156">
        <v>0</v>
      </c>
      <c r="AP16" s="157"/>
      <c r="AQ16" s="157"/>
      <c r="AR16" s="157"/>
      <c r="AS16" s="157"/>
      <c r="AT16" s="175"/>
      <c r="AU16" s="65">
        <f t="shared" si="4"/>
        <v>0</v>
      </c>
      <c r="AV16" s="66" t="str">
        <f t="shared" si="5"/>
        <v>CUMPLE</v>
      </c>
      <c r="AW16" s="173"/>
      <c r="AX16" s="38" t="s">
        <v>33</v>
      </c>
      <c r="AY16" s="38" t="s">
        <v>174</v>
      </c>
      <c r="AZ16" s="38" t="s">
        <v>269</v>
      </c>
      <c r="BA16" s="159">
        <v>0</v>
      </c>
      <c r="BB16" s="159"/>
      <c r="BC16" s="159"/>
      <c r="BD16" s="159"/>
      <c r="BE16" s="156">
        <v>0</v>
      </c>
      <c r="BF16" s="157"/>
      <c r="BG16" s="157"/>
      <c r="BH16" s="157"/>
      <c r="BI16" s="157"/>
      <c r="BJ16" s="175"/>
      <c r="BK16" s="65">
        <f t="shared" si="6"/>
        <v>0</v>
      </c>
      <c r="BL16" s="145" t="str">
        <f t="shared" si="7"/>
        <v>CUMPLE</v>
      </c>
    </row>
    <row r="17" spans="1:69" s="67" customFormat="1" thickBot="1" x14ac:dyDescent="0.3">
      <c r="A17" s="173"/>
      <c r="B17" s="38" t="s">
        <v>32</v>
      </c>
      <c r="C17" s="38" t="s">
        <v>127</v>
      </c>
      <c r="D17" s="38" t="s">
        <v>126</v>
      </c>
      <c r="E17" s="159">
        <v>1</v>
      </c>
      <c r="F17" s="159"/>
      <c r="G17" s="159"/>
      <c r="H17" s="159"/>
      <c r="I17" s="156">
        <v>0</v>
      </c>
      <c r="J17" s="157"/>
      <c r="K17" s="157"/>
      <c r="L17" s="157"/>
      <c r="M17" s="157"/>
      <c r="N17" s="175"/>
      <c r="O17" s="65">
        <f t="shared" si="0"/>
        <v>1</v>
      </c>
      <c r="P17" s="13" t="str">
        <f t="shared" si="1"/>
        <v>INCUMPLE</v>
      </c>
      <c r="Q17" s="173"/>
      <c r="R17" s="38" t="s">
        <v>32</v>
      </c>
      <c r="S17" s="38" t="s">
        <v>178</v>
      </c>
      <c r="T17" s="38" t="s">
        <v>177</v>
      </c>
      <c r="U17" s="159">
        <v>0</v>
      </c>
      <c r="V17" s="159"/>
      <c r="W17" s="159"/>
      <c r="X17" s="159"/>
      <c r="Y17" s="156">
        <v>0</v>
      </c>
      <c r="Z17" s="157"/>
      <c r="AA17" s="157"/>
      <c r="AB17" s="157"/>
      <c r="AC17" s="157"/>
      <c r="AD17" s="175"/>
      <c r="AE17" s="65">
        <f t="shared" si="2"/>
        <v>0</v>
      </c>
      <c r="AF17" s="13" t="str">
        <f t="shared" si="3"/>
        <v>CUMPLE</v>
      </c>
      <c r="AG17" s="173"/>
      <c r="AH17" s="38" t="s">
        <v>32</v>
      </c>
      <c r="AI17" s="38" t="s">
        <v>122</v>
      </c>
      <c r="AJ17" s="38" t="s">
        <v>226</v>
      </c>
      <c r="AK17" s="159">
        <v>0</v>
      </c>
      <c r="AL17" s="159"/>
      <c r="AM17" s="159"/>
      <c r="AN17" s="159"/>
      <c r="AO17" s="156">
        <v>0</v>
      </c>
      <c r="AP17" s="157"/>
      <c r="AQ17" s="157"/>
      <c r="AR17" s="157"/>
      <c r="AS17" s="157"/>
      <c r="AT17" s="175"/>
      <c r="AU17" s="65">
        <f t="shared" si="4"/>
        <v>0</v>
      </c>
      <c r="AV17" s="66" t="str">
        <f t="shared" si="5"/>
        <v>CUMPLE</v>
      </c>
      <c r="AW17" s="173"/>
      <c r="AX17" s="38" t="s">
        <v>32</v>
      </c>
      <c r="AY17" s="38" t="s">
        <v>91</v>
      </c>
      <c r="AZ17" s="38" t="s">
        <v>270</v>
      </c>
      <c r="BA17" s="159">
        <v>1</v>
      </c>
      <c r="BB17" s="159"/>
      <c r="BC17" s="159"/>
      <c r="BD17" s="159"/>
      <c r="BE17" s="162">
        <v>0</v>
      </c>
      <c r="BF17" s="157"/>
      <c r="BG17" s="157"/>
      <c r="BH17" s="157"/>
      <c r="BI17" s="157"/>
      <c r="BJ17" s="175"/>
      <c r="BK17" s="65">
        <f t="shared" si="6"/>
        <v>1</v>
      </c>
      <c r="BL17" s="145" t="str">
        <f t="shared" si="7"/>
        <v>INCUMPLE</v>
      </c>
      <c r="BN17" s="134"/>
      <c r="BO17" s="135"/>
      <c r="BP17" s="129"/>
      <c r="BQ17" s="134"/>
    </row>
    <row r="18" spans="1:69" s="67" customFormat="1" thickBot="1" x14ac:dyDescent="0.3">
      <c r="A18" s="173"/>
      <c r="B18" s="38" t="s">
        <v>32</v>
      </c>
      <c r="C18" s="38" t="s">
        <v>93</v>
      </c>
      <c r="D18" s="38" t="s">
        <v>128</v>
      </c>
      <c r="E18" s="159">
        <v>1</v>
      </c>
      <c r="F18" s="159"/>
      <c r="G18" s="159"/>
      <c r="H18" s="159"/>
      <c r="I18" s="156">
        <v>0</v>
      </c>
      <c r="J18" s="157"/>
      <c r="K18" s="157"/>
      <c r="L18" s="157"/>
      <c r="M18" s="157"/>
      <c r="N18" s="175"/>
      <c r="O18" s="65">
        <f t="shared" si="0"/>
        <v>1</v>
      </c>
      <c r="P18" s="13" t="str">
        <f t="shared" si="1"/>
        <v>INCUMPLE</v>
      </c>
      <c r="Q18" s="173"/>
      <c r="R18" s="38" t="s">
        <v>32</v>
      </c>
      <c r="S18" s="38" t="s">
        <v>180</v>
      </c>
      <c r="T18" s="38" t="s">
        <v>179</v>
      </c>
      <c r="U18" s="159">
        <v>1</v>
      </c>
      <c r="V18" s="159"/>
      <c r="W18" s="159"/>
      <c r="X18" s="159"/>
      <c r="Y18" s="156">
        <v>0</v>
      </c>
      <c r="Z18" s="157"/>
      <c r="AA18" s="157"/>
      <c r="AB18" s="157"/>
      <c r="AC18" s="157"/>
      <c r="AD18" s="175"/>
      <c r="AE18" s="65">
        <f t="shared" si="2"/>
        <v>1</v>
      </c>
      <c r="AF18" s="13" t="str">
        <f t="shared" si="3"/>
        <v>INCUMPLE</v>
      </c>
      <c r="AG18" s="173"/>
      <c r="AH18" s="38" t="s">
        <v>32</v>
      </c>
      <c r="AI18" s="38" t="s">
        <v>228</v>
      </c>
      <c r="AJ18" s="38" t="s">
        <v>227</v>
      </c>
      <c r="AK18" s="159">
        <v>0</v>
      </c>
      <c r="AL18" s="159"/>
      <c r="AM18" s="159"/>
      <c r="AN18" s="159"/>
      <c r="AO18" s="156">
        <v>0</v>
      </c>
      <c r="AP18" s="157"/>
      <c r="AQ18" s="157"/>
      <c r="AR18" s="157"/>
      <c r="AS18" s="157"/>
      <c r="AT18" s="175"/>
      <c r="AU18" s="65">
        <f t="shared" si="4"/>
        <v>0</v>
      </c>
      <c r="AV18" s="66" t="str">
        <f t="shared" si="5"/>
        <v>CUMPLE</v>
      </c>
      <c r="AW18" s="173"/>
      <c r="AX18" s="38" t="s">
        <v>32</v>
      </c>
      <c r="AY18" s="38" t="s">
        <v>89</v>
      </c>
      <c r="AZ18" s="38" t="s">
        <v>271</v>
      </c>
      <c r="BA18" s="159">
        <v>0</v>
      </c>
      <c r="BB18" s="159"/>
      <c r="BC18" s="159"/>
      <c r="BD18" s="159"/>
      <c r="BE18" s="156">
        <v>0</v>
      </c>
      <c r="BF18" s="157"/>
      <c r="BG18" s="157"/>
      <c r="BH18" s="157"/>
      <c r="BI18" s="157"/>
      <c r="BJ18" s="175"/>
      <c r="BK18" s="65">
        <f t="shared" si="6"/>
        <v>0</v>
      </c>
      <c r="BL18" s="145" t="str">
        <f t="shared" si="7"/>
        <v>CUMPLE</v>
      </c>
      <c r="BO18" s="111"/>
      <c r="BP18" s="111"/>
    </row>
    <row r="19" spans="1:69" s="67" customFormat="1" thickBot="1" x14ac:dyDescent="0.3">
      <c r="A19" s="173"/>
      <c r="B19" s="38" t="s">
        <v>32</v>
      </c>
      <c r="C19" s="38" t="s">
        <v>108</v>
      </c>
      <c r="D19" s="38" t="s">
        <v>129</v>
      </c>
      <c r="E19" s="159">
        <v>0</v>
      </c>
      <c r="F19" s="159"/>
      <c r="G19" s="159"/>
      <c r="H19" s="159"/>
      <c r="I19" s="156">
        <v>0</v>
      </c>
      <c r="J19" s="157"/>
      <c r="K19" s="157"/>
      <c r="L19" s="157"/>
      <c r="M19" s="157"/>
      <c r="N19" s="175"/>
      <c r="O19" s="65">
        <f t="shared" si="0"/>
        <v>0</v>
      </c>
      <c r="P19" s="13" t="str">
        <f t="shared" si="1"/>
        <v>CUMPLE</v>
      </c>
      <c r="Q19" s="173"/>
      <c r="R19" s="38" t="s">
        <v>32</v>
      </c>
      <c r="S19" s="38" t="s">
        <v>107</v>
      </c>
      <c r="T19" s="38" t="s">
        <v>181</v>
      </c>
      <c r="U19" s="159">
        <v>0</v>
      </c>
      <c r="V19" s="159"/>
      <c r="W19" s="159"/>
      <c r="X19" s="159"/>
      <c r="Y19" s="156">
        <v>0</v>
      </c>
      <c r="Z19" s="157"/>
      <c r="AA19" s="157"/>
      <c r="AB19" s="157"/>
      <c r="AC19" s="157"/>
      <c r="AD19" s="175"/>
      <c r="AE19" s="65">
        <f t="shared" si="2"/>
        <v>0</v>
      </c>
      <c r="AF19" s="13" t="str">
        <f t="shared" si="3"/>
        <v>CUMPLE</v>
      </c>
      <c r="AG19" s="173"/>
      <c r="AH19" s="38" t="s">
        <v>32</v>
      </c>
      <c r="AI19" s="38" t="s">
        <v>230</v>
      </c>
      <c r="AJ19" s="38" t="s">
        <v>229</v>
      </c>
      <c r="AK19" s="159">
        <v>1</v>
      </c>
      <c r="AL19" s="159"/>
      <c r="AM19" s="159"/>
      <c r="AN19" s="159"/>
      <c r="AO19" s="156">
        <v>0</v>
      </c>
      <c r="AP19" s="157"/>
      <c r="AQ19" s="157"/>
      <c r="AR19" s="157"/>
      <c r="AS19" s="157"/>
      <c r="AT19" s="175"/>
      <c r="AU19" s="65">
        <f t="shared" si="4"/>
        <v>1</v>
      </c>
      <c r="AV19" s="66" t="str">
        <f t="shared" si="5"/>
        <v>INCUMPLE</v>
      </c>
      <c r="AW19" s="173"/>
      <c r="AX19" s="38" t="s">
        <v>32</v>
      </c>
      <c r="AY19" s="38" t="s">
        <v>125</v>
      </c>
      <c r="AZ19" s="38" t="s">
        <v>272</v>
      </c>
      <c r="BA19" s="159">
        <v>1</v>
      </c>
      <c r="BB19" s="159"/>
      <c r="BC19" s="159"/>
      <c r="BD19" s="159"/>
      <c r="BE19" s="156">
        <v>0</v>
      </c>
      <c r="BF19" s="157"/>
      <c r="BG19" s="157"/>
      <c r="BH19" s="157"/>
      <c r="BI19" s="157"/>
      <c r="BJ19" s="175"/>
      <c r="BK19" s="65">
        <f t="shared" si="6"/>
        <v>1</v>
      </c>
      <c r="BL19" s="145" t="str">
        <f t="shared" si="7"/>
        <v>INCUMPLE</v>
      </c>
      <c r="BO19" s="111"/>
      <c r="BP19" s="111"/>
    </row>
    <row r="20" spans="1:69" s="67" customFormat="1" ht="15.75" customHeight="1" thickBot="1" x14ac:dyDescent="0.3">
      <c r="A20" s="173"/>
      <c r="B20" s="38" t="s">
        <v>32</v>
      </c>
      <c r="C20" s="38" t="s">
        <v>131</v>
      </c>
      <c r="D20" s="38" t="s">
        <v>130</v>
      </c>
      <c r="E20" s="159">
        <v>0</v>
      </c>
      <c r="F20" s="159"/>
      <c r="G20" s="159"/>
      <c r="H20" s="159"/>
      <c r="I20" s="156">
        <v>0</v>
      </c>
      <c r="J20" s="157"/>
      <c r="K20" s="157"/>
      <c r="L20" s="157"/>
      <c r="M20" s="157"/>
      <c r="N20" s="175"/>
      <c r="O20" s="65">
        <f t="shared" si="0"/>
        <v>0</v>
      </c>
      <c r="P20" s="13" t="str">
        <f t="shared" si="1"/>
        <v>CUMPLE</v>
      </c>
      <c r="Q20" s="173"/>
      <c r="R20" s="38" t="s">
        <v>32</v>
      </c>
      <c r="S20" s="38" t="s">
        <v>101</v>
      </c>
      <c r="T20" s="38" t="s">
        <v>182</v>
      </c>
      <c r="U20" s="159">
        <v>0</v>
      </c>
      <c r="V20" s="159"/>
      <c r="W20" s="159"/>
      <c r="X20" s="159"/>
      <c r="Y20" s="156">
        <v>0</v>
      </c>
      <c r="Z20" s="157"/>
      <c r="AA20" s="157"/>
      <c r="AB20" s="157"/>
      <c r="AC20" s="157"/>
      <c r="AD20" s="175"/>
      <c r="AE20" s="65">
        <f t="shared" si="2"/>
        <v>0</v>
      </c>
      <c r="AF20" s="13" t="str">
        <f t="shared" si="3"/>
        <v>CUMPLE</v>
      </c>
      <c r="AG20" s="173"/>
      <c r="AH20" s="38" t="s">
        <v>32</v>
      </c>
      <c r="AI20" s="38" t="s">
        <v>88</v>
      </c>
      <c r="AJ20" s="38" t="s">
        <v>231</v>
      </c>
      <c r="AK20" s="159">
        <v>1</v>
      </c>
      <c r="AL20" s="159"/>
      <c r="AM20" s="159"/>
      <c r="AN20" s="159"/>
      <c r="AO20" s="156">
        <v>0</v>
      </c>
      <c r="AP20" s="157"/>
      <c r="AQ20" s="157"/>
      <c r="AR20" s="157"/>
      <c r="AS20" s="157"/>
      <c r="AT20" s="175"/>
      <c r="AU20" s="65">
        <f t="shared" si="4"/>
        <v>1</v>
      </c>
      <c r="AV20" s="66" t="str">
        <f t="shared" si="5"/>
        <v>INCUMPLE</v>
      </c>
      <c r="AW20" s="173"/>
      <c r="AX20" s="38" t="s">
        <v>32</v>
      </c>
      <c r="AY20" s="38" t="s">
        <v>122</v>
      </c>
      <c r="AZ20" s="38" t="s">
        <v>273</v>
      </c>
      <c r="BA20" s="159">
        <v>0</v>
      </c>
      <c r="BB20" s="159"/>
      <c r="BC20" s="159"/>
      <c r="BD20" s="159"/>
      <c r="BE20" s="156">
        <v>0</v>
      </c>
      <c r="BF20" s="157"/>
      <c r="BG20" s="157"/>
      <c r="BH20" s="157"/>
      <c r="BI20" s="157"/>
      <c r="BJ20" s="175"/>
      <c r="BK20" s="65">
        <f t="shared" si="6"/>
        <v>0</v>
      </c>
      <c r="BL20" s="145" t="str">
        <f t="shared" si="7"/>
        <v>CUMPLE</v>
      </c>
      <c r="BN20" s="111"/>
      <c r="BO20" s="111"/>
      <c r="BP20" s="111"/>
    </row>
    <row r="21" spans="1:69" s="67" customFormat="1" thickBot="1" x14ac:dyDescent="0.3">
      <c r="A21" s="173"/>
      <c r="B21" s="38" t="s">
        <v>32</v>
      </c>
      <c r="C21" s="38" t="s">
        <v>133</v>
      </c>
      <c r="D21" s="38" t="s">
        <v>132</v>
      </c>
      <c r="E21" s="159">
        <v>0</v>
      </c>
      <c r="F21" s="159"/>
      <c r="G21" s="159"/>
      <c r="H21" s="159"/>
      <c r="I21" s="156">
        <v>0</v>
      </c>
      <c r="J21" s="157"/>
      <c r="K21" s="157"/>
      <c r="L21" s="157"/>
      <c r="M21" s="157"/>
      <c r="N21" s="175"/>
      <c r="O21" s="65">
        <f t="shared" si="0"/>
        <v>0</v>
      </c>
      <c r="P21" s="13" t="str">
        <f t="shared" si="1"/>
        <v>CUMPLE</v>
      </c>
      <c r="Q21" s="173"/>
      <c r="R21" s="38" t="s">
        <v>32</v>
      </c>
      <c r="S21" s="38" t="s">
        <v>184</v>
      </c>
      <c r="T21" s="38" t="s">
        <v>183</v>
      </c>
      <c r="U21" s="159">
        <v>1</v>
      </c>
      <c r="V21" s="159"/>
      <c r="W21" s="159"/>
      <c r="X21" s="159"/>
      <c r="Y21" s="156">
        <v>0</v>
      </c>
      <c r="Z21" s="157"/>
      <c r="AA21" s="157"/>
      <c r="AB21" s="157"/>
      <c r="AC21" s="157"/>
      <c r="AD21" s="175"/>
      <c r="AE21" s="65">
        <f t="shared" si="2"/>
        <v>1</v>
      </c>
      <c r="AF21" s="13" t="str">
        <f t="shared" si="3"/>
        <v>INCUMPLE</v>
      </c>
      <c r="AG21" s="173"/>
      <c r="AH21" s="38" t="s">
        <v>32</v>
      </c>
      <c r="AI21" s="38" t="s">
        <v>219</v>
      </c>
      <c r="AJ21" s="38" t="s">
        <v>232</v>
      </c>
      <c r="AK21" s="159">
        <v>1</v>
      </c>
      <c r="AL21" s="159"/>
      <c r="AM21" s="159"/>
      <c r="AN21" s="159"/>
      <c r="AO21" s="156">
        <v>0</v>
      </c>
      <c r="AP21" s="157"/>
      <c r="AQ21" s="157"/>
      <c r="AR21" s="157"/>
      <c r="AS21" s="157"/>
      <c r="AT21" s="175"/>
      <c r="AU21" s="65">
        <f t="shared" si="4"/>
        <v>1</v>
      </c>
      <c r="AV21" s="66" t="str">
        <f t="shared" si="5"/>
        <v>INCUMPLE</v>
      </c>
      <c r="AW21" s="173"/>
      <c r="AX21" s="38" t="s">
        <v>32</v>
      </c>
      <c r="AY21" s="38" t="s">
        <v>180</v>
      </c>
      <c r="AZ21" s="38" t="s">
        <v>274</v>
      </c>
      <c r="BA21" s="159">
        <v>0</v>
      </c>
      <c r="BB21" s="159"/>
      <c r="BC21" s="159"/>
      <c r="BD21" s="159"/>
      <c r="BE21" s="156">
        <v>0</v>
      </c>
      <c r="BF21" s="157"/>
      <c r="BG21" s="157"/>
      <c r="BH21" s="157"/>
      <c r="BI21" s="157"/>
      <c r="BJ21" s="175"/>
      <c r="BK21" s="65">
        <f t="shared" si="6"/>
        <v>0</v>
      </c>
      <c r="BL21" s="145" t="str">
        <f t="shared" si="7"/>
        <v>CUMPLE</v>
      </c>
      <c r="BO21" s="111"/>
      <c r="BP21" s="111"/>
    </row>
    <row r="22" spans="1:69" s="67" customFormat="1" ht="16.5" customHeight="1" thickBot="1" x14ac:dyDescent="0.3">
      <c r="A22" s="173"/>
      <c r="B22" s="38" t="s">
        <v>30</v>
      </c>
      <c r="C22" s="38" t="s">
        <v>135</v>
      </c>
      <c r="D22" s="38" t="s">
        <v>134</v>
      </c>
      <c r="E22" s="175">
        <v>1</v>
      </c>
      <c r="F22" s="176"/>
      <c r="G22" s="176"/>
      <c r="H22" s="176"/>
      <c r="I22" s="156">
        <v>0</v>
      </c>
      <c r="J22" s="157"/>
      <c r="K22" s="157"/>
      <c r="L22" s="157"/>
      <c r="M22" s="157"/>
      <c r="N22" s="175"/>
      <c r="O22" s="65">
        <f t="shared" si="0"/>
        <v>1</v>
      </c>
      <c r="P22" s="13" t="str">
        <f t="shared" si="1"/>
        <v>INCUMPLE</v>
      </c>
      <c r="Q22" s="173"/>
      <c r="R22" s="38" t="s">
        <v>30</v>
      </c>
      <c r="S22" s="38" t="s">
        <v>186</v>
      </c>
      <c r="T22" s="38" t="s">
        <v>185</v>
      </c>
      <c r="U22" s="159">
        <v>0</v>
      </c>
      <c r="V22" s="159"/>
      <c r="W22" s="159"/>
      <c r="X22" s="159"/>
      <c r="Y22" s="156">
        <v>0</v>
      </c>
      <c r="Z22" s="157"/>
      <c r="AA22" s="157"/>
      <c r="AB22" s="157"/>
      <c r="AC22" s="157"/>
      <c r="AD22" s="175"/>
      <c r="AE22" s="65">
        <f t="shared" si="2"/>
        <v>0</v>
      </c>
      <c r="AF22" s="13" t="str">
        <f t="shared" si="3"/>
        <v>CUMPLE</v>
      </c>
      <c r="AG22" s="173"/>
      <c r="AH22" s="38" t="s">
        <v>30</v>
      </c>
      <c r="AI22" s="38" t="s">
        <v>234</v>
      </c>
      <c r="AJ22" s="38" t="s">
        <v>233</v>
      </c>
      <c r="AK22" s="159">
        <v>0</v>
      </c>
      <c r="AL22" s="159"/>
      <c r="AM22" s="159"/>
      <c r="AN22" s="159"/>
      <c r="AO22" s="211">
        <v>0</v>
      </c>
      <c r="AP22" s="212"/>
      <c r="AQ22" s="212"/>
      <c r="AR22" s="212"/>
      <c r="AS22" s="212"/>
      <c r="AT22" s="213"/>
      <c r="AU22" s="65">
        <f t="shared" si="4"/>
        <v>0</v>
      </c>
      <c r="AV22" s="66" t="str">
        <f t="shared" si="5"/>
        <v>CUMPLE</v>
      </c>
      <c r="AW22" s="173"/>
      <c r="AX22" s="38" t="s">
        <v>30</v>
      </c>
      <c r="AY22" s="38" t="s">
        <v>112</v>
      </c>
      <c r="AZ22" s="38" t="s">
        <v>275</v>
      </c>
      <c r="BA22" s="159">
        <v>0</v>
      </c>
      <c r="BB22" s="159"/>
      <c r="BC22" s="159"/>
      <c r="BD22" s="159"/>
      <c r="BE22" s="211">
        <v>0</v>
      </c>
      <c r="BF22" s="212"/>
      <c r="BG22" s="212"/>
      <c r="BH22" s="212"/>
      <c r="BI22" s="212"/>
      <c r="BJ22" s="213"/>
      <c r="BK22" s="65">
        <f t="shared" si="6"/>
        <v>0</v>
      </c>
      <c r="BL22" s="145" t="str">
        <f t="shared" si="7"/>
        <v>CUMPLE</v>
      </c>
      <c r="BO22" s="111"/>
      <c r="BP22" s="111"/>
    </row>
    <row r="23" spans="1:69" s="67" customFormat="1" ht="15.75" customHeight="1" thickBot="1" x14ac:dyDescent="0.3">
      <c r="A23" s="173"/>
      <c r="B23" s="38" t="s">
        <v>30</v>
      </c>
      <c r="C23" s="38" t="s">
        <v>137</v>
      </c>
      <c r="D23" s="38" t="s">
        <v>136</v>
      </c>
      <c r="E23" s="175">
        <v>0</v>
      </c>
      <c r="F23" s="176"/>
      <c r="G23" s="176"/>
      <c r="H23" s="176"/>
      <c r="I23" s="156">
        <v>0</v>
      </c>
      <c r="J23" s="157"/>
      <c r="K23" s="157"/>
      <c r="L23" s="157"/>
      <c r="M23" s="157"/>
      <c r="N23" s="175"/>
      <c r="O23" s="65">
        <f t="shared" si="0"/>
        <v>0</v>
      </c>
      <c r="P23" s="13" t="str">
        <f t="shared" si="1"/>
        <v>CUMPLE</v>
      </c>
      <c r="Q23" s="173"/>
      <c r="R23" s="38" t="s">
        <v>30</v>
      </c>
      <c r="S23" s="38" t="s">
        <v>188</v>
      </c>
      <c r="T23" s="38" t="s">
        <v>187</v>
      </c>
      <c r="U23" s="159">
        <v>0</v>
      </c>
      <c r="V23" s="159"/>
      <c r="W23" s="159"/>
      <c r="X23" s="159"/>
      <c r="Y23" s="156">
        <v>0</v>
      </c>
      <c r="Z23" s="157"/>
      <c r="AA23" s="157"/>
      <c r="AB23" s="157"/>
      <c r="AC23" s="157"/>
      <c r="AD23" s="175"/>
      <c r="AE23" s="65">
        <f t="shared" si="2"/>
        <v>0</v>
      </c>
      <c r="AF23" s="13" t="str">
        <f t="shared" si="3"/>
        <v>CUMPLE</v>
      </c>
      <c r="AG23" s="173"/>
      <c r="AH23" s="38" t="s">
        <v>30</v>
      </c>
      <c r="AI23" s="38" t="s">
        <v>113</v>
      </c>
      <c r="AJ23" s="38" t="s">
        <v>235</v>
      </c>
      <c r="AK23" s="159">
        <v>0</v>
      </c>
      <c r="AL23" s="159"/>
      <c r="AM23" s="159"/>
      <c r="AN23" s="159"/>
      <c r="AO23" s="156">
        <v>0</v>
      </c>
      <c r="AP23" s="157"/>
      <c r="AQ23" s="157"/>
      <c r="AR23" s="157"/>
      <c r="AS23" s="157"/>
      <c r="AT23" s="175"/>
      <c r="AU23" s="65">
        <f t="shared" si="4"/>
        <v>0</v>
      </c>
      <c r="AV23" s="66" t="str">
        <f t="shared" si="5"/>
        <v>CUMPLE</v>
      </c>
      <c r="AW23" s="173"/>
      <c r="AX23" s="38" t="s">
        <v>30</v>
      </c>
      <c r="AY23" s="38" t="s">
        <v>281</v>
      </c>
      <c r="AZ23" s="38" t="s">
        <v>280</v>
      </c>
      <c r="BA23" s="159">
        <v>0</v>
      </c>
      <c r="BB23" s="159"/>
      <c r="BC23" s="159"/>
      <c r="BD23" s="159"/>
      <c r="BE23" s="156">
        <v>0</v>
      </c>
      <c r="BF23" s="157"/>
      <c r="BG23" s="157"/>
      <c r="BH23" s="157"/>
      <c r="BI23" s="157"/>
      <c r="BJ23" s="175"/>
      <c r="BK23" s="65">
        <f t="shared" si="6"/>
        <v>0</v>
      </c>
      <c r="BL23" s="145" t="str">
        <f t="shared" si="7"/>
        <v>CUMPLE</v>
      </c>
      <c r="BO23" s="111"/>
      <c r="BP23" s="111"/>
    </row>
    <row r="24" spans="1:69" s="67" customFormat="1" ht="15" customHeight="1" thickBot="1" x14ac:dyDescent="0.3">
      <c r="A24" s="173"/>
      <c r="B24" s="38" t="s">
        <v>30</v>
      </c>
      <c r="C24" s="38" t="s">
        <v>139</v>
      </c>
      <c r="D24" s="38" t="s">
        <v>138</v>
      </c>
      <c r="E24" s="159">
        <v>0</v>
      </c>
      <c r="F24" s="159"/>
      <c r="G24" s="159"/>
      <c r="H24" s="159"/>
      <c r="I24" s="156">
        <v>0</v>
      </c>
      <c r="J24" s="157"/>
      <c r="K24" s="157"/>
      <c r="L24" s="157"/>
      <c r="M24" s="157"/>
      <c r="N24" s="175"/>
      <c r="O24" s="65">
        <f t="shared" si="0"/>
        <v>0</v>
      </c>
      <c r="P24" s="13" t="str">
        <f t="shared" si="1"/>
        <v>CUMPLE</v>
      </c>
      <c r="Q24" s="173"/>
      <c r="R24" s="38" t="s">
        <v>30</v>
      </c>
      <c r="S24" s="38" t="s">
        <v>190</v>
      </c>
      <c r="T24" s="38" t="s">
        <v>189</v>
      </c>
      <c r="U24" s="159">
        <v>0</v>
      </c>
      <c r="V24" s="159"/>
      <c r="W24" s="159"/>
      <c r="X24" s="159"/>
      <c r="Y24" s="156">
        <v>0</v>
      </c>
      <c r="Z24" s="157"/>
      <c r="AA24" s="157"/>
      <c r="AB24" s="157"/>
      <c r="AC24" s="157"/>
      <c r="AD24" s="175"/>
      <c r="AE24" s="65">
        <f t="shared" si="2"/>
        <v>0</v>
      </c>
      <c r="AF24" s="13" t="str">
        <f t="shared" si="3"/>
        <v>CUMPLE</v>
      </c>
      <c r="AG24" s="173"/>
      <c r="AH24" s="38" t="s">
        <v>30</v>
      </c>
      <c r="AI24" s="38" t="s">
        <v>237</v>
      </c>
      <c r="AJ24" s="38" t="s">
        <v>236</v>
      </c>
      <c r="AK24" s="159">
        <v>1</v>
      </c>
      <c r="AL24" s="159"/>
      <c r="AM24" s="159"/>
      <c r="AN24" s="159"/>
      <c r="AO24" s="156">
        <v>0</v>
      </c>
      <c r="AP24" s="157"/>
      <c r="AQ24" s="157"/>
      <c r="AR24" s="157"/>
      <c r="AS24" s="157"/>
      <c r="AT24" s="175"/>
      <c r="AU24" s="65">
        <f t="shared" si="4"/>
        <v>1</v>
      </c>
      <c r="AV24" s="66" t="str">
        <f t="shared" si="5"/>
        <v>INCUMPLE</v>
      </c>
      <c r="AW24" s="173"/>
      <c r="AX24" s="38" t="s">
        <v>30</v>
      </c>
      <c r="AY24" s="38" t="s">
        <v>277</v>
      </c>
      <c r="AZ24" s="38" t="s">
        <v>276</v>
      </c>
      <c r="BA24" s="159">
        <v>1</v>
      </c>
      <c r="BB24" s="159"/>
      <c r="BC24" s="159"/>
      <c r="BD24" s="159"/>
      <c r="BE24" s="156">
        <v>0</v>
      </c>
      <c r="BF24" s="157"/>
      <c r="BG24" s="157"/>
      <c r="BH24" s="157"/>
      <c r="BI24" s="157"/>
      <c r="BJ24" s="175"/>
      <c r="BK24" s="65">
        <f t="shared" si="6"/>
        <v>1</v>
      </c>
      <c r="BL24" s="145" t="str">
        <f t="shared" si="7"/>
        <v>INCUMPLE</v>
      </c>
      <c r="BO24" s="111"/>
      <c r="BP24" s="111"/>
    </row>
    <row r="25" spans="1:69" s="67" customFormat="1" ht="15.75" customHeight="1" thickBot="1" x14ac:dyDescent="0.3">
      <c r="A25" s="173"/>
      <c r="B25" s="38" t="s">
        <v>30</v>
      </c>
      <c r="C25" s="38" t="s">
        <v>104</v>
      </c>
      <c r="D25" s="38" t="s">
        <v>140</v>
      </c>
      <c r="E25" s="159">
        <v>0</v>
      </c>
      <c r="F25" s="159"/>
      <c r="G25" s="159"/>
      <c r="H25" s="159"/>
      <c r="I25" s="156">
        <v>0</v>
      </c>
      <c r="J25" s="157"/>
      <c r="K25" s="157"/>
      <c r="L25" s="157"/>
      <c r="M25" s="157"/>
      <c r="N25" s="175"/>
      <c r="O25" s="65">
        <f t="shared" si="0"/>
        <v>0</v>
      </c>
      <c r="P25" s="13" t="str">
        <f t="shared" si="1"/>
        <v>CUMPLE</v>
      </c>
      <c r="Q25" s="173"/>
      <c r="R25" s="38" t="s">
        <v>30</v>
      </c>
      <c r="S25" s="38" t="s">
        <v>192</v>
      </c>
      <c r="T25" s="38" t="s">
        <v>191</v>
      </c>
      <c r="U25" s="159">
        <v>1</v>
      </c>
      <c r="V25" s="159"/>
      <c r="W25" s="159"/>
      <c r="X25" s="159"/>
      <c r="Y25" s="156">
        <v>0</v>
      </c>
      <c r="Z25" s="157"/>
      <c r="AA25" s="157"/>
      <c r="AB25" s="157"/>
      <c r="AC25" s="157"/>
      <c r="AD25" s="175"/>
      <c r="AE25" s="65">
        <f t="shared" si="2"/>
        <v>1</v>
      </c>
      <c r="AF25" s="13" t="str">
        <f t="shared" si="3"/>
        <v>INCUMPLE</v>
      </c>
      <c r="AG25" s="173"/>
      <c r="AH25" s="38" t="s">
        <v>30</v>
      </c>
      <c r="AI25" s="38" t="s">
        <v>239</v>
      </c>
      <c r="AJ25" s="38" t="s">
        <v>238</v>
      </c>
      <c r="AK25" s="159">
        <v>1</v>
      </c>
      <c r="AL25" s="159"/>
      <c r="AM25" s="159"/>
      <c r="AN25" s="159"/>
      <c r="AO25" s="156">
        <v>0</v>
      </c>
      <c r="AP25" s="157"/>
      <c r="AQ25" s="157"/>
      <c r="AR25" s="157"/>
      <c r="AS25" s="157"/>
      <c r="AT25" s="175"/>
      <c r="AU25" s="65">
        <f t="shared" si="4"/>
        <v>1</v>
      </c>
      <c r="AV25" s="66" t="str">
        <f t="shared" si="5"/>
        <v>INCUMPLE</v>
      </c>
      <c r="AW25" s="173"/>
      <c r="AX25" s="38" t="s">
        <v>30</v>
      </c>
      <c r="AY25" s="38" t="s">
        <v>279</v>
      </c>
      <c r="AZ25" s="38" t="s">
        <v>278</v>
      </c>
      <c r="BA25" s="159">
        <v>0</v>
      </c>
      <c r="BB25" s="159"/>
      <c r="BC25" s="159"/>
      <c r="BD25" s="159"/>
      <c r="BE25" s="156">
        <v>0</v>
      </c>
      <c r="BF25" s="157"/>
      <c r="BG25" s="157"/>
      <c r="BH25" s="157"/>
      <c r="BI25" s="157"/>
      <c r="BJ25" s="175"/>
      <c r="BK25" s="65">
        <f t="shared" si="6"/>
        <v>0</v>
      </c>
      <c r="BL25" s="145" t="str">
        <f t="shared" si="7"/>
        <v>CUMPLE</v>
      </c>
      <c r="BO25" s="111"/>
      <c r="BP25" s="111"/>
    </row>
    <row r="26" spans="1:69" s="67" customFormat="1" ht="15.75" customHeight="1" thickBot="1" x14ac:dyDescent="0.3">
      <c r="A26" s="173"/>
      <c r="B26" s="38" t="s">
        <v>30</v>
      </c>
      <c r="C26" s="38" t="s">
        <v>142</v>
      </c>
      <c r="D26" s="38" t="s">
        <v>141</v>
      </c>
      <c r="E26" s="159">
        <v>0</v>
      </c>
      <c r="F26" s="159"/>
      <c r="G26" s="159"/>
      <c r="H26" s="159"/>
      <c r="I26" s="156">
        <v>0</v>
      </c>
      <c r="J26" s="157"/>
      <c r="K26" s="157"/>
      <c r="L26" s="157"/>
      <c r="M26" s="157"/>
      <c r="N26" s="175"/>
      <c r="O26" s="65">
        <f t="shared" si="0"/>
        <v>0</v>
      </c>
      <c r="P26" s="13" t="str">
        <f t="shared" si="1"/>
        <v>CUMPLE</v>
      </c>
      <c r="Q26" s="173"/>
      <c r="R26" s="38" t="s">
        <v>30</v>
      </c>
      <c r="S26" s="38" t="s">
        <v>113</v>
      </c>
      <c r="T26" s="38" t="s">
        <v>193</v>
      </c>
      <c r="U26" s="159">
        <v>1</v>
      </c>
      <c r="V26" s="159"/>
      <c r="W26" s="159"/>
      <c r="X26" s="159"/>
      <c r="Y26" s="156">
        <v>0</v>
      </c>
      <c r="Z26" s="157"/>
      <c r="AA26" s="157"/>
      <c r="AB26" s="157"/>
      <c r="AC26" s="157"/>
      <c r="AD26" s="175"/>
      <c r="AE26" s="65">
        <f t="shared" si="2"/>
        <v>1</v>
      </c>
      <c r="AF26" s="13" t="str">
        <f t="shared" si="3"/>
        <v>INCUMPLE</v>
      </c>
      <c r="AG26" s="173"/>
      <c r="AH26" s="38" t="s">
        <v>30</v>
      </c>
      <c r="AI26" s="38" t="s">
        <v>241</v>
      </c>
      <c r="AJ26" s="38" t="s">
        <v>240</v>
      </c>
      <c r="AK26" s="159">
        <v>0</v>
      </c>
      <c r="AL26" s="159"/>
      <c r="AM26" s="159"/>
      <c r="AN26" s="159"/>
      <c r="AO26" s="156">
        <v>0</v>
      </c>
      <c r="AP26" s="157"/>
      <c r="AQ26" s="157"/>
      <c r="AR26" s="157"/>
      <c r="AS26" s="157"/>
      <c r="AT26" s="175"/>
      <c r="AU26" s="65">
        <f t="shared" si="4"/>
        <v>0</v>
      </c>
      <c r="AV26" s="66" t="str">
        <f t="shared" si="5"/>
        <v>CUMPLE</v>
      </c>
      <c r="AW26" s="173"/>
      <c r="AX26" s="38" t="s">
        <v>30</v>
      </c>
      <c r="AY26" s="38" t="s">
        <v>283</v>
      </c>
      <c r="AZ26" s="38" t="s">
        <v>282</v>
      </c>
      <c r="BA26" s="163">
        <v>0</v>
      </c>
      <c r="BB26" s="159"/>
      <c r="BC26" s="159"/>
      <c r="BD26" s="159"/>
      <c r="BE26" s="156">
        <v>0</v>
      </c>
      <c r="BF26" s="157"/>
      <c r="BG26" s="157"/>
      <c r="BH26" s="157"/>
      <c r="BI26" s="157"/>
      <c r="BJ26" s="175"/>
      <c r="BK26" s="65">
        <f t="shared" si="6"/>
        <v>0</v>
      </c>
      <c r="BL26" s="145" t="str">
        <f t="shared" si="7"/>
        <v>CUMPLE</v>
      </c>
      <c r="BO26" s="111"/>
      <c r="BP26" s="111"/>
    </row>
    <row r="27" spans="1:69" s="67" customFormat="1" ht="15.75" customHeight="1" thickBot="1" x14ac:dyDescent="0.3">
      <c r="A27" s="173"/>
      <c r="B27" s="38" t="s">
        <v>31</v>
      </c>
      <c r="C27" s="38" t="s">
        <v>144</v>
      </c>
      <c r="D27" s="38" t="s">
        <v>143</v>
      </c>
      <c r="E27" s="159">
        <v>0</v>
      </c>
      <c r="F27" s="159"/>
      <c r="G27" s="159"/>
      <c r="H27" s="159"/>
      <c r="I27" s="211">
        <v>0</v>
      </c>
      <c r="J27" s="212"/>
      <c r="K27" s="212"/>
      <c r="L27" s="212"/>
      <c r="M27" s="212"/>
      <c r="N27" s="213"/>
      <c r="O27" s="65">
        <f t="shared" si="0"/>
        <v>0</v>
      </c>
      <c r="P27" s="13" t="str">
        <f t="shared" si="1"/>
        <v>CUMPLE</v>
      </c>
      <c r="Q27" s="173"/>
      <c r="R27" s="38" t="s">
        <v>31</v>
      </c>
      <c r="S27" s="38" t="s">
        <v>195</v>
      </c>
      <c r="T27" s="38" t="s">
        <v>194</v>
      </c>
      <c r="U27" s="159">
        <v>0</v>
      </c>
      <c r="V27" s="159"/>
      <c r="W27" s="159"/>
      <c r="X27" s="159"/>
      <c r="Y27" s="211">
        <v>0</v>
      </c>
      <c r="Z27" s="212"/>
      <c r="AA27" s="212"/>
      <c r="AB27" s="212"/>
      <c r="AC27" s="212"/>
      <c r="AD27" s="213"/>
      <c r="AE27" s="65">
        <f t="shared" si="2"/>
        <v>0</v>
      </c>
      <c r="AF27" s="13" t="str">
        <f t="shared" si="3"/>
        <v>CUMPLE</v>
      </c>
      <c r="AG27" s="173"/>
      <c r="AH27" s="38" t="s">
        <v>31</v>
      </c>
      <c r="AI27" s="38" t="s">
        <v>243</v>
      </c>
      <c r="AJ27" s="38" t="s">
        <v>242</v>
      </c>
      <c r="AK27" s="159">
        <v>0</v>
      </c>
      <c r="AL27" s="159"/>
      <c r="AM27" s="159"/>
      <c r="AN27" s="159"/>
      <c r="AO27" s="243">
        <v>0</v>
      </c>
      <c r="AP27" s="212"/>
      <c r="AQ27" s="212"/>
      <c r="AR27" s="212"/>
      <c r="AS27" s="212"/>
      <c r="AT27" s="213"/>
      <c r="AU27" s="65">
        <f t="shared" si="4"/>
        <v>0</v>
      </c>
      <c r="AV27" s="66" t="str">
        <f t="shared" si="5"/>
        <v>CUMPLE</v>
      </c>
      <c r="AW27" s="173"/>
      <c r="AX27" s="38" t="s">
        <v>31</v>
      </c>
      <c r="AY27" s="38" t="s">
        <v>285</v>
      </c>
      <c r="AZ27" s="38" t="s">
        <v>284</v>
      </c>
      <c r="BA27" s="159">
        <v>0</v>
      </c>
      <c r="BB27" s="159"/>
      <c r="BC27" s="159"/>
      <c r="BD27" s="159"/>
      <c r="BE27" s="211">
        <v>0</v>
      </c>
      <c r="BF27" s="212"/>
      <c r="BG27" s="212"/>
      <c r="BH27" s="212"/>
      <c r="BI27" s="212"/>
      <c r="BJ27" s="213"/>
      <c r="BK27" s="65">
        <f t="shared" si="6"/>
        <v>0</v>
      </c>
      <c r="BL27" s="145" t="str">
        <f t="shared" si="7"/>
        <v>CUMPLE</v>
      </c>
      <c r="BO27" s="111"/>
      <c r="BP27" s="111"/>
    </row>
    <row r="28" spans="1:69" s="67" customFormat="1" ht="15.75" customHeight="1" thickBot="1" x14ac:dyDescent="0.3">
      <c r="A28" s="173"/>
      <c r="B28" s="38" t="s">
        <v>31</v>
      </c>
      <c r="C28" s="38" t="s">
        <v>146</v>
      </c>
      <c r="D28" s="38" t="s">
        <v>145</v>
      </c>
      <c r="E28" s="159">
        <v>0</v>
      </c>
      <c r="F28" s="159"/>
      <c r="G28" s="159"/>
      <c r="H28" s="159"/>
      <c r="I28" s="156">
        <v>0</v>
      </c>
      <c r="J28" s="157"/>
      <c r="K28" s="157"/>
      <c r="L28" s="157"/>
      <c r="M28" s="157"/>
      <c r="N28" s="175"/>
      <c r="O28" s="65">
        <f t="shared" si="0"/>
        <v>0</v>
      </c>
      <c r="P28" s="13" t="str">
        <f t="shared" si="1"/>
        <v>CUMPLE</v>
      </c>
      <c r="Q28" s="173"/>
      <c r="R28" s="38" t="s">
        <v>31</v>
      </c>
      <c r="S28" s="38" t="s">
        <v>197</v>
      </c>
      <c r="T28" s="38" t="s">
        <v>196</v>
      </c>
      <c r="U28" s="159">
        <v>1</v>
      </c>
      <c r="V28" s="159"/>
      <c r="W28" s="159"/>
      <c r="X28" s="159"/>
      <c r="Y28" s="156">
        <v>0</v>
      </c>
      <c r="Z28" s="157"/>
      <c r="AA28" s="157"/>
      <c r="AB28" s="157"/>
      <c r="AC28" s="157"/>
      <c r="AD28" s="175"/>
      <c r="AE28" s="65">
        <f t="shared" si="2"/>
        <v>1</v>
      </c>
      <c r="AF28" s="13" t="str">
        <f t="shared" si="3"/>
        <v>INCUMPLE</v>
      </c>
      <c r="AG28" s="173"/>
      <c r="AH28" s="38" t="s">
        <v>31</v>
      </c>
      <c r="AI28" s="38" t="s">
        <v>197</v>
      </c>
      <c r="AJ28" s="38" t="s">
        <v>244</v>
      </c>
      <c r="AK28" s="159">
        <v>1</v>
      </c>
      <c r="AL28" s="159"/>
      <c r="AM28" s="159"/>
      <c r="AN28" s="159"/>
      <c r="AO28" s="156">
        <v>0</v>
      </c>
      <c r="AP28" s="157"/>
      <c r="AQ28" s="157"/>
      <c r="AR28" s="157"/>
      <c r="AS28" s="157"/>
      <c r="AT28" s="175"/>
      <c r="AU28" s="65">
        <f t="shared" si="4"/>
        <v>1</v>
      </c>
      <c r="AV28" s="66" t="str">
        <f t="shared" si="5"/>
        <v>INCUMPLE</v>
      </c>
      <c r="AW28" s="173"/>
      <c r="AX28" s="38" t="s">
        <v>31</v>
      </c>
      <c r="AY28" s="38" t="s">
        <v>287</v>
      </c>
      <c r="AZ28" s="38" t="s">
        <v>286</v>
      </c>
      <c r="BA28" s="159">
        <v>0</v>
      </c>
      <c r="BB28" s="159"/>
      <c r="BC28" s="159"/>
      <c r="BD28" s="159"/>
      <c r="BE28" s="156">
        <v>0</v>
      </c>
      <c r="BF28" s="157"/>
      <c r="BG28" s="157"/>
      <c r="BH28" s="157"/>
      <c r="BI28" s="157"/>
      <c r="BJ28" s="175"/>
      <c r="BK28" s="65">
        <f t="shared" si="6"/>
        <v>0</v>
      </c>
      <c r="BL28" s="145" t="str">
        <f t="shared" si="7"/>
        <v>CUMPLE</v>
      </c>
      <c r="BO28" s="111"/>
      <c r="BP28" s="111"/>
    </row>
    <row r="29" spans="1:69" s="67" customFormat="1" ht="15.75" customHeight="1" thickBot="1" x14ac:dyDescent="0.3">
      <c r="A29" s="173"/>
      <c r="B29" s="38" t="s">
        <v>31</v>
      </c>
      <c r="C29" s="38" t="s">
        <v>148</v>
      </c>
      <c r="D29" s="38" t="s">
        <v>147</v>
      </c>
      <c r="E29" s="159">
        <v>0</v>
      </c>
      <c r="F29" s="159"/>
      <c r="G29" s="159"/>
      <c r="H29" s="159"/>
      <c r="I29" s="156">
        <v>0</v>
      </c>
      <c r="J29" s="157"/>
      <c r="K29" s="157"/>
      <c r="L29" s="157"/>
      <c r="M29" s="157"/>
      <c r="N29" s="175"/>
      <c r="O29" s="65">
        <f t="shared" si="0"/>
        <v>0</v>
      </c>
      <c r="P29" s="13" t="str">
        <f t="shared" si="1"/>
        <v>CUMPLE</v>
      </c>
      <c r="Q29" s="173"/>
      <c r="R29" s="38" t="s">
        <v>31</v>
      </c>
      <c r="S29" s="38" t="s">
        <v>199</v>
      </c>
      <c r="T29" s="38" t="s">
        <v>198</v>
      </c>
      <c r="U29" s="159">
        <v>1</v>
      </c>
      <c r="V29" s="159"/>
      <c r="W29" s="159"/>
      <c r="X29" s="159"/>
      <c r="Y29" s="156">
        <v>0</v>
      </c>
      <c r="Z29" s="157"/>
      <c r="AA29" s="157"/>
      <c r="AB29" s="157"/>
      <c r="AC29" s="157"/>
      <c r="AD29" s="175"/>
      <c r="AE29" s="65">
        <f t="shared" si="2"/>
        <v>1</v>
      </c>
      <c r="AF29" s="13" t="str">
        <f t="shared" si="3"/>
        <v>INCUMPLE</v>
      </c>
      <c r="AG29" s="173"/>
      <c r="AH29" s="38" t="s">
        <v>31</v>
      </c>
      <c r="AI29" s="38" t="s">
        <v>246</v>
      </c>
      <c r="AJ29" s="38" t="s">
        <v>245</v>
      </c>
      <c r="AK29" s="159">
        <v>1</v>
      </c>
      <c r="AL29" s="159"/>
      <c r="AM29" s="159"/>
      <c r="AN29" s="159"/>
      <c r="AO29" s="156">
        <v>0</v>
      </c>
      <c r="AP29" s="157"/>
      <c r="AQ29" s="157"/>
      <c r="AR29" s="157"/>
      <c r="AS29" s="157"/>
      <c r="AT29" s="175"/>
      <c r="AU29" s="65">
        <f t="shared" si="4"/>
        <v>1</v>
      </c>
      <c r="AV29" s="66" t="str">
        <f t="shared" si="5"/>
        <v>INCUMPLE</v>
      </c>
      <c r="AW29" s="173"/>
      <c r="AX29" s="38" t="s">
        <v>31</v>
      </c>
      <c r="AY29" s="38" t="s">
        <v>289</v>
      </c>
      <c r="AZ29" s="38" t="s">
        <v>288</v>
      </c>
      <c r="BA29" s="159">
        <v>0</v>
      </c>
      <c r="BB29" s="159"/>
      <c r="BC29" s="159"/>
      <c r="BD29" s="159"/>
      <c r="BE29" s="156">
        <v>0</v>
      </c>
      <c r="BF29" s="157"/>
      <c r="BG29" s="157"/>
      <c r="BH29" s="157"/>
      <c r="BI29" s="157"/>
      <c r="BJ29" s="175"/>
      <c r="BK29" s="65">
        <f t="shared" si="6"/>
        <v>0</v>
      </c>
      <c r="BL29" s="145" t="str">
        <f t="shared" si="7"/>
        <v>CUMPLE</v>
      </c>
      <c r="BO29" s="111"/>
      <c r="BP29" s="111"/>
    </row>
    <row r="30" spans="1:69" s="67" customFormat="1" ht="15.75" customHeight="1" thickBot="1" x14ac:dyDescent="0.3">
      <c r="A30" s="173"/>
      <c r="B30" s="38" t="s">
        <v>31</v>
      </c>
      <c r="C30" s="38" t="s">
        <v>116</v>
      </c>
      <c r="D30" s="38" t="s">
        <v>149</v>
      </c>
      <c r="E30" s="159">
        <v>0</v>
      </c>
      <c r="F30" s="159"/>
      <c r="G30" s="159"/>
      <c r="H30" s="159"/>
      <c r="I30" s="156">
        <v>0</v>
      </c>
      <c r="J30" s="157"/>
      <c r="K30" s="157"/>
      <c r="L30" s="157"/>
      <c r="M30" s="157"/>
      <c r="N30" s="175"/>
      <c r="O30" s="65">
        <f t="shared" si="0"/>
        <v>0</v>
      </c>
      <c r="P30" s="13" t="str">
        <f t="shared" si="1"/>
        <v>CUMPLE</v>
      </c>
      <c r="Q30" s="173"/>
      <c r="R30" s="38" t="s">
        <v>31</v>
      </c>
      <c r="S30" s="38" t="s">
        <v>197</v>
      </c>
      <c r="T30" s="38" t="s">
        <v>200</v>
      </c>
      <c r="U30" s="159">
        <v>1</v>
      </c>
      <c r="V30" s="159"/>
      <c r="W30" s="159"/>
      <c r="X30" s="159"/>
      <c r="Y30" s="156">
        <v>0</v>
      </c>
      <c r="Z30" s="157"/>
      <c r="AA30" s="157"/>
      <c r="AB30" s="157"/>
      <c r="AC30" s="157"/>
      <c r="AD30" s="175"/>
      <c r="AE30" s="65">
        <f t="shared" si="2"/>
        <v>1</v>
      </c>
      <c r="AF30" s="13" t="str">
        <f t="shared" si="3"/>
        <v>INCUMPLE</v>
      </c>
      <c r="AG30" s="173"/>
      <c r="AH30" s="38" t="s">
        <v>31</v>
      </c>
      <c r="AI30" s="38" t="s">
        <v>248</v>
      </c>
      <c r="AJ30" s="38" t="s">
        <v>247</v>
      </c>
      <c r="AK30" s="159">
        <v>0</v>
      </c>
      <c r="AL30" s="159"/>
      <c r="AM30" s="159"/>
      <c r="AN30" s="159"/>
      <c r="AO30" s="156">
        <v>0</v>
      </c>
      <c r="AP30" s="157"/>
      <c r="AQ30" s="157"/>
      <c r="AR30" s="157"/>
      <c r="AS30" s="157"/>
      <c r="AT30" s="175"/>
      <c r="AU30" s="65">
        <f t="shared" si="4"/>
        <v>0</v>
      </c>
      <c r="AV30" s="66" t="str">
        <f t="shared" si="5"/>
        <v>CUMPLE</v>
      </c>
      <c r="AW30" s="173"/>
      <c r="AX30" s="38" t="s">
        <v>31</v>
      </c>
      <c r="AY30" s="38" t="s">
        <v>291</v>
      </c>
      <c r="AZ30" s="38" t="s">
        <v>290</v>
      </c>
      <c r="BA30" s="159">
        <v>0</v>
      </c>
      <c r="BB30" s="159"/>
      <c r="BC30" s="159"/>
      <c r="BD30" s="159"/>
      <c r="BE30" s="156">
        <v>0</v>
      </c>
      <c r="BF30" s="157"/>
      <c r="BG30" s="157"/>
      <c r="BH30" s="157"/>
      <c r="BI30" s="157"/>
      <c r="BJ30" s="175"/>
      <c r="BK30" s="65">
        <f t="shared" si="6"/>
        <v>0</v>
      </c>
      <c r="BL30" s="145" t="str">
        <f t="shared" si="7"/>
        <v>CUMPLE</v>
      </c>
      <c r="BO30" s="111"/>
      <c r="BP30" s="111"/>
    </row>
    <row r="31" spans="1:69" s="67" customFormat="1" ht="15.75" customHeight="1" thickBot="1" x14ac:dyDescent="0.3">
      <c r="A31" s="173"/>
      <c r="B31" s="38" t="s">
        <v>31</v>
      </c>
      <c r="C31" s="38" t="s">
        <v>151</v>
      </c>
      <c r="D31" s="38" t="s">
        <v>150</v>
      </c>
      <c r="E31" s="159">
        <v>0</v>
      </c>
      <c r="F31" s="159"/>
      <c r="G31" s="159"/>
      <c r="H31" s="159"/>
      <c r="I31" s="156">
        <v>0</v>
      </c>
      <c r="J31" s="157"/>
      <c r="K31" s="157"/>
      <c r="L31" s="157"/>
      <c r="M31" s="157"/>
      <c r="N31" s="175"/>
      <c r="O31" s="65">
        <f t="shared" si="0"/>
        <v>0</v>
      </c>
      <c r="P31" s="13" t="str">
        <f t="shared" si="1"/>
        <v>CUMPLE</v>
      </c>
      <c r="Q31" s="173"/>
      <c r="R31" s="38" t="s">
        <v>31</v>
      </c>
      <c r="S31" s="38" t="s">
        <v>202</v>
      </c>
      <c r="T31" s="38" t="s">
        <v>201</v>
      </c>
      <c r="U31" s="159">
        <v>0</v>
      </c>
      <c r="V31" s="159"/>
      <c r="W31" s="159"/>
      <c r="X31" s="159"/>
      <c r="Y31" s="156">
        <v>0</v>
      </c>
      <c r="Z31" s="157"/>
      <c r="AA31" s="157"/>
      <c r="AB31" s="157"/>
      <c r="AC31" s="157"/>
      <c r="AD31" s="175"/>
      <c r="AE31" s="65">
        <f t="shared" si="2"/>
        <v>0</v>
      </c>
      <c r="AF31" s="13" t="str">
        <f t="shared" si="3"/>
        <v>CUMPLE</v>
      </c>
      <c r="AG31" s="173"/>
      <c r="AH31" s="38" t="s">
        <v>31</v>
      </c>
      <c r="AI31" s="38" t="s">
        <v>250</v>
      </c>
      <c r="AJ31" s="38" t="s">
        <v>249</v>
      </c>
      <c r="AK31" s="159">
        <v>1</v>
      </c>
      <c r="AL31" s="159"/>
      <c r="AM31" s="159"/>
      <c r="AN31" s="159"/>
      <c r="AO31" s="156">
        <v>0</v>
      </c>
      <c r="AP31" s="157"/>
      <c r="AQ31" s="157"/>
      <c r="AR31" s="157"/>
      <c r="AS31" s="157"/>
      <c r="AT31" s="175"/>
      <c r="AU31" s="65">
        <f t="shared" si="4"/>
        <v>1</v>
      </c>
      <c r="AV31" s="66" t="str">
        <f t="shared" si="5"/>
        <v>INCUMPLE</v>
      </c>
      <c r="AW31" s="173"/>
      <c r="AX31" s="38" t="s">
        <v>31</v>
      </c>
      <c r="AY31" s="38" t="s">
        <v>293</v>
      </c>
      <c r="AZ31" s="38" t="s">
        <v>292</v>
      </c>
      <c r="BA31" s="159">
        <v>1</v>
      </c>
      <c r="BB31" s="159"/>
      <c r="BC31" s="159"/>
      <c r="BD31" s="159"/>
      <c r="BE31" s="156">
        <v>0</v>
      </c>
      <c r="BF31" s="157"/>
      <c r="BG31" s="157"/>
      <c r="BH31" s="157"/>
      <c r="BI31" s="157"/>
      <c r="BJ31" s="175"/>
      <c r="BK31" s="65">
        <f t="shared" si="6"/>
        <v>1</v>
      </c>
      <c r="BL31" s="145" t="str">
        <f t="shared" si="7"/>
        <v>INCUMPLE</v>
      </c>
      <c r="BO31" s="111"/>
      <c r="BP31" s="111"/>
    </row>
    <row r="32" spans="1:69" s="67" customFormat="1" ht="15.75" customHeight="1" thickBot="1" x14ac:dyDescent="0.3">
      <c r="A32" s="173"/>
      <c r="B32" s="38" t="s">
        <v>49</v>
      </c>
      <c r="C32" s="38" t="s">
        <v>153</v>
      </c>
      <c r="D32" s="38" t="s">
        <v>152</v>
      </c>
      <c r="E32" s="159">
        <v>0</v>
      </c>
      <c r="F32" s="159"/>
      <c r="G32" s="159"/>
      <c r="H32" s="159"/>
      <c r="I32" s="211">
        <v>0</v>
      </c>
      <c r="J32" s="212"/>
      <c r="K32" s="212"/>
      <c r="L32" s="212"/>
      <c r="M32" s="212"/>
      <c r="N32" s="213"/>
      <c r="O32" s="65">
        <f t="shared" si="0"/>
        <v>0</v>
      </c>
      <c r="P32" s="13" t="str">
        <f t="shared" si="1"/>
        <v>CUMPLE</v>
      </c>
      <c r="Q32" s="173"/>
      <c r="R32" s="38" t="s">
        <v>49</v>
      </c>
      <c r="S32" s="38" t="s">
        <v>204</v>
      </c>
      <c r="T32" s="38" t="s">
        <v>203</v>
      </c>
      <c r="U32" s="159">
        <v>0</v>
      </c>
      <c r="V32" s="159"/>
      <c r="W32" s="159"/>
      <c r="X32" s="159"/>
      <c r="Y32" s="211">
        <v>0</v>
      </c>
      <c r="Z32" s="212"/>
      <c r="AA32" s="212"/>
      <c r="AB32" s="212"/>
      <c r="AC32" s="212"/>
      <c r="AD32" s="213"/>
      <c r="AE32" s="65">
        <f t="shared" si="2"/>
        <v>0</v>
      </c>
      <c r="AF32" s="13" t="str">
        <f t="shared" si="3"/>
        <v>CUMPLE</v>
      </c>
      <c r="AG32" s="173"/>
      <c r="AH32" s="38" t="s">
        <v>49</v>
      </c>
      <c r="AI32" s="38" t="s">
        <v>93</v>
      </c>
      <c r="AJ32" s="38" t="s">
        <v>251</v>
      </c>
      <c r="AK32" s="159">
        <v>1</v>
      </c>
      <c r="AL32" s="159"/>
      <c r="AM32" s="159"/>
      <c r="AN32" s="159"/>
      <c r="AO32" s="211">
        <v>0</v>
      </c>
      <c r="AP32" s="212"/>
      <c r="AQ32" s="212"/>
      <c r="AR32" s="212"/>
      <c r="AS32" s="212"/>
      <c r="AT32" s="213"/>
      <c r="AU32" s="65">
        <f t="shared" si="4"/>
        <v>1</v>
      </c>
      <c r="AV32" s="66" t="str">
        <f t="shared" si="5"/>
        <v>INCUMPLE</v>
      </c>
      <c r="AW32" s="173"/>
      <c r="AX32" s="38" t="s">
        <v>49</v>
      </c>
      <c r="AY32" s="38" t="s">
        <v>139</v>
      </c>
      <c r="AZ32" s="38" t="s">
        <v>294</v>
      </c>
      <c r="BA32" s="159">
        <v>0</v>
      </c>
      <c r="BB32" s="159"/>
      <c r="BC32" s="159"/>
      <c r="BD32" s="159"/>
      <c r="BE32" s="211">
        <v>0</v>
      </c>
      <c r="BF32" s="212"/>
      <c r="BG32" s="212"/>
      <c r="BH32" s="212"/>
      <c r="BI32" s="212"/>
      <c r="BJ32" s="213"/>
      <c r="BK32" s="65">
        <f t="shared" si="6"/>
        <v>0</v>
      </c>
      <c r="BL32" s="145" t="str">
        <f t="shared" si="7"/>
        <v>CUMPLE</v>
      </c>
      <c r="BO32" s="111"/>
      <c r="BP32" s="111"/>
    </row>
    <row r="33" spans="1:68" s="67" customFormat="1" ht="15.75" customHeight="1" thickBot="1" x14ac:dyDescent="0.3">
      <c r="A33" s="173"/>
      <c r="B33" s="38" t="s">
        <v>49</v>
      </c>
      <c r="C33" s="38" t="s">
        <v>95</v>
      </c>
      <c r="D33" s="38" t="s">
        <v>154</v>
      </c>
      <c r="E33" s="159">
        <v>0</v>
      </c>
      <c r="F33" s="159"/>
      <c r="G33" s="159"/>
      <c r="H33" s="159"/>
      <c r="I33" s="156">
        <v>0</v>
      </c>
      <c r="J33" s="157"/>
      <c r="K33" s="157"/>
      <c r="L33" s="157"/>
      <c r="M33" s="157"/>
      <c r="N33" s="175"/>
      <c r="O33" s="65">
        <f t="shared" si="0"/>
        <v>0</v>
      </c>
      <c r="P33" s="13" t="str">
        <f t="shared" si="1"/>
        <v>CUMPLE</v>
      </c>
      <c r="Q33" s="173"/>
      <c r="R33" s="38" t="s">
        <v>49</v>
      </c>
      <c r="S33" s="38" t="s">
        <v>94</v>
      </c>
      <c r="T33" s="38" t="s">
        <v>205</v>
      </c>
      <c r="U33" s="163">
        <v>0</v>
      </c>
      <c r="V33" s="159"/>
      <c r="W33" s="159"/>
      <c r="X33" s="159"/>
      <c r="Y33" s="162">
        <v>0</v>
      </c>
      <c r="Z33" s="157"/>
      <c r="AA33" s="157"/>
      <c r="AB33" s="157"/>
      <c r="AC33" s="157"/>
      <c r="AD33" s="175"/>
      <c r="AE33" s="65">
        <f t="shared" si="2"/>
        <v>0</v>
      </c>
      <c r="AF33" s="13" t="str">
        <f t="shared" si="3"/>
        <v>CUMPLE</v>
      </c>
      <c r="AG33" s="173"/>
      <c r="AH33" s="38" t="s">
        <v>49</v>
      </c>
      <c r="AI33" s="38" t="s">
        <v>115</v>
      </c>
      <c r="AJ33" s="38" t="s">
        <v>252</v>
      </c>
      <c r="AK33" s="159">
        <v>1</v>
      </c>
      <c r="AL33" s="159"/>
      <c r="AM33" s="159"/>
      <c r="AN33" s="159"/>
      <c r="AO33" s="156">
        <v>0</v>
      </c>
      <c r="AP33" s="157"/>
      <c r="AQ33" s="157"/>
      <c r="AR33" s="157"/>
      <c r="AS33" s="157"/>
      <c r="AT33" s="175"/>
      <c r="AU33" s="65">
        <f t="shared" si="4"/>
        <v>1</v>
      </c>
      <c r="AV33" s="66" t="str">
        <f t="shared" si="5"/>
        <v>INCUMPLE</v>
      </c>
      <c r="AW33" s="173"/>
      <c r="AX33" s="38" t="s">
        <v>49</v>
      </c>
      <c r="AY33" s="38" t="s">
        <v>296</v>
      </c>
      <c r="AZ33" s="38" t="s">
        <v>295</v>
      </c>
      <c r="BA33" s="159">
        <v>1</v>
      </c>
      <c r="BB33" s="159"/>
      <c r="BC33" s="159"/>
      <c r="BD33" s="159"/>
      <c r="BE33" s="156">
        <v>0</v>
      </c>
      <c r="BF33" s="157"/>
      <c r="BG33" s="157"/>
      <c r="BH33" s="157"/>
      <c r="BI33" s="157"/>
      <c r="BJ33" s="175"/>
      <c r="BK33" s="65">
        <f t="shared" si="6"/>
        <v>1</v>
      </c>
      <c r="BL33" s="145" t="str">
        <f t="shared" si="7"/>
        <v>INCUMPLE</v>
      </c>
      <c r="BO33" s="111"/>
      <c r="BP33" s="111"/>
    </row>
    <row r="34" spans="1:68" s="67" customFormat="1" ht="15.75" customHeight="1" thickBot="1" x14ac:dyDescent="0.3">
      <c r="A34" s="173"/>
      <c r="B34" s="38" t="s">
        <v>49</v>
      </c>
      <c r="C34" s="38" t="s">
        <v>156</v>
      </c>
      <c r="D34" s="38" t="s">
        <v>155</v>
      </c>
      <c r="E34" s="159">
        <v>0</v>
      </c>
      <c r="F34" s="159"/>
      <c r="G34" s="159"/>
      <c r="H34" s="159"/>
      <c r="I34" s="156">
        <v>0</v>
      </c>
      <c r="J34" s="157"/>
      <c r="K34" s="157"/>
      <c r="L34" s="157"/>
      <c r="M34" s="157"/>
      <c r="N34" s="175"/>
      <c r="O34" s="65">
        <f t="shared" si="0"/>
        <v>0</v>
      </c>
      <c r="P34" s="13" t="str">
        <f t="shared" si="1"/>
        <v>CUMPLE</v>
      </c>
      <c r="Q34" s="173"/>
      <c r="R34" s="38" t="s">
        <v>49</v>
      </c>
      <c r="S34" s="38" t="s">
        <v>207</v>
      </c>
      <c r="T34" s="38" t="s">
        <v>206</v>
      </c>
      <c r="U34" s="159">
        <v>0</v>
      </c>
      <c r="V34" s="159"/>
      <c r="W34" s="159"/>
      <c r="X34" s="159"/>
      <c r="Y34" s="156">
        <v>0</v>
      </c>
      <c r="Z34" s="157"/>
      <c r="AA34" s="157"/>
      <c r="AB34" s="157"/>
      <c r="AC34" s="157"/>
      <c r="AD34" s="175"/>
      <c r="AE34" s="65">
        <f t="shared" si="2"/>
        <v>0</v>
      </c>
      <c r="AF34" s="13" t="str">
        <f t="shared" si="3"/>
        <v>CUMPLE</v>
      </c>
      <c r="AG34" s="173"/>
      <c r="AH34" s="38" t="s">
        <v>49</v>
      </c>
      <c r="AI34" s="38" t="s">
        <v>103</v>
      </c>
      <c r="AJ34" s="38" t="s">
        <v>253</v>
      </c>
      <c r="AK34" s="157">
        <v>1</v>
      </c>
      <c r="AL34" s="157"/>
      <c r="AM34" s="157"/>
      <c r="AN34" s="175"/>
      <c r="AO34" s="156">
        <v>0</v>
      </c>
      <c r="AP34" s="157"/>
      <c r="AQ34" s="157"/>
      <c r="AR34" s="157"/>
      <c r="AS34" s="157"/>
      <c r="AT34" s="175"/>
      <c r="AU34" s="65">
        <f t="shared" si="4"/>
        <v>1</v>
      </c>
      <c r="AV34" s="66" t="str">
        <f t="shared" si="5"/>
        <v>INCUMPLE</v>
      </c>
      <c r="AW34" s="173"/>
      <c r="AX34" s="38" t="s">
        <v>49</v>
      </c>
      <c r="AY34" s="38" t="s">
        <v>96</v>
      </c>
      <c r="AZ34" s="38" t="s">
        <v>297</v>
      </c>
      <c r="BA34" s="159">
        <v>0</v>
      </c>
      <c r="BB34" s="159"/>
      <c r="BC34" s="159"/>
      <c r="BD34" s="159"/>
      <c r="BE34" s="156">
        <v>0</v>
      </c>
      <c r="BF34" s="157"/>
      <c r="BG34" s="157"/>
      <c r="BH34" s="157"/>
      <c r="BI34" s="157"/>
      <c r="BJ34" s="175"/>
      <c r="BK34" s="65">
        <f t="shared" si="6"/>
        <v>0</v>
      </c>
      <c r="BL34" s="145" t="str">
        <f t="shared" si="7"/>
        <v>CUMPLE</v>
      </c>
      <c r="BO34" s="111"/>
      <c r="BP34" s="111"/>
    </row>
    <row r="35" spans="1:68" s="67" customFormat="1" ht="15.75" customHeight="1" thickBot="1" x14ac:dyDescent="0.3">
      <c r="A35" s="173"/>
      <c r="B35" s="38" t="s">
        <v>49</v>
      </c>
      <c r="C35" s="38" t="s">
        <v>158</v>
      </c>
      <c r="D35" s="38" t="s">
        <v>157</v>
      </c>
      <c r="E35" s="159">
        <v>0</v>
      </c>
      <c r="F35" s="159"/>
      <c r="G35" s="159"/>
      <c r="H35" s="159"/>
      <c r="I35" s="156">
        <v>0</v>
      </c>
      <c r="J35" s="157"/>
      <c r="K35" s="157"/>
      <c r="L35" s="157"/>
      <c r="M35" s="157"/>
      <c r="N35" s="175"/>
      <c r="O35" s="65">
        <f t="shared" si="0"/>
        <v>0</v>
      </c>
      <c r="P35" s="13" t="str">
        <f t="shared" si="1"/>
        <v>CUMPLE</v>
      </c>
      <c r="Q35" s="173"/>
      <c r="R35" s="38" t="s">
        <v>49</v>
      </c>
      <c r="S35" s="38" t="s">
        <v>209</v>
      </c>
      <c r="T35" s="38" t="s">
        <v>208</v>
      </c>
      <c r="U35" s="159">
        <v>0</v>
      </c>
      <c r="V35" s="159"/>
      <c r="W35" s="159"/>
      <c r="X35" s="159"/>
      <c r="Y35" s="156">
        <v>0</v>
      </c>
      <c r="Z35" s="157"/>
      <c r="AA35" s="157"/>
      <c r="AB35" s="157"/>
      <c r="AC35" s="157"/>
      <c r="AD35" s="175"/>
      <c r="AE35" s="65">
        <f t="shared" si="2"/>
        <v>0</v>
      </c>
      <c r="AF35" s="13" t="str">
        <f t="shared" si="3"/>
        <v>CUMPLE</v>
      </c>
      <c r="AG35" s="173"/>
      <c r="AH35" s="38" t="s">
        <v>49</v>
      </c>
      <c r="AI35" s="38" t="s">
        <v>92</v>
      </c>
      <c r="AJ35" s="38" t="s">
        <v>254</v>
      </c>
      <c r="AK35" s="159">
        <v>0</v>
      </c>
      <c r="AL35" s="159"/>
      <c r="AM35" s="159"/>
      <c r="AN35" s="159"/>
      <c r="AO35" s="156">
        <v>0</v>
      </c>
      <c r="AP35" s="157"/>
      <c r="AQ35" s="157"/>
      <c r="AR35" s="157"/>
      <c r="AS35" s="157"/>
      <c r="AT35" s="175"/>
      <c r="AU35" s="65">
        <f t="shared" si="4"/>
        <v>0</v>
      </c>
      <c r="AV35" s="66" t="str">
        <f t="shared" si="5"/>
        <v>CUMPLE</v>
      </c>
      <c r="AW35" s="173"/>
      <c r="AX35" s="38" t="s">
        <v>49</v>
      </c>
      <c r="AY35" s="38" t="s">
        <v>105</v>
      </c>
      <c r="AZ35" s="38" t="s">
        <v>298</v>
      </c>
      <c r="BA35" s="159">
        <v>0</v>
      </c>
      <c r="BB35" s="159"/>
      <c r="BC35" s="159"/>
      <c r="BD35" s="159"/>
      <c r="BE35" s="156">
        <v>0</v>
      </c>
      <c r="BF35" s="157"/>
      <c r="BG35" s="157"/>
      <c r="BH35" s="157"/>
      <c r="BI35" s="157"/>
      <c r="BJ35" s="175"/>
      <c r="BK35" s="65">
        <f t="shared" si="6"/>
        <v>0</v>
      </c>
      <c r="BL35" s="145" t="str">
        <f t="shared" si="7"/>
        <v>CUMPLE</v>
      </c>
      <c r="BO35" s="111"/>
      <c r="BP35" s="111"/>
    </row>
    <row r="36" spans="1:68" s="67" customFormat="1" ht="15.75" customHeight="1" thickBot="1" x14ac:dyDescent="0.3">
      <c r="A36" s="173"/>
      <c r="B36" s="38" t="s">
        <v>49</v>
      </c>
      <c r="C36" s="38" t="s">
        <v>160</v>
      </c>
      <c r="D36" s="38" t="s">
        <v>159</v>
      </c>
      <c r="E36" s="159">
        <v>0</v>
      </c>
      <c r="F36" s="159"/>
      <c r="G36" s="159"/>
      <c r="H36" s="159"/>
      <c r="I36" s="164">
        <v>0</v>
      </c>
      <c r="J36" s="159"/>
      <c r="K36" s="159"/>
      <c r="L36" s="159"/>
      <c r="M36" s="159"/>
      <c r="N36" s="160"/>
      <c r="O36" s="65">
        <f t="shared" si="0"/>
        <v>0</v>
      </c>
      <c r="P36" s="13" t="str">
        <f t="shared" si="1"/>
        <v>CUMPLE</v>
      </c>
      <c r="Q36" s="173"/>
      <c r="R36" s="38" t="s">
        <v>49</v>
      </c>
      <c r="S36" s="38" t="s">
        <v>110</v>
      </c>
      <c r="T36" s="38" t="s">
        <v>210</v>
      </c>
      <c r="U36" s="159">
        <v>0</v>
      </c>
      <c r="V36" s="159"/>
      <c r="W36" s="159"/>
      <c r="X36" s="159"/>
      <c r="Y36" s="164">
        <v>0</v>
      </c>
      <c r="Z36" s="159"/>
      <c r="AA36" s="159"/>
      <c r="AB36" s="159"/>
      <c r="AC36" s="159"/>
      <c r="AD36" s="160"/>
      <c r="AE36" s="65">
        <f t="shared" si="2"/>
        <v>0</v>
      </c>
      <c r="AF36" s="13" t="str">
        <f t="shared" si="3"/>
        <v>CUMPLE</v>
      </c>
      <c r="AG36" s="173"/>
      <c r="AH36" s="38" t="s">
        <v>49</v>
      </c>
      <c r="AI36" s="38" t="s">
        <v>256</v>
      </c>
      <c r="AJ36" s="38" t="s">
        <v>255</v>
      </c>
      <c r="AK36" s="159">
        <v>0</v>
      </c>
      <c r="AL36" s="159"/>
      <c r="AM36" s="159"/>
      <c r="AN36" s="159"/>
      <c r="AO36" s="156">
        <v>0</v>
      </c>
      <c r="AP36" s="157"/>
      <c r="AQ36" s="157"/>
      <c r="AR36" s="157"/>
      <c r="AS36" s="157"/>
      <c r="AT36" s="175"/>
      <c r="AU36" s="65">
        <f t="shared" si="4"/>
        <v>0</v>
      </c>
      <c r="AV36" s="66" t="str">
        <f t="shared" si="5"/>
        <v>CUMPLE</v>
      </c>
      <c r="AW36" s="173"/>
      <c r="AX36" s="38" t="s">
        <v>49</v>
      </c>
      <c r="AY36" s="38" t="s">
        <v>300</v>
      </c>
      <c r="AZ36" s="38" t="s">
        <v>299</v>
      </c>
      <c r="BA36" s="159">
        <v>1</v>
      </c>
      <c r="BB36" s="159"/>
      <c r="BC36" s="159"/>
      <c r="BD36" s="159"/>
      <c r="BE36" s="156">
        <v>0</v>
      </c>
      <c r="BF36" s="157"/>
      <c r="BG36" s="157"/>
      <c r="BH36" s="157"/>
      <c r="BI36" s="157"/>
      <c r="BJ36" s="175"/>
      <c r="BK36" s="65">
        <f t="shared" si="6"/>
        <v>1</v>
      </c>
      <c r="BL36" s="145" t="str">
        <f t="shared" si="7"/>
        <v>INCUMPLE</v>
      </c>
      <c r="BO36" s="111"/>
      <c r="BP36" s="111"/>
    </row>
    <row r="37" spans="1:68" s="67" customFormat="1" ht="15.75" customHeight="1" thickBot="1" x14ac:dyDescent="0.3">
      <c r="A37" s="173"/>
      <c r="B37" s="38" t="s">
        <v>34</v>
      </c>
      <c r="C37" s="38" t="s">
        <v>100</v>
      </c>
      <c r="D37" s="38" t="s">
        <v>161</v>
      </c>
      <c r="E37" s="159">
        <v>1</v>
      </c>
      <c r="F37" s="159"/>
      <c r="G37" s="159"/>
      <c r="H37" s="159"/>
      <c r="I37" s="164">
        <v>0</v>
      </c>
      <c r="J37" s="159"/>
      <c r="K37" s="159"/>
      <c r="L37" s="159"/>
      <c r="M37" s="159"/>
      <c r="N37" s="160"/>
      <c r="O37" s="65">
        <f t="shared" si="0"/>
        <v>1</v>
      </c>
      <c r="P37" s="13" t="str">
        <f t="shared" si="1"/>
        <v>INCUMPLE</v>
      </c>
      <c r="Q37" s="173"/>
      <c r="R37" s="38" t="s">
        <v>34</v>
      </c>
      <c r="S37" s="38" t="s">
        <v>212</v>
      </c>
      <c r="T37" s="38" t="s">
        <v>211</v>
      </c>
      <c r="U37" s="159">
        <v>0</v>
      </c>
      <c r="V37" s="159"/>
      <c r="W37" s="159"/>
      <c r="X37" s="159"/>
      <c r="Y37" s="161">
        <v>0</v>
      </c>
      <c r="Z37" s="159"/>
      <c r="AA37" s="159"/>
      <c r="AB37" s="159"/>
      <c r="AC37" s="159"/>
      <c r="AD37" s="160"/>
      <c r="AE37" s="65">
        <f t="shared" si="2"/>
        <v>0</v>
      </c>
      <c r="AF37" s="13" t="str">
        <f t="shared" si="3"/>
        <v>CUMPLE</v>
      </c>
      <c r="AG37" s="173"/>
      <c r="AH37" s="38" t="s">
        <v>34</v>
      </c>
      <c r="AI37" s="38" t="s">
        <v>97</v>
      </c>
      <c r="AJ37" s="38" t="s">
        <v>257</v>
      </c>
      <c r="AK37" s="159">
        <v>0</v>
      </c>
      <c r="AL37" s="159"/>
      <c r="AM37" s="159"/>
      <c r="AN37" s="159"/>
      <c r="AO37" s="156">
        <v>0</v>
      </c>
      <c r="AP37" s="157"/>
      <c r="AQ37" s="157"/>
      <c r="AR37" s="157"/>
      <c r="AS37" s="157"/>
      <c r="AT37" s="175"/>
      <c r="AU37" s="65">
        <f t="shared" si="4"/>
        <v>0</v>
      </c>
      <c r="AV37" s="66" t="str">
        <f t="shared" si="5"/>
        <v>CUMPLE</v>
      </c>
      <c r="AW37" s="173"/>
      <c r="AX37" s="38" t="s">
        <v>34</v>
      </c>
      <c r="AY37" s="38" t="s">
        <v>111</v>
      </c>
      <c r="AZ37" s="38" t="s">
        <v>301</v>
      </c>
      <c r="BA37" s="159">
        <v>0</v>
      </c>
      <c r="BB37" s="159"/>
      <c r="BC37" s="159"/>
      <c r="BD37" s="159"/>
      <c r="BE37" s="156">
        <v>0</v>
      </c>
      <c r="BF37" s="157"/>
      <c r="BG37" s="157"/>
      <c r="BH37" s="157"/>
      <c r="BI37" s="157"/>
      <c r="BJ37" s="175"/>
      <c r="BK37" s="65">
        <f t="shared" si="6"/>
        <v>0</v>
      </c>
      <c r="BL37" s="145" t="str">
        <f t="shared" si="7"/>
        <v>CUMPLE</v>
      </c>
      <c r="BO37" s="111"/>
      <c r="BP37" s="111"/>
    </row>
    <row r="38" spans="1:68" s="67" customFormat="1" ht="15.75" customHeight="1" thickBot="1" x14ac:dyDescent="0.3">
      <c r="A38" s="173"/>
      <c r="B38" s="38" t="s">
        <v>34</v>
      </c>
      <c r="C38" s="38" t="s">
        <v>163</v>
      </c>
      <c r="D38" s="38" t="s">
        <v>162</v>
      </c>
      <c r="E38" s="159">
        <v>1</v>
      </c>
      <c r="F38" s="159"/>
      <c r="G38" s="159"/>
      <c r="H38" s="159"/>
      <c r="I38" s="164">
        <v>0</v>
      </c>
      <c r="J38" s="159"/>
      <c r="K38" s="159"/>
      <c r="L38" s="159"/>
      <c r="M38" s="159"/>
      <c r="N38" s="160"/>
      <c r="O38" s="65">
        <f t="shared" si="0"/>
        <v>1</v>
      </c>
      <c r="P38" s="13" t="str">
        <f t="shared" si="1"/>
        <v>INCUMPLE</v>
      </c>
      <c r="Q38" s="173"/>
      <c r="R38" s="38" t="s">
        <v>34</v>
      </c>
      <c r="S38" s="38" t="s">
        <v>109</v>
      </c>
      <c r="T38" s="38" t="s">
        <v>213</v>
      </c>
      <c r="U38" s="163">
        <v>1</v>
      </c>
      <c r="V38" s="159"/>
      <c r="W38" s="159"/>
      <c r="X38" s="159"/>
      <c r="Y38" s="164">
        <v>0</v>
      </c>
      <c r="Z38" s="159"/>
      <c r="AA38" s="159"/>
      <c r="AB38" s="159"/>
      <c r="AC38" s="159"/>
      <c r="AD38" s="160"/>
      <c r="AE38" s="65">
        <f t="shared" si="2"/>
        <v>1</v>
      </c>
      <c r="AF38" s="13" t="str">
        <f t="shared" si="3"/>
        <v>INCUMPLE</v>
      </c>
      <c r="AG38" s="173"/>
      <c r="AH38" s="38" t="s">
        <v>34</v>
      </c>
      <c r="AI38" s="38" t="s">
        <v>259</v>
      </c>
      <c r="AJ38" s="38" t="s">
        <v>258</v>
      </c>
      <c r="AK38" s="159">
        <v>1</v>
      </c>
      <c r="AL38" s="159"/>
      <c r="AM38" s="159"/>
      <c r="AN38" s="159"/>
      <c r="AO38" s="156">
        <v>0</v>
      </c>
      <c r="AP38" s="157"/>
      <c r="AQ38" s="157"/>
      <c r="AR38" s="157"/>
      <c r="AS38" s="157"/>
      <c r="AT38" s="175"/>
      <c r="AU38" s="65">
        <f t="shared" si="4"/>
        <v>1</v>
      </c>
      <c r="AV38" s="66" t="str">
        <f t="shared" si="5"/>
        <v>INCUMPLE</v>
      </c>
      <c r="AW38" s="173"/>
      <c r="AX38" s="38" t="s">
        <v>34</v>
      </c>
      <c r="AY38" s="38" t="s">
        <v>303</v>
      </c>
      <c r="AZ38" s="38" t="s">
        <v>302</v>
      </c>
      <c r="BA38" s="159">
        <v>0</v>
      </c>
      <c r="BB38" s="159"/>
      <c r="BC38" s="159"/>
      <c r="BD38" s="159"/>
      <c r="BE38" s="156">
        <v>0</v>
      </c>
      <c r="BF38" s="157"/>
      <c r="BG38" s="157"/>
      <c r="BH38" s="157"/>
      <c r="BI38" s="157"/>
      <c r="BJ38" s="175"/>
      <c r="BK38" s="65">
        <f t="shared" si="6"/>
        <v>0</v>
      </c>
      <c r="BL38" s="145" t="str">
        <f t="shared" si="7"/>
        <v>CUMPLE</v>
      </c>
      <c r="BO38" s="111"/>
      <c r="BP38" s="111"/>
    </row>
    <row r="39" spans="1:68" s="67" customFormat="1" ht="15.75" customHeight="1" thickBot="1" x14ac:dyDescent="0.3">
      <c r="A39" s="173"/>
      <c r="B39" s="38" t="s">
        <v>34</v>
      </c>
      <c r="C39" s="38" t="s">
        <v>99</v>
      </c>
      <c r="D39" s="38" t="s">
        <v>164</v>
      </c>
      <c r="E39" s="159">
        <v>0</v>
      </c>
      <c r="F39" s="159"/>
      <c r="G39" s="159"/>
      <c r="H39" s="159"/>
      <c r="I39" s="164">
        <v>0</v>
      </c>
      <c r="J39" s="159"/>
      <c r="K39" s="159"/>
      <c r="L39" s="159"/>
      <c r="M39" s="159"/>
      <c r="N39" s="160"/>
      <c r="O39" s="65">
        <f t="shared" si="0"/>
        <v>0</v>
      </c>
      <c r="P39" s="13" t="str">
        <f t="shared" si="1"/>
        <v>CUMPLE</v>
      </c>
      <c r="Q39" s="173"/>
      <c r="R39" s="38" t="s">
        <v>34</v>
      </c>
      <c r="S39" s="38" t="s">
        <v>215</v>
      </c>
      <c r="T39" s="38" t="s">
        <v>214</v>
      </c>
      <c r="U39" s="159">
        <v>0</v>
      </c>
      <c r="V39" s="159"/>
      <c r="W39" s="159"/>
      <c r="X39" s="159"/>
      <c r="Y39" s="164">
        <v>0</v>
      </c>
      <c r="Z39" s="159"/>
      <c r="AA39" s="159"/>
      <c r="AB39" s="159"/>
      <c r="AC39" s="159"/>
      <c r="AD39" s="160"/>
      <c r="AE39" s="65">
        <f t="shared" si="2"/>
        <v>0</v>
      </c>
      <c r="AF39" s="13" t="str">
        <f t="shared" si="3"/>
        <v>CUMPLE</v>
      </c>
      <c r="AG39" s="173"/>
      <c r="AH39" s="38" t="s">
        <v>34</v>
      </c>
      <c r="AI39" s="38" t="s">
        <v>98</v>
      </c>
      <c r="AJ39" s="38" t="s">
        <v>260</v>
      </c>
      <c r="AK39" s="159">
        <v>1</v>
      </c>
      <c r="AL39" s="159"/>
      <c r="AM39" s="159"/>
      <c r="AN39" s="159"/>
      <c r="AO39" s="156">
        <v>0</v>
      </c>
      <c r="AP39" s="157"/>
      <c r="AQ39" s="157"/>
      <c r="AR39" s="157"/>
      <c r="AS39" s="157"/>
      <c r="AT39" s="175"/>
      <c r="AU39" s="65">
        <f t="shared" si="4"/>
        <v>1</v>
      </c>
      <c r="AV39" s="66" t="str">
        <f t="shared" si="5"/>
        <v>INCUMPLE</v>
      </c>
      <c r="AW39" s="173"/>
      <c r="AX39" s="38" t="s">
        <v>34</v>
      </c>
      <c r="AY39" s="38" t="s">
        <v>305</v>
      </c>
      <c r="AZ39" s="38" t="s">
        <v>304</v>
      </c>
      <c r="BA39" s="159">
        <v>0</v>
      </c>
      <c r="BB39" s="159"/>
      <c r="BC39" s="159"/>
      <c r="BD39" s="159"/>
      <c r="BE39" s="156">
        <v>0</v>
      </c>
      <c r="BF39" s="157"/>
      <c r="BG39" s="157"/>
      <c r="BH39" s="157"/>
      <c r="BI39" s="157"/>
      <c r="BJ39" s="175"/>
      <c r="BK39" s="65">
        <f t="shared" si="6"/>
        <v>0</v>
      </c>
      <c r="BL39" s="145" t="str">
        <f t="shared" si="7"/>
        <v>CUMPLE</v>
      </c>
      <c r="BO39" s="111"/>
      <c r="BP39" s="111"/>
    </row>
    <row r="40" spans="1:68" s="67" customFormat="1" ht="15.75" customHeight="1" thickBot="1" x14ac:dyDescent="0.3">
      <c r="A40" s="173"/>
      <c r="B40" s="38" t="s">
        <v>34</v>
      </c>
      <c r="C40" s="38" t="s">
        <v>166</v>
      </c>
      <c r="D40" s="38" t="s">
        <v>165</v>
      </c>
      <c r="E40" s="163">
        <v>0</v>
      </c>
      <c r="F40" s="159"/>
      <c r="G40" s="159"/>
      <c r="H40" s="159"/>
      <c r="I40" s="156">
        <v>0</v>
      </c>
      <c r="J40" s="157"/>
      <c r="K40" s="157"/>
      <c r="L40" s="157"/>
      <c r="M40" s="157"/>
      <c r="N40" s="175"/>
      <c r="O40" s="65">
        <f t="shared" si="0"/>
        <v>0</v>
      </c>
      <c r="P40" s="13" t="str">
        <f t="shared" si="1"/>
        <v>CUMPLE</v>
      </c>
      <c r="Q40" s="173"/>
      <c r="R40" s="38" t="s">
        <v>34</v>
      </c>
      <c r="S40" s="38" t="s">
        <v>116</v>
      </c>
      <c r="T40" s="38" t="s">
        <v>216</v>
      </c>
      <c r="U40" s="159">
        <v>0</v>
      </c>
      <c r="V40" s="159"/>
      <c r="W40" s="159"/>
      <c r="X40" s="159"/>
      <c r="Y40" s="156">
        <v>0</v>
      </c>
      <c r="Z40" s="157"/>
      <c r="AA40" s="157"/>
      <c r="AB40" s="157"/>
      <c r="AC40" s="157"/>
      <c r="AD40" s="175"/>
      <c r="AE40" s="65">
        <f t="shared" si="2"/>
        <v>0</v>
      </c>
      <c r="AF40" s="13" t="str">
        <f t="shared" si="3"/>
        <v>CUMPLE</v>
      </c>
      <c r="AG40" s="173"/>
      <c r="AH40" s="38" t="s">
        <v>34</v>
      </c>
      <c r="AI40" s="38" t="s">
        <v>262</v>
      </c>
      <c r="AJ40" s="38" t="s">
        <v>261</v>
      </c>
      <c r="AK40" s="159">
        <v>1</v>
      </c>
      <c r="AL40" s="159"/>
      <c r="AM40" s="159"/>
      <c r="AN40" s="159"/>
      <c r="AO40" s="156">
        <v>0</v>
      </c>
      <c r="AP40" s="157"/>
      <c r="AQ40" s="157"/>
      <c r="AR40" s="157"/>
      <c r="AS40" s="157"/>
      <c r="AT40" s="175"/>
      <c r="AU40" s="65">
        <f t="shared" si="4"/>
        <v>1</v>
      </c>
      <c r="AV40" s="66" t="str">
        <f t="shared" si="5"/>
        <v>INCUMPLE</v>
      </c>
      <c r="AW40" s="173"/>
      <c r="AX40" s="38" t="s">
        <v>34</v>
      </c>
      <c r="AY40" s="38" t="s">
        <v>87</v>
      </c>
      <c r="AZ40" s="38" t="s">
        <v>306</v>
      </c>
      <c r="BA40" s="159">
        <v>0</v>
      </c>
      <c r="BB40" s="159"/>
      <c r="BC40" s="159"/>
      <c r="BD40" s="159"/>
      <c r="BE40" s="156">
        <v>0</v>
      </c>
      <c r="BF40" s="157"/>
      <c r="BG40" s="157"/>
      <c r="BH40" s="157"/>
      <c r="BI40" s="157"/>
      <c r="BJ40" s="175"/>
      <c r="BK40" s="65">
        <f t="shared" si="6"/>
        <v>0</v>
      </c>
      <c r="BL40" s="145" t="str">
        <f t="shared" si="7"/>
        <v>CUMPLE</v>
      </c>
      <c r="BO40" s="111"/>
      <c r="BP40" s="111"/>
    </row>
    <row r="41" spans="1:68" s="67" customFormat="1" ht="15.75" customHeight="1" thickBot="1" x14ac:dyDescent="0.3">
      <c r="A41" s="174"/>
      <c r="B41" s="38" t="s">
        <v>34</v>
      </c>
      <c r="C41" s="38" t="s">
        <v>168</v>
      </c>
      <c r="D41" s="38" t="s">
        <v>167</v>
      </c>
      <c r="E41" s="304">
        <v>0</v>
      </c>
      <c r="F41" s="214"/>
      <c r="G41" s="214"/>
      <c r="H41" s="214"/>
      <c r="I41" s="240">
        <v>0</v>
      </c>
      <c r="J41" s="241"/>
      <c r="K41" s="241"/>
      <c r="L41" s="241"/>
      <c r="M41" s="241"/>
      <c r="N41" s="242"/>
      <c r="O41" s="65">
        <f t="shared" si="0"/>
        <v>0</v>
      </c>
      <c r="P41" s="13" t="str">
        <f t="shared" si="1"/>
        <v>CUMPLE</v>
      </c>
      <c r="Q41" s="173"/>
      <c r="R41" s="38" t="s">
        <v>34</v>
      </c>
      <c r="S41" s="38" t="s">
        <v>111</v>
      </c>
      <c r="T41" s="38" t="s">
        <v>217</v>
      </c>
      <c r="U41" s="214">
        <v>0</v>
      </c>
      <c r="V41" s="214"/>
      <c r="W41" s="214"/>
      <c r="X41" s="214"/>
      <c r="Y41" s="240">
        <v>0</v>
      </c>
      <c r="Z41" s="241"/>
      <c r="AA41" s="241"/>
      <c r="AB41" s="241"/>
      <c r="AC41" s="241"/>
      <c r="AD41" s="242"/>
      <c r="AE41" s="65">
        <f t="shared" si="2"/>
        <v>0</v>
      </c>
      <c r="AF41" s="13" t="str">
        <f t="shared" si="3"/>
        <v>CUMPLE</v>
      </c>
      <c r="AG41" s="173"/>
      <c r="AH41" s="38" t="s">
        <v>34</v>
      </c>
      <c r="AI41" s="38" t="s">
        <v>168</v>
      </c>
      <c r="AJ41" s="38" t="s">
        <v>263</v>
      </c>
      <c r="AK41" s="214">
        <v>0</v>
      </c>
      <c r="AL41" s="214"/>
      <c r="AM41" s="214"/>
      <c r="AN41" s="214"/>
      <c r="AO41" s="240">
        <v>0</v>
      </c>
      <c r="AP41" s="241"/>
      <c r="AQ41" s="241"/>
      <c r="AR41" s="241"/>
      <c r="AS41" s="241"/>
      <c r="AT41" s="242"/>
      <c r="AU41" s="65">
        <f t="shared" si="4"/>
        <v>0</v>
      </c>
      <c r="AV41" s="66" t="str">
        <f t="shared" si="5"/>
        <v>CUMPLE</v>
      </c>
      <c r="AW41" s="173"/>
      <c r="AX41" s="38" t="s">
        <v>34</v>
      </c>
      <c r="AY41" s="38" t="s">
        <v>100</v>
      </c>
      <c r="AZ41" s="38" t="s">
        <v>307</v>
      </c>
      <c r="BA41" s="214">
        <v>1</v>
      </c>
      <c r="BB41" s="214"/>
      <c r="BC41" s="214"/>
      <c r="BD41" s="214"/>
      <c r="BE41" s="240">
        <v>0</v>
      </c>
      <c r="BF41" s="241"/>
      <c r="BG41" s="241"/>
      <c r="BH41" s="241"/>
      <c r="BI41" s="241"/>
      <c r="BJ41" s="242"/>
      <c r="BK41" s="65">
        <f t="shared" si="6"/>
        <v>1</v>
      </c>
      <c r="BL41" s="145" t="str">
        <f t="shared" si="7"/>
        <v>INCUMPLE</v>
      </c>
      <c r="BO41" s="111"/>
      <c r="BP41" s="111"/>
    </row>
    <row r="42" spans="1:68" ht="15.75" customHeight="1" x14ac:dyDescent="0.25">
      <c r="A42" s="58"/>
      <c r="B42" s="208" t="s">
        <v>67</v>
      </c>
      <c r="C42" s="209"/>
      <c r="D42" s="210"/>
      <c r="E42" s="177">
        <f>(1-(E11/30))</f>
        <v>0.76666666666666661</v>
      </c>
      <c r="F42" s="177"/>
      <c r="G42" s="177"/>
      <c r="H42" s="177"/>
      <c r="I42" s="177">
        <f>(1-(I11/30))</f>
        <v>1</v>
      </c>
      <c r="J42" s="177"/>
      <c r="K42" s="177"/>
      <c r="L42" s="177"/>
      <c r="M42" s="177"/>
      <c r="N42" s="177"/>
      <c r="O42" s="62">
        <f>(1-(O10/60))</f>
        <v>0.8833333333333333</v>
      </c>
      <c r="P42" s="19"/>
      <c r="Q42" s="61"/>
      <c r="R42" s="208" t="s">
        <v>67</v>
      </c>
      <c r="S42" s="209"/>
      <c r="T42" s="210"/>
      <c r="U42" s="177">
        <f>(1-(U11/30))</f>
        <v>0.7</v>
      </c>
      <c r="V42" s="177"/>
      <c r="W42" s="177"/>
      <c r="X42" s="177"/>
      <c r="Y42" s="177">
        <f>(1-(Y11/30))</f>
        <v>1</v>
      </c>
      <c r="Z42" s="177"/>
      <c r="AA42" s="177"/>
      <c r="AB42" s="177"/>
      <c r="AC42" s="177"/>
      <c r="AD42" s="177"/>
      <c r="AE42" s="62">
        <f>(1-(AE10/60))</f>
        <v>0.85</v>
      </c>
      <c r="AF42" s="19"/>
      <c r="AG42" s="61"/>
      <c r="AH42" s="208" t="s">
        <v>67</v>
      </c>
      <c r="AI42" s="209"/>
      <c r="AJ42" s="210"/>
      <c r="AK42" s="177">
        <f>(1-(AK11/30))</f>
        <v>0.5</v>
      </c>
      <c r="AL42" s="177"/>
      <c r="AM42" s="177"/>
      <c r="AN42" s="177"/>
      <c r="AO42" s="177">
        <f>(1-(AO11/30))</f>
        <v>1</v>
      </c>
      <c r="AP42" s="177"/>
      <c r="AQ42" s="177"/>
      <c r="AR42" s="177"/>
      <c r="AS42" s="177"/>
      <c r="AT42" s="177"/>
      <c r="AU42" s="62">
        <f>(1-(AU10/60))</f>
        <v>0.75</v>
      </c>
      <c r="AV42" s="19"/>
      <c r="AW42" s="61"/>
      <c r="AX42" s="208" t="s">
        <v>67</v>
      </c>
      <c r="AY42" s="209"/>
      <c r="AZ42" s="210"/>
      <c r="BA42" s="177">
        <f>(1-(BA11/30))</f>
        <v>0.76666666666666661</v>
      </c>
      <c r="BB42" s="177"/>
      <c r="BC42" s="177"/>
      <c r="BD42" s="177"/>
      <c r="BE42" s="177">
        <f>(1-(BE11/30))</f>
        <v>1</v>
      </c>
      <c r="BF42" s="177"/>
      <c r="BG42" s="177"/>
      <c r="BH42" s="177"/>
      <c r="BI42" s="177"/>
      <c r="BJ42" s="177"/>
      <c r="BK42" s="62">
        <f>(1-(BK10/60))</f>
        <v>0.8833333333333333</v>
      </c>
      <c r="BL42" s="144"/>
    </row>
    <row r="43" spans="1:68" ht="15.75" customHeight="1" x14ac:dyDescent="0.25">
      <c r="A43" s="252" t="s">
        <v>10</v>
      </c>
      <c r="B43" s="185" t="s">
        <v>9</v>
      </c>
      <c r="C43" s="185" t="s">
        <v>1</v>
      </c>
      <c r="D43" s="303" t="s">
        <v>0</v>
      </c>
      <c r="E43" s="199" t="s">
        <v>81</v>
      </c>
      <c r="F43" s="200"/>
      <c r="G43" s="201"/>
      <c r="H43" s="200" t="s">
        <v>82</v>
      </c>
      <c r="I43" s="200"/>
      <c r="J43" s="201"/>
      <c r="K43" s="199" t="s">
        <v>25</v>
      </c>
      <c r="L43" s="200"/>
      <c r="M43" s="200"/>
      <c r="N43" s="201"/>
      <c r="O43" s="197" t="s">
        <v>6</v>
      </c>
      <c r="P43" s="225" t="s">
        <v>35</v>
      </c>
      <c r="Q43" s="303" t="s">
        <v>10</v>
      </c>
      <c r="R43" s="185" t="s">
        <v>9</v>
      </c>
      <c r="S43" s="185" t="s">
        <v>1</v>
      </c>
      <c r="T43" s="185" t="s">
        <v>0</v>
      </c>
      <c r="U43" s="199" t="s">
        <v>81</v>
      </c>
      <c r="V43" s="200"/>
      <c r="W43" s="201"/>
      <c r="X43" s="200" t="s">
        <v>82</v>
      </c>
      <c r="Y43" s="200"/>
      <c r="Z43" s="201"/>
      <c r="AA43" s="199" t="s">
        <v>25</v>
      </c>
      <c r="AB43" s="200"/>
      <c r="AC43" s="200"/>
      <c r="AD43" s="201"/>
      <c r="AE43" s="197" t="s">
        <v>6</v>
      </c>
      <c r="AF43" s="225" t="s">
        <v>35</v>
      </c>
      <c r="AG43" s="185" t="s">
        <v>10</v>
      </c>
      <c r="AH43" s="185" t="s">
        <v>9</v>
      </c>
      <c r="AI43" s="292" t="s">
        <v>1</v>
      </c>
      <c r="AJ43" s="170" t="s">
        <v>0</v>
      </c>
      <c r="AK43" s="199" t="s">
        <v>81</v>
      </c>
      <c r="AL43" s="200"/>
      <c r="AM43" s="201"/>
      <c r="AN43" s="200" t="s">
        <v>82</v>
      </c>
      <c r="AO43" s="200"/>
      <c r="AP43" s="201"/>
      <c r="AQ43" s="199" t="s">
        <v>25</v>
      </c>
      <c r="AR43" s="200"/>
      <c r="AS43" s="200"/>
      <c r="AT43" s="201"/>
      <c r="AU43" s="197" t="s">
        <v>6</v>
      </c>
      <c r="AV43" s="225" t="s">
        <v>35</v>
      </c>
      <c r="AW43" s="185" t="s">
        <v>10</v>
      </c>
      <c r="AX43" s="185" t="s">
        <v>9</v>
      </c>
      <c r="AY43" s="292" t="s">
        <v>1</v>
      </c>
      <c r="AZ43" s="170" t="s">
        <v>0</v>
      </c>
      <c r="BA43" s="199" t="s">
        <v>81</v>
      </c>
      <c r="BB43" s="200"/>
      <c r="BC43" s="201"/>
      <c r="BD43" s="200" t="s">
        <v>82</v>
      </c>
      <c r="BE43" s="200"/>
      <c r="BF43" s="201"/>
      <c r="BG43" s="199" t="s">
        <v>25</v>
      </c>
      <c r="BH43" s="200"/>
      <c r="BI43" s="200"/>
      <c r="BJ43" s="201"/>
      <c r="BK43" s="197" t="s">
        <v>6</v>
      </c>
      <c r="BL43" s="184" t="s">
        <v>35</v>
      </c>
    </row>
    <row r="44" spans="1:68" ht="15.75" customHeight="1" x14ac:dyDescent="0.25">
      <c r="A44" s="253"/>
      <c r="B44" s="186"/>
      <c r="C44" s="186"/>
      <c r="D44" s="234"/>
      <c r="E44" s="202"/>
      <c r="F44" s="203"/>
      <c r="G44" s="204"/>
      <c r="H44" s="203"/>
      <c r="I44" s="203"/>
      <c r="J44" s="204"/>
      <c r="K44" s="202"/>
      <c r="L44" s="203"/>
      <c r="M44" s="203"/>
      <c r="N44" s="204"/>
      <c r="O44" s="198"/>
      <c r="P44" s="225"/>
      <c r="Q44" s="234"/>
      <c r="R44" s="186"/>
      <c r="S44" s="186"/>
      <c r="T44" s="186"/>
      <c r="U44" s="202"/>
      <c r="V44" s="203"/>
      <c r="W44" s="204"/>
      <c r="X44" s="203"/>
      <c r="Y44" s="203"/>
      <c r="Z44" s="204"/>
      <c r="AA44" s="202"/>
      <c r="AB44" s="203"/>
      <c r="AC44" s="203"/>
      <c r="AD44" s="204"/>
      <c r="AE44" s="198"/>
      <c r="AF44" s="225"/>
      <c r="AG44" s="186"/>
      <c r="AH44" s="186"/>
      <c r="AI44" s="292"/>
      <c r="AJ44" s="170"/>
      <c r="AK44" s="202"/>
      <c r="AL44" s="203"/>
      <c r="AM44" s="204"/>
      <c r="AN44" s="203"/>
      <c r="AO44" s="203"/>
      <c r="AP44" s="204"/>
      <c r="AQ44" s="202"/>
      <c r="AR44" s="203"/>
      <c r="AS44" s="203"/>
      <c r="AT44" s="204"/>
      <c r="AU44" s="198"/>
      <c r="AV44" s="225"/>
      <c r="AW44" s="186"/>
      <c r="AX44" s="186"/>
      <c r="AY44" s="292"/>
      <c r="AZ44" s="170"/>
      <c r="BA44" s="202"/>
      <c r="BB44" s="203"/>
      <c r="BC44" s="204"/>
      <c r="BD44" s="203"/>
      <c r="BE44" s="203"/>
      <c r="BF44" s="204"/>
      <c r="BG44" s="202"/>
      <c r="BH44" s="203"/>
      <c r="BI44" s="203"/>
      <c r="BJ44" s="204"/>
      <c r="BK44" s="198"/>
      <c r="BL44" s="184"/>
    </row>
    <row r="45" spans="1:68" ht="15.75" customHeight="1" x14ac:dyDescent="0.25">
      <c r="A45" s="253"/>
      <c r="B45" s="186"/>
      <c r="C45" s="186"/>
      <c r="D45" s="186"/>
      <c r="E45" s="200">
        <f>SUM(E46:G75)</f>
        <v>0</v>
      </c>
      <c r="F45" s="200"/>
      <c r="G45" s="200"/>
      <c r="H45" s="205">
        <f>SUM(H46:J75)</f>
        <v>0</v>
      </c>
      <c r="I45" s="206"/>
      <c r="J45" s="207"/>
      <c r="K45" s="205">
        <f>SUM(K46:N75)</f>
        <v>0</v>
      </c>
      <c r="L45" s="206"/>
      <c r="M45" s="206"/>
      <c r="N45" s="207"/>
      <c r="O45" s="5">
        <f>SUM(E45:N45)</f>
        <v>0</v>
      </c>
      <c r="P45" s="225"/>
      <c r="Q45" s="234"/>
      <c r="R45" s="187"/>
      <c r="S45" s="187"/>
      <c r="T45" s="187"/>
      <c r="U45" s="200">
        <f>SUM(U46:W75)</f>
        <v>0</v>
      </c>
      <c r="V45" s="200"/>
      <c r="W45" s="200"/>
      <c r="X45" s="205">
        <f>SUM(X46:Z75)</f>
        <v>0</v>
      </c>
      <c r="Y45" s="206"/>
      <c r="Z45" s="207"/>
      <c r="AA45" s="205">
        <f>SUM(AA46:AD75)</f>
        <v>0</v>
      </c>
      <c r="AB45" s="206"/>
      <c r="AC45" s="206"/>
      <c r="AD45" s="207"/>
      <c r="AE45" s="5">
        <f>SUM(U45:AD45)</f>
        <v>0</v>
      </c>
      <c r="AF45" s="225"/>
      <c r="AG45" s="186"/>
      <c r="AH45" s="186"/>
      <c r="AI45" s="185"/>
      <c r="AJ45" s="303"/>
      <c r="AK45" s="200">
        <f>SUM(AK46:AM75)</f>
        <v>0</v>
      </c>
      <c r="AL45" s="200"/>
      <c r="AM45" s="200"/>
      <c r="AN45" s="205">
        <f>SUM(AN46:AP75)</f>
        <v>0</v>
      </c>
      <c r="AO45" s="206"/>
      <c r="AP45" s="207"/>
      <c r="AQ45" s="205">
        <f>SUM(AQ46:AT75)</f>
        <v>0</v>
      </c>
      <c r="AR45" s="206"/>
      <c r="AS45" s="206"/>
      <c r="AT45" s="207"/>
      <c r="AU45" s="5">
        <f>SUM(AK45:AT45)</f>
        <v>0</v>
      </c>
      <c r="AV45" s="225"/>
      <c r="AW45" s="186"/>
      <c r="AX45" s="187"/>
      <c r="AY45" s="292"/>
      <c r="AZ45" s="170"/>
      <c r="BA45" s="200">
        <f>SUM(BA46:BC75)</f>
        <v>0</v>
      </c>
      <c r="BB45" s="200"/>
      <c r="BC45" s="200"/>
      <c r="BD45" s="205">
        <f>SUM(BD46:BF75)</f>
        <v>0</v>
      </c>
      <c r="BE45" s="206"/>
      <c r="BF45" s="207"/>
      <c r="BG45" s="205">
        <f>SUM(BG46:BJ75)</f>
        <v>0</v>
      </c>
      <c r="BH45" s="206"/>
      <c r="BI45" s="206"/>
      <c r="BJ45" s="207"/>
      <c r="BK45" s="5">
        <f>SUM(BA45:BJ45)</f>
        <v>0</v>
      </c>
      <c r="BL45" s="184"/>
    </row>
    <row r="46" spans="1:68" ht="15.75" customHeight="1" x14ac:dyDescent="0.25">
      <c r="A46" s="238" t="s">
        <v>83</v>
      </c>
      <c r="B46" s="38" t="s">
        <v>33</v>
      </c>
      <c r="C46" s="38" t="s">
        <v>118</v>
      </c>
      <c r="D46" s="38" t="s">
        <v>117</v>
      </c>
      <c r="E46" s="195">
        <v>0</v>
      </c>
      <c r="F46" s="157"/>
      <c r="G46" s="175"/>
      <c r="H46" s="176">
        <v>0</v>
      </c>
      <c r="I46" s="176"/>
      <c r="J46" s="176"/>
      <c r="K46" s="176">
        <v>0</v>
      </c>
      <c r="L46" s="176"/>
      <c r="M46" s="176"/>
      <c r="N46" s="176"/>
      <c r="O46" s="65">
        <f>SUM(E46:N46)</f>
        <v>0</v>
      </c>
      <c r="P46" s="13" t="str">
        <f>IF(O46&lt;=0,"CUMPLE","INCUMPLE")</f>
        <v>CUMPLE</v>
      </c>
      <c r="Q46" s="238" t="s">
        <v>83</v>
      </c>
      <c r="R46" s="38" t="s">
        <v>33</v>
      </c>
      <c r="S46" s="38" t="s">
        <v>170</v>
      </c>
      <c r="T46" s="38" t="s">
        <v>169</v>
      </c>
      <c r="U46" s="251">
        <v>0</v>
      </c>
      <c r="V46" s="176"/>
      <c r="W46" s="176"/>
      <c r="X46" s="176">
        <v>0</v>
      </c>
      <c r="Y46" s="176"/>
      <c r="Z46" s="176"/>
      <c r="AA46" s="176">
        <v>0</v>
      </c>
      <c r="AB46" s="176"/>
      <c r="AC46" s="176"/>
      <c r="AD46" s="176"/>
      <c r="AE46" s="65">
        <f>SUM(U46:AD46)</f>
        <v>0</v>
      </c>
      <c r="AF46" s="13" t="str">
        <f>IF(AE46&lt;=0,"CUMPLE","INCUMPLE")</f>
        <v>CUMPLE</v>
      </c>
      <c r="AG46" s="238" t="s">
        <v>83</v>
      </c>
      <c r="AH46" s="38" t="s">
        <v>33</v>
      </c>
      <c r="AI46" s="38" t="s">
        <v>219</v>
      </c>
      <c r="AJ46" s="38" t="s">
        <v>218</v>
      </c>
      <c r="AK46" s="176">
        <v>0</v>
      </c>
      <c r="AL46" s="176"/>
      <c r="AM46" s="176"/>
      <c r="AN46" s="176">
        <v>0</v>
      </c>
      <c r="AO46" s="176"/>
      <c r="AP46" s="176"/>
      <c r="AQ46" s="176">
        <v>0</v>
      </c>
      <c r="AR46" s="176"/>
      <c r="AS46" s="176"/>
      <c r="AT46" s="176"/>
      <c r="AU46" s="3">
        <f>SUM(AK46:AT46)</f>
        <v>0</v>
      </c>
      <c r="AV46" s="13" t="str">
        <f>IF(AU46&lt;=0,"CUMPLE","INCUMPLE")</f>
        <v>CUMPLE</v>
      </c>
      <c r="AW46" s="173" t="s">
        <v>59</v>
      </c>
      <c r="AX46" s="38" t="s">
        <v>33</v>
      </c>
      <c r="AY46" s="38" t="s">
        <v>265</v>
      </c>
      <c r="AZ46" s="38" t="s">
        <v>264</v>
      </c>
      <c r="BA46" s="176">
        <v>0</v>
      </c>
      <c r="BB46" s="176"/>
      <c r="BC46" s="176"/>
      <c r="BD46" s="176">
        <v>0</v>
      </c>
      <c r="BE46" s="176"/>
      <c r="BF46" s="176"/>
      <c r="BG46" s="176">
        <v>0</v>
      </c>
      <c r="BH46" s="176"/>
      <c r="BI46" s="176"/>
      <c r="BJ46" s="176"/>
      <c r="BK46" s="3">
        <f>SUM(BA46:BJ46)</f>
        <v>0</v>
      </c>
      <c r="BL46" s="16" t="str">
        <f>IF(BK46&lt;=0,"CUMPLE","INCUMPLE")</f>
        <v>CUMPLE</v>
      </c>
    </row>
    <row r="47" spans="1:68" ht="15.75" customHeight="1" x14ac:dyDescent="0.25">
      <c r="A47" s="238"/>
      <c r="B47" s="38" t="s">
        <v>33</v>
      </c>
      <c r="C47" s="38" t="s">
        <v>120</v>
      </c>
      <c r="D47" s="38" t="s">
        <v>119</v>
      </c>
      <c r="E47" s="176">
        <v>0</v>
      </c>
      <c r="F47" s="176"/>
      <c r="G47" s="176"/>
      <c r="H47" s="176">
        <v>0</v>
      </c>
      <c r="I47" s="176"/>
      <c r="J47" s="176"/>
      <c r="K47" s="176">
        <v>0</v>
      </c>
      <c r="L47" s="176"/>
      <c r="M47" s="176"/>
      <c r="N47" s="176"/>
      <c r="O47" s="65">
        <f t="shared" ref="O47:O75" si="8">SUM(E47:N47)</f>
        <v>0</v>
      </c>
      <c r="P47" s="13" t="str">
        <f t="shared" ref="P47:P75" si="9">IF(O47&lt;=0,"CUMPLE","INCUMPLE")</f>
        <v>CUMPLE</v>
      </c>
      <c r="Q47" s="238"/>
      <c r="R47" s="38" t="s">
        <v>33</v>
      </c>
      <c r="S47" s="38" t="s">
        <v>172</v>
      </c>
      <c r="T47" s="38" t="s">
        <v>171</v>
      </c>
      <c r="U47" s="175">
        <v>0</v>
      </c>
      <c r="V47" s="176"/>
      <c r="W47" s="176"/>
      <c r="X47" s="176">
        <v>0</v>
      </c>
      <c r="Y47" s="176"/>
      <c r="Z47" s="176"/>
      <c r="AA47" s="176">
        <v>0</v>
      </c>
      <c r="AB47" s="176"/>
      <c r="AC47" s="176"/>
      <c r="AD47" s="176"/>
      <c r="AE47" s="65">
        <f t="shared" ref="AE47:AE75" si="10">SUM(U47:AD47)</f>
        <v>0</v>
      </c>
      <c r="AF47" s="13" t="str">
        <f t="shared" ref="AF47:AF75" si="11">IF(AE47&lt;=0,"CUMPLE","INCUMPLE")</f>
        <v>CUMPLE</v>
      </c>
      <c r="AG47" s="238"/>
      <c r="AH47" s="38" t="s">
        <v>33</v>
      </c>
      <c r="AI47" s="38" t="s">
        <v>221</v>
      </c>
      <c r="AJ47" s="38" t="s">
        <v>220</v>
      </c>
      <c r="AK47" s="176">
        <v>0</v>
      </c>
      <c r="AL47" s="176"/>
      <c r="AM47" s="176"/>
      <c r="AN47" s="176">
        <v>0</v>
      </c>
      <c r="AO47" s="176"/>
      <c r="AP47" s="176"/>
      <c r="AQ47" s="176">
        <v>0</v>
      </c>
      <c r="AR47" s="176"/>
      <c r="AS47" s="176"/>
      <c r="AT47" s="176"/>
      <c r="AU47" s="3">
        <f t="shared" ref="AU47:AU75" si="12">SUM(AK47:AT47)</f>
        <v>0</v>
      </c>
      <c r="AV47" s="13" t="str">
        <f t="shared" ref="AV47:AV75" si="13">IF(AU47&lt;=0,"CUMPLE","INCUMPLE")</f>
        <v>CUMPLE</v>
      </c>
      <c r="AW47" s="173"/>
      <c r="AX47" s="38" t="s">
        <v>33</v>
      </c>
      <c r="AY47" s="38" t="s">
        <v>106</v>
      </c>
      <c r="AZ47" s="38" t="s">
        <v>266</v>
      </c>
      <c r="BA47" s="176">
        <v>0</v>
      </c>
      <c r="BB47" s="176"/>
      <c r="BC47" s="176"/>
      <c r="BD47" s="176">
        <v>0</v>
      </c>
      <c r="BE47" s="176"/>
      <c r="BF47" s="176"/>
      <c r="BG47" s="176">
        <v>0</v>
      </c>
      <c r="BH47" s="176"/>
      <c r="BI47" s="176"/>
      <c r="BJ47" s="176"/>
      <c r="BK47" s="3">
        <f t="shared" ref="BK47:BK75" si="14">SUM(BA47:BJ47)</f>
        <v>0</v>
      </c>
      <c r="BL47" s="16" t="str">
        <f t="shared" ref="BL47:BL75" si="15">IF(BK47&lt;=0,"CUMPLE","INCUMPLE")</f>
        <v>CUMPLE</v>
      </c>
    </row>
    <row r="48" spans="1:68" ht="15.75" customHeight="1" x14ac:dyDescent="0.25">
      <c r="A48" s="238"/>
      <c r="B48" s="38" t="s">
        <v>33</v>
      </c>
      <c r="C48" s="38" t="s">
        <v>122</v>
      </c>
      <c r="D48" s="38" t="s">
        <v>121</v>
      </c>
      <c r="E48" s="176">
        <v>0</v>
      </c>
      <c r="F48" s="176"/>
      <c r="G48" s="176"/>
      <c r="H48" s="175">
        <v>0</v>
      </c>
      <c r="I48" s="176"/>
      <c r="J48" s="176"/>
      <c r="K48" s="176">
        <v>0</v>
      </c>
      <c r="L48" s="176"/>
      <c r="M48" s="176"/>
      <c r="N48" s="176"/>
      <c r="O48" s="65">
        <f t="shared" si="8"/>
        <v>0</v>
      </c>
      <c r="P48" s="13" t="str">
        <f t="shared" si="9"/>
        <v>CUMPLE</v>
      </c>
      <c r="Q48" s="238"/>
      <c r="R48" s="38" t="s">
        <v>33</v>
      </c>
      <c r="S48" s="38" t="s">
        <v>174</v>
      </c>
      <c r="T48" s="38" t="s">
        <v>173</v>
      </c>
      <c r="U48" s="251">
        <v>0</v>
      </c>
      <c r="V48" s="176"/>
      <c r="W48" s="176"/>
      <c r="X48" s="175">
        <v>0</v>
      </c>
      <c r="Y48" s="176"/>
      <c r="Z48" s="176"/>
      <c r="AA48" s="176">
        <v>0</v>
      </c>
      <c r="AB48" s="176"/>
      <c r="AC48" s="176"/>
      <c r="AD48" s="176"/>
      <c r="AE48" s="65">
        <f t="shared" si="10"/>
        <v>0</v>
      </c>
      <c r="AF48" s="13" t="str">
        <f t="shared" si="11"/>
        <v>CUMPLE</v>
      </c>
      <c r="AG48" s="238"/>
      <c r="AH48" s="38" t="s">
        <v>33</v>
      </c>
      <c r="AI48" s="38" t="s">
        <v>114</v>
      </c>
      <c r="AJ48" s="38" t="s">
        <v>222</v>
      </c>
      <c r="AK48" s="176">
        <v>0</v>
      </c>
      <c r="AL48" s="176"/>
      <c r="AM48" s="176"/>
      <c r="AN48" s="176">
        <v>0</v>
      </c>
      <c r="AO48" s="176"/>
      <c r="AP48" s="176"/>
      <c r="AQ48" s="176">
        <v>0</v>
      </c>
      <c r="AR48" s="176"/>
      <c r="AS48" s="176"/>
      <c r="AT48" s="176"/>
      <c r="AU48" s="3">
        <f t="shared" si="12"/>
        <v>0</v>
      </c>
      <c r="AV48" s="13" t="str">
        <f t="shared" si="13"/>
        <v>CUMPLE</v>
      </c>
      <c r="AW48" s="173"/>
      <c r="AX48" s="38" t="s">
        <v>33</v>
      </c>
      <c r="AY48" s="38" t="s">
        <v>102</v>
      </c>
      <c r="AZ48" s="38" t="s">
        <v>267</v>
      </c>
      <c r="BA48" s="176">
        <v>0</v>
      </c>
      <c r="BB48" s="176"/>
      <c r="BC48" s="176"/>
      <c r="BD48" s="176">
        <v>0</v>
      </c>
      <c r="BE48" s="176"/>
      <c r="BF48" s="176"/>
      <c r="BG48" s="176">
        <v>0</v>
      </c>
      <c r="BH48" s="176"/>
      <c r="BI48" s="176"/>
      <c r="BJ48" s="176"/>
      <c r="BK48" s="3">
        <f t="shared" si="14"/>
        <v>0</v>
      </c>
      <c r="BL48" s="16" t="str">
        <f t="shared" si="15"/>
        <v>CUMPLE</v>
      </c>
    </row>
    <row r="49" spans="1:64" ht="15.75" customHeight="1" x14ac:dyDescent="0.25">
      <c r="A49" s="238"/>
      <c r="B49" s="38" t="s">
        <v>33</v>
      </c>
      <c r="C49" s="38" t="s">
        <v>101</v>
      </c>
      <c r="D49" s="38" t="s">
        <v>123</v>
      </c>
      <c r="E49" s="305">
        <v>0</v>
      </c>
      <c r="F49" s="249"/>
      <c r="G49" s="250"/>
      <c r="H49" s="175">
        <v>0</v>
      </c>
      <c r="I49" s="176"/>
      <c r="J49" s="176"/>
      <c r="K49" s="176">
        <v>0</v>
      </c>
      <c r="L49" s="176"/>
      <c r="M49" s="176"/>
      <c r="N49" s="176"/>
      <c r="O49" s="65">
        <f t="shared" si="8"/>
        <v>0</v>
      </c>
      <c r="P49" s="13" t="str">
        <f t="shared" si="9"/>
        <v>CUMPLE</v>
      </c>
      <c r="Q49" s="238"/>
      <c r="R49" s="38" t="s">
        <v>33</v>
      </c>
      <c r="S49" s="38" t="s">
        <v>88</v>
      </c>
      <c r="T49" s="38" t="s">
        <v>175</v>
      </c>
      <c r="U49" s="248">
        <v>0</v>
      </c>
      <c r="V49" s="249"/>
      <c r="W49" s="250"/>
      <c r="X49" s="175">
        <v>0</v>
      </c>
      <c r="Y49" s="176"/>
      <c r="Z49" s="176"/>
      <c r="AA49" s="176">
        <v>0</v>
      </c>
      <c r="AB49" s="176"/>
      <c r="AC49" s="176"/>
      <c r="AD49" s="176"/>
      <c r="AE49" s="65">
        <f t="shared" si="10"/>
        <v>0</v>
      </c>
      <c r="AF49" s="13" t="str">
        <f t="shared" si="11"/>
        <v>CUMPLE</v>
      </c>
      <c r="AG49" s="238"/>
      <c r="AH49" s="38" t="s">
        <v>33</v>
      </c>
      <c r="AI49" s="38" t="s">
        <v>122</v>
      </c>
      <c r="AJ49" s="38" t="s">
        <v>223</v>
      </c>
      <c r="AK49" s="176">
        <v>0</v>
      </c>
      <c r="AL49" s="176"/>
      <c r="AM49" s="176"/>
      <c r="AN49" s="176">
        <v>0</v>
      </c>
      <c r="AO49" s="176"/>
      <c r="AP49" s="176"/>
      <c r="AQ49" s="176">
        <v>0</v>
      </c>
      <c r="AR49" s="176"/>
      <c r="AS49" s="176"/>
      <c r="AT49" s="176"/>
      <c r="AU49" s="3">
        <f t="shared" si="12"/>
        <v>0</v>
      </c>
      <c r="AV49" s="13" t="str">
        <f t="shared" si="13"/>
        <v>CUMPLE</v>
      </c>
      <c r="AW49" s="173"/>
      <c r="AX49" s="38" t="s">
        <v>33</v>
      </c>
      <c r="AY49" s="38" t="s">
        <v>221</v>
      </c>
      <c r="AZ49" s="38" t="s">
        <v>268</v>
      </c>
      <c r="BA49" s="176">
        <v>0</v>
      </c>
      <c r="BB49" s="176"/>
      <c r="BC49" s="176"/>
      <c r="BD49" s="176">
        <v>0</v>
      </c>
      <c r="BE49" s="176"/>
      <c r="BF49" s="176"/>
      <c r="BG49" s="176">
        <v>0</v>
      </c>
      <c r="BH49" s="176"/>
      <c r="BI49" s="176"/>
      <c r="BJ49" s="176"/>
      <c r="BK49" s="3">
        <f t="shared" si="14"/>
        <v>0</v>
      </c>
      <c r="BL49" s="16" t="str">
        <f t="shared" si="15"/>
        <v>CUMPLE</v>
      </c>
    </row>
    <row r="50" spans="1:64" ht="15.75" customHeight="1" x14ac:dyDescent="0.25">
      <c r="A50" s="238"/>
      <c r="B50" s="38" t="s">
        <v>33</v>
      </c>
      <c r="C50" s="38" t="s">
        <v>125</v>
      </c>
      <c r="D50" s="38" t="s">
        <v>124</v>
      </c>
      <c r="E50" s="305">
        <v>0</v>
      </c>
      <c r="F50" s="249"/>
      <c r="G50" s="250"/>
      <c r="H50" s="175">
        <v>0</v>
      </c>
      <c r="I50" s="176"/>
      <c r="J50" s="176"/>
      <c r="K50" s="176">
        <v>0</v>
      </c>
      <c r="L50" s="176"/>
      <c r="M50" s="176"/>
      <c r="N50" s="176"/>
      <c r="O50" s="65">
        <f t="shared" si="8"/>
        <v>0</v>
      </c>
      <c r="P50" s="13" t="str">
        <f t="shared" si="9"/>
        <v>CUMPLE</v>
      </c>
      <c r="Q50" s="238"/>
      <c r="R50" s="38" t="s">
        <v>33</v>
      </c>
      <c r="S50" s="38" t="s">
        <v>118</v>
      </c>
      <c r="T50" s="38" t="s">
        <v>176</v>
      </c>
      <c r="U50" s="248">
        <v>0</v>
      </c>
      <c r="V50" s="249"/>
      <c r="W50" s="250"/>
      <c r="X50" s="175">
        <v>0</v>
      </c>
      <c r="Y50" s="176"/>
      <c r="Z50" s="176"/>
      <c r="AA50" s="176">
        <v>0</v>
      </c>
      <c r="AB50" s="176"/>
      <c r="AC50" s="176"/>
      <c r="AD50" s="176"/>
      <c r="AE50" s="65">
        <f t="shared" si="10"/>
        <v>0</v>
      </c>
      <c r="AF50" s="13" t="str">
        <f t="shared" si="11"/>
        <v>CUMPLE</v>
      </c>
      <c r="AG50" s="238"/>
      <c r="AH50" s="38" t="s">
        <v>33</v>
      </c>
      <c r="AI50" s="38" t="s">
        <v>225</v>
      </c>
      <c r="AJ50" s="38" t="s">
        <v>224</v>
      </c>
      <c r="AK50" s="176">
        <v>0</v>
      </c>
      <c r="AL50" s="176"/>
      <c r="AM50" s="176"/>
      <c r="AN50" s="176">
        <v>0</v>
      </c>
      <c r="AO50" s="176"/>
      <c r="AP50" s="176"/>
      <c r="AQ50" s="176">
        <v>0</v>
      </c>
      <c r="AR50" s="176"/>
      <c r="AS50" s="176"/>
      <c r="AT50" s="176"/>
      <c r="AU50" s="3">
        <f t="shared" si="12"/>
        <v>0</v>
      </c>
      <c r="AV50" s="13" t="str">
        <f t="shared" si="13"/>
        <v>CUMPLE</v>
      </c>
      <c r="AW50" s="173"/>
      <c r="AX50" s="38" t="s">
        <v>33</v>
      </c>
      <c r="AY50" s="38" t="s">
        <v>174</v>
      </c>
      <c r="AZ50" s="38" t="s">
        <v>269</v>
      </c>
      <c r="BA50" s="176">
        <v>0</v>
      </c>
      <c r="BB50" s="176"/>
      <c r="BC50" s="176"/>
      <c r="BD50" s="176">
        <v>0</v>
      </c>
      <c r="BE50" s="176"/>
      <c r="BF50" s="176"/>
      <c r="BG50" s="176">
        <v>0</v>
      </c>
      <c r="BH50" s="176"/>
      <c r="BI50" s="176"/>
      <c r="BJ50" s="176"/>
      <c r="BK50" s="3">
        <f t="shared" si="14"/>
        <v>0</v>
      </c>
      <c r="BL50" s="16" t="str">
        <f t="shared" si="15"/>
        <v>CUMPLE</v>
      </c>
    </row>
    <row r="51" spans="1:64" ht="15.75" customHeight="1" x14ac:dyDescent="0.25">
      <c r="A51" s="238"/>
      <c r="B51" s="38" t="s">
        <v>32</v>
      </c>
      <c r="C51" s="38" t="s">
        <v>127</v>
      </c>
      <c r="D51" s="38" t="s">
        <v>126</v>
      </c>
      <c r="E51" s="309">
        <v>0</v>
      </c>
      <c r="F51" s="290"/>
      <c r="G51" s="291"/>
      <c r="H51" s="175">
        <v>0</v>
      </c>
      <c r="I51" s="176"/>
      <c r="J51" s="176"/>
      <c r="K51" s="176">
        <v>0</v>
      </c>
      <c r="L51" s="176"/>
      <c r="M51" s="176"/>
      <c r="N51" s="176"/>
      <c r="O51" s="65">
        <f t="shared" si="8"/>
        <v>0</v>
      </c>
      <c r="P51" s="13" t="str">
        <f t="shared" si="9"/>
        <v>CUMPLE</v>
      </c>
      <c r="Q51" s="238"/>
      <c r="R51" s="38" t="s">
        <v>32</v>
      </c>
      <c r="S51" s="38" t="s">
        <v>178</v>
      </c>
      <c r="T51" s="38" t="s">
        <v>177</v>
      </c>
      <c r="U51" s="289">
        <v>0</v>
      </c>
      <c r="V51" s="290"/>
      <c r="W51" s="291"/>
      <c r="X51" s="175">
        <v>0</v>
      </c>
      <c r="Y51" s="176"/>
      <c r="Z51" s="176"/>
      <c r="AA51" s="176">
        <v>0</v>
      </c>
      <c r="AB51" s="176"/>
      <c r="AC51" s="176"/>
      <c r="AD51" s="176"/>
      <c r="AE51" s="65">
        <f t="shared" si="10"/>
        <v>0</v>
      </c>
      <c r="AF51" s="13" t="str">
        <f t="shared" si="11"/>
        <v>CUMPLE</v>
      </c>
      <c r="AG51" s="238"/>
      <c r="AH51" s="38" t="s">
        <v>32</v>
      </c>
      <c r="AI51" s="38" t="s">
        <v>122</v>
      </c>
      <c r="AJ51" s="38" t="s">
        <v>226</v>
      </c>
      <c r="AK51" s="176">
        <v>0</v>
      </c>
      <c r="AL51" s="176"/>
      <c r="AM51" s="176"/>
      <c r="AN51" s="176">
        <v>0</v>
      </c>
      <c r="AO51" s="176"/>
      <c r="AP51" s="176"/>
      <c r="AQ51" s="176">
        <v>0</v>
      </c>
      <c r="AR51" s="176"/>
      <c r="AS51" s="176"/>
      <c r="AT51" s="176"/>
      <c r="AU51" s="3">
        <f t="shared" si="12"/>
        <v>0</v>
      </c>
      <c r="AV51" s="13" t="str">
        <f t="shared" si="13"/>
        <v>CUMPLE</v>
      </c>
      <c r="AW51" s="173"/>
      <c r="AX51" s="38" t="s">
        <v>32</v>
      </c>
      <c r="AY51" s="38" t="s">
        <v>91</v>
      </c>
      <c r="AZ51" s="38" t="s">
        <v>270</v>
      </c>
      <c r="BA51" s="176">
        <v>0</v>
      </c>
      <c r="BB51" s="176"/>
      <c r="BC51" s="176"/>
      <c r="BD51" s="176">
        <v>0</v>
      </c>
      <c r="BE51" s="176"/>
      <c r="BF51" s="176"/>
      <c r="BG51" s="176">
        <v>0</v>
      </c>
      <c r="BH51" s="176"/>
      <c r="BI51" s="176"/>
      <c r="BJ51" s="176"/>
      <c r="BK51" s="3">
        <f t="shared" si="14"/>
        <v>0</v>
      </c>
      <c r="BL51" s="16" t="str">
        <f t="shared" si="15"/>
        <v>CUMPLE</v>
      </c>
    </row>
    <row r="52" spans="1:64" ht="15.75" customHeight="1" x14ac:dyDescent="0.25">
      <c r="A52" s="238"/>
      <c r="B52" s="38" t="s">
        <v>32</v>
      </c>
      <c r="C52" s="38" t="s">
        <v>93</v>
      </c>
      <c r="D52" s="38" t="s">
        <v>128</v>
      </c>
      <c r="E52" s="195">
        <v>0</v>
      </c>
      <c r="F52" s="176"/>
      <c r="G52" s="176"/>
      <c r="H52" s="175">
        <v>0</v>
      </c>
      <c r="I52" s="176"/>
      <c r="J52" s="176"/>
      <c r="K52" s="176">
        <v>0</v>
      </c>
      <c r="L52" s="176"/>
      <c r="M52" s="176"/>
      <c r="N52" s="176"/>
      <c r="O52" s="65">
        <f t="shared" si="8"/>
        <v>0</v>
      </c>
      <c r="P52" s="13" t="str">
        <f t="shared" si="9"/>
        <v>CUMPLE</v>
      </c>
      <c r="Q52" s="238"/>
      <c r="R52" s="38" t="s">
        <v>32</v>
      </c>
      <c r="S52" s="38" t="s">
        <v>180</v>
      </c>
      <c r="T52" s="38" t="s">
        <v>179</v>
      </c>
      <c r="U52" s="175">
        <v>0</v>
      </c>
      <c r="V52" s="176"/>
      <c r="W52" s="176"/>
      <c r="X52" s="175">
        <v>0</v>
      </c>
      <c r="Y52" s="176"/>
      <c r="Z52" s="176"/>
      <c r="AA52" s="176">
        <v>0</v>
      </c>
      <c r="AB52" s="176"/>
      <c r="AC52" s="176"/>
      <c r="AD52" s="176"/>
      <c r="AE52" s="65">
        <f t="shared" si="10"/>
        <v>0</v>
      </c>
      <c r="AF52" s="13" t="str">
        <f t="shared" si="11"/>
        <v>CUMPLE</v>
      </c>
      <c r="AG52" s="238"/>
      <c r="AH52" s="38" t="s">
        <v>32</v>
      </c>
      <c r="AI52" s="38" t="s">
        <v>228</v>
      </c>
      <c r="AJ52" s="38" t="s">
        <v>227</v>
      </c>
      <c r="AK52" s="176">
        <v>0</v>
      </c>
      <c r="AL52" s="176"/>
      <c r="AM52" s="176"/>
      <c r="AN52" s="176">
        <v>0</v>
      </c>
      <c r="AO52" s="176"/>
      <c r="AP52" s="176"/>
      <c r="AQ52" s="176">
        <v>0</v>
      </c>
      <c r="AR52" s="176"/>
      <c r="AS52" s="176"/>
      <c r="AT52" s="176"/>
      <c r="AU52" s="3">
        <f t="shared" si="12"/>
        <v>0</v>
      </c>
      <c r="AV52" s="13" t="str">
        <f t="shared" si="13"/>
        <v>CUMPLE</v>
      </c>
      <c r="AW52" s="173"/>
      <c r="AX52" s="38" t="s">
        <v>32</v>
      </c>
      <c r="AY52" s="38" t="s">
        <v>89</v>
      </c>
      <c r="AZ52" s="38" t="s">
        <v>271</v>
      </c>
      <c r="BA52" s="176">
        <v>0</v>
      </c>
      <c r="BB52" s="176"/>
      <c r="BC52" s="176"/>
      <c r="BD52" s="176">
        <v>0</v>
      </c>
      <c r="BE52" s="176"/>
      <c r="BF52" s="176"/>
      <c r="BG52" s="176">
        <v>0</v>
      </c>
      <c r="BH52" s="176"/>
      <c r="BI52" s="176"/>
      <c r="BJ52" s="176"/>
      <c r="BK52" s="3">
        <f t="shared" si="14"/>
        <v>0</v>
      </c>
      <c r="BL52" s="16" t="str">
        <f t="shared" si="15"/>
        <v>CUMPLE</v>
      </c>
    </row>
    <row r="53" spans="1:64" ht="15.75" customHeight="1" x14ac:dyDescent="0.25">
      <c r="A53" s="238"/>
      <c r="B53" s="38" t="s">
        <v>32</v>
      </c>
      <c r="C53" s="38" t="s">
        <v>108</v>
      </c>
      <c r="D53" s="38" t="s">
        <v>129</v>
      </c>
      <c r="E53" s="176">
        <v>0</v>
      </c>
      <c r="F53" s="176"/>
      <c r="G53" s="176"/>
      <c r="H53" s="176">
        <v>0</v>
      </c>
      <c r="I53" s="176"/>
      <c r="J53" s="176"/>
      <c r="K53" s="176">
        <v>0</v>
      </c>
      <c r="L53" s="176"/>
      <c r="M53" s="176"/>
      <c r="N53" s="176"/>
      <c r="O53" s="65">
        <f t="shared" si="8"/>
        <v>0</v>
      </c>
      <c r="P53" s="13" t="str">
        <f t="shared" si="9"/>
        <v>CUMPLE</v>
      </c>
      <c r="Q53" s="238"/>
      <c r="R53" s="38" t="s">
        <v>32</v>
      </c>
      <c r="S53" s="38" t="s">
        <v>107</v>
      </c>
      <c r="T53" s="38" t="s">
        <v>181</v>
      </c>
      <c r="U53" s="175">
        <v>0</v>
      </c>
      <c r="V53" s="176"/>
      <c r="W53" s="176"/>
      <c r="X53" s="176">
        <v>0</v>
      </c>
      <c r="Y53" s="176"/>
      <c r="Z53" s="176"/>
      <c r="AA53" s="176">
        <v>0</v>
      </c>
      <c r="AB53" s="176"/>
      <c r="AC53" s="176"/>
      <c r="AD53" s="176"/>
      <c r="AE53" s="65">
        <f t="shared" si="10"/>
        <v>0</v>
      </c>
      <c r="AF53" s="13" t="str">
        <f t="shared" si="11"/>
        <v>CUMPLE</v>
      </c>
      <c r="AG53" s="238"/>
      <c r="AH53" s="38" t="s">
        <v>32</v>
      </c>
      <c r="AI53" s="38" t="s">
        <v>230</v>
      </c>
      <c r="AJ53" s="38" t="s">
        <v>229</v>
      </c>
      <c r="AK53" s="176">
        <v>0</v>
      </c>
      <c r="AL53" s="176"/>
      <c r="AM53" s="176"/>
      <c r="AN53" s="176">
        <v>0</v>
      </c>
      <c r="AO53" s="176"/>
      <c r="AP53" s="176"/>
      <c r="AQ53" s="176">
        <v>0</v>
      </c>
      <c r="AR53" s="176"/>
      <c r="AS53" s="176"/>
      <c r="AT53" s="176"/>
      <c r="AU53" s="3">
        <f t="shared" si="12"/>
        <v>0</v>
      </c>
      <c r="AV53" s="13" t="str">
        <f t="shared" si="13"/>
        <v>CUMPLE</v>
      </c>
      <c r="AW53" s="173"/>
      <c r="AX53" s="38" t="s">
        <v>32</v>
      </c>
      <c r="AY53" s="38" t="s">
        <v>125</v>
      </c>
      <c r="AZ53" s="38" t="s">
        <v>272</v>
      </c>
      <c r="BA53" s="176">
        <v>0</v>
      </c>
      <c r="BB53" s="176"/>
      <c r="BC53" s="176"/>
      <c r="BD53" s="176">
        <v>0</v>
      </c>
      <c r="BE53" s="176"/>
      <c r="BF53" s="176"/>
      <c r="BG53" s="176">
        <v>0</v>
      </c>
      <c r="BH53" s="176"/>
      <c r="BI53" s="176"/>
      <c r="BJ53" s="176"/>
      <c r="BK53" s="3">
        <f t="shared" si="14"/>
        <v>0</v>
      </c>
      <c r="BL53" s="16" t="str">
        <f t="shared" si="15"/>
        <v>CUMPLE</v>
      </c>
    </row>
    <row r="54" spans="1:64" ht="15.75" customHeight="1" x14ac:dyDescent="0.25">
      <c r="A54" s="238"/>
      <c r="B54" s="38" t="s">
        <v>32</v>
      </c>
      <c r="C54" s="38" t="s">
        <v>131</v>
      </c>
      <c r="D54" s="38" t="s">
        <v>130</v>
      </c>
      <c r="E54" s="176">
        <v>0</v>
      </c>
      <c r="F54" s="176"/>
      <c r="G54" s="176"/>
      <c r="H54" s="176">
        <v>0</v>
      </c>
      <c r="I54" s="176"/>
      <c r="J54" s="176"/>
      <c r="K54" s="176">
        <v>0</v>
      </c>
      <c r="L54" s="176"/>
      <c r="M54" s="176"/>
      <c r="N54" s="176"/>
      <c r="O54" s="65">
        <f t="shared" si="8"/>
        <v>0</v>
      </c>
      <c r="P54" s="13" t="str">
        <f t="shared" si="9"/>
        <v>CUMPLE</v>
      </c>
      <c r="Q54" s="238"/>
      <c r="R54" s="38" t="s">
        <v>32</v>
      </c>
      <c r="S54" s="38" t="s">
        <v>101</v>
      </c>
      <c r="T54" s="38" t="s">
        <v>182</v>
      </c>
      <c r="U54" s="175">
        <v>0</v>
      </c>
      <c r="V54" s="176"/>
      <c r="W54" s="176"/>
      <c r="X54" s="176">
        <v>0</v>
      </c>
      <c r="Y54" s="176"/>
      <c r="Z54" s="176"/>
      <c r="AA54" s="176">
        <v>0</v>
      </c>
      <c r="AB54" s="176"/>
      <c r="AC54" s="176"/>
      <c r="AD54" s="176"/>
      <c r="AE54" s="65">
        <f t="shared" si="10"/>
        <v>0</v>
      </c>
      <c r="AF54" s="13" t="str">
        <f t="shared" si="11"/>
        <v>CUMPLE</v>
      </c>
      <c r="AG54" s="238"/>
      <c r="AH54" s="38" t="s">
        <v>32</v>
      </c>
      <c r="AI54" s="38" t="s">
        <v>88</v>
      </c>
      <c r="AJ54" s="38" t="s">
        <v>231</v>
      </c>
      <c r="AK54" s="176">
        <v>0</v>
      </c>
      <c r="AL54" s="176"/>
      <c r="AM54" s="176"/>
      <c r="AN54" s="176">
        <v>0</v>
      </c>
      <c r="AO54" s="176"/>
      <c r="AP54" s="176"/>
      <c r="AQ54" s="176">
        <v>0</v>
      </c>
      <c r="AR54" s="176"/>
      <c r="AS54" s="176"/>
      <c r="AT54" s="176"/>
      <c r="AU54" s="3">
        <f t="shared" si="12"/>
        <v>0</v>
      </c>
      <c r="AV54" s="13" t="str">
        <f t="shared" si="13"/>
        <v>CUMPLE</v>
      </c>
      <c r="AW54" s="173"/>
      <c r="AX54" s="38" t="s">
        <v>32</v>
      </c>
      <c r="AY54" s="38" t="s">
        <v>122</v>
      </c>
      <c r="AZ54" s="38" t="s">
        <v>273</v>
      </c>
      <c r="BA54" s="176">
        <v>0</v>
      </c>
      <c r="BB54" s="176"/>
      <c r="BC54" s="176"/>
      <c r="BD54" s="176">
        <v>0</v>
      </c>
      <c r="BE54" s="176"/>
      <c r="BF54" s="176"/>
      <c r="BG54" s="176">
        <v>0</v>
      </c>
      <c r="BH54" s="176"/>
      <c r="BI54" s="176"/>
      <c r="BJ54" s="176"/>
      <c r="BK54" s="3">
        <f t="shared" si="14"/>
        <v>0</v>
      </c>
      <c r="BL54" s="16" t="str">
        <f t="shared" si="15"/>
        <v>CUMPLE</v>
      </c>
    </row>
    <row r="55" spans="1:64" ht="17.25" customHeight="1" x14ac:dyDescent="0.25">
      <c r="A55" s="238"/>
      <c r="B55" s="38" t="s">
        <v>32</v>
      </c>
      <c r="C55" s="38" t="s">
        <v>133</v>
      </c>
      <c r="D55" s="38" t="s">
        <v>132</v>
      </c>
      <c r="E55" s="176">
        <v>0</v>
      </c>
      <c r="F55" s="176"/>
      <c r="G55" s="176"/>
      <c r="H55" s="176">
        <v>0</v>
      </c>
      <c r="I55" s="176"/>
      <c r="J55" s="176"/>
      <c r="K55" s="176">
        <v>0</v>
      </c>
      <c r="L55" s="176"/>
      <c r="M55" s="176"/>
      <c r="N55" s="176"/>
      <c r="O55" s="65">
        <f t="shared" si="8"/>
        <v>0</v>
      </c>
      <c r="P55" s="13" t="str">
        <f t="shared" si="9"/>
        <v>CUMPLE</v>
      </c>
      <c r="Q55" s="238"/>
      <c r="R55" s="38" t="s">
        <v>32</v>
      </c>
      <c r="S55" s="38" t="s">
        <v>184</v>
      </c>
      <c r="T55" s="38" t="s">
        <v>183</v>
      </c>
      <c r="U55" s="175">
        <v>0</v>
      </c>
      <c r="V55" s="176"/>
      <c r="W55" s="176"/>
      <c r="X55" s="176">
        <v>0</v>
      </c>
      <c r="Y55" s="176"/>
      <c r="Z55" s="176"/>
      <c r="AA55" s="176">
        <v>0</v>
      </c>
      <c r="AB55" s="176"/>
      <c r="AC55" s="176"/>
      <c r="AD55" s="176"/>
      <c r="AE55" s="65">
        <f t="shared" si="10"/>
        <v>0</v>
      </c>
      <c r="AF55" s="13" t="str">
        <f t="shared" si="11"/>
        <v>CUMPLE</v>
      </c>
      <c r="AG55" s="238"/>
      <c r="AH55" s="38" t="s">
        <v>32</v>
      </c>
      <c r="AI55" s="38" t="s">
        <v>219</v>
      </c>
      <c r="AJ55" s="38" t="s">
        <v>232</v>
      </c>
      <c r="AK55" s="176">
        <v>0</v>
      </c>
      <c r="AL55" s="176"/>
      <c r="AM55" s="176"/>
      <c r="AN55" s="176">
        <v>0</v>
      </c>
      <c r="AO55" s="176"/>
      <c r="AP55" s="176"/>
      <c r="AQ55" s="176">
        <v>0</v>
      </c>
      <c r="AR55" s="176"/>
      <c r="AS55" s="176"/>
      <c r="AT55" s="176"/>
      <c r="AU55" s="3">
        <f t="shared" si="12"/>
        <v>0</v>
      </c>
      <c r="AV55" s="13" t="str">
        <f t="shared" si="13"/>
        <v>CUMPLE</v>
      </c>
      <c r="AW55" s="173"/>
      <c r="AX55" s="38" t="s">
        <v>32</v>
      </c>
      <c r="AY55" s="38" t="s">
        <v>180</v>
      </c>
      <c r="AZ55" s="38" t="s">
        <v>274</v>
      </c>
      <c r="BA55" s="176">
        <v>0</v>
      </c>
      <c r="BB55" s="176"/>
      <c r="BC55" s="176"/>
      <c r="BD55" s="176">
        <v>0</v>
      </c>
      <c r="BE55" s="176"/>
      <c r="BF55" s="176"/>
      <c r="BG55" s="176">
        <v>0</v>
      </c>
      <c r="BH55" s="176"/>
      <c r="BI55" s="176"/>
      <c r="BJ55" s="176"/>
      <c r="BK55" s="3">
        <f t="shared" si="14"/>
        <v>0</v>
      </c>
      <c r="BL55" s="16" t="str">
        <f t="shared" si="15"/>
        <v>CUMPLE</v>
      </c>
    </row>
    <row r="56" spans="1:64" ht="15.75" customHeight="1" x14ac:dyDescent="0.25">
      <c r="A56" s="238"/>
      <c r="B56" s="38" t="s">
        <v>30</v>
      </c>
      <c r="C56" s="38" t="s">
        <v>135</v>
      </c>
      <c r="D56" s="38" t="s">
        <v>134</v>
      </c>
      <c r="E56" s="176">
        <v>0</v>
      </c>
      <c r="F56" s="176"/>
      <c r="G56" s="176"/>
      <c r="H56" s="176">
        <v>0</v>
      </c>
      <c r="I56" s="176"/>
      <c r="J56" s="176"/>
      <c r="K56" s="176">
        <v>0</v>
      </c>
      <c r="L56" s="176"/>
      <c r="M56" s="176"/>
      <c r="N56" s="176"/>
      <c r="O56" s="65">
        <f t="shared" si="8"/>
        <v>0</v>
      </c>
      <c r="P56" s="13" t="str">
        <f t="shared" si="9"/>
        <v>CUMPLE</v>
      </c>
      <c r="Q56" s="238"/>
      <c r="R56" s="38" t="s">
        <v>30</v>
      </c>
      <c r="S56" s="38" t="s">
        <v>186</v>
      </c>
      <c r="T56" s="38" t="s">
        <v>185</v>
      </c>
      <c r="U56" s="175">
        <v>0</v>
      </c>
      <c r="V56" s="176"/>
      <c r="W56" s="176"/>
      <c r="X56" s="176">
        <v>0</v>
      </c>
      <c r="Y56" s="176"/>
      <c r="Z56" s="176"/>
      <c r="AA56" s="176">
        <v>0</v>
      </c>
      <c r="AB56" s="176"/>
      <c r="AC56" s="176"/>
      <c r="AD56" s="176"/>
      <c r="AE56" s="65">
        <f t="shared" si="10"/>
        <v>0</v>
      </c>
      <c r="AF56" s="13" t="str">
        <f t="shared" si="11"/>
        <v>CUMPLE</v>
      </c>
      <c r="AG56" s="238"/>
      <c r="AH56" s="38" t="s">
        <v>30</v>
      </c>
      <c r="AI56" s="38" t="s">
        <v>234</v>
      </c>
      <c r="AJ56" s="38" t="s">
        <v>233</v>
      </c>
      <c r="AK56" s="176">
        <v>0</v>
      </c>
      <c r="AL56" s="176"/>
      <c r="AM56" s="176"/>
      <c r="AN56" s="176">
        <v>0</v>
      </c>
      <c r="AO56" s="176"/>
      <c r="AP56" s="176"/>
      <c r="AQ56" s="176">
        <v>0</v>
      </c>
      <c r="AR56" s="176"/>
      <c r="AS56" s="176"/>
      <c r="AT56" s="176"/>
      <c r="AU56" s="3">
        <f t="shared" si="12"/>
        <v>0</v>
      </c>
      <c r="AV56" s="13" t="str">
        <f t="shared" si="13"/>
        <v>CUMPLE</v>
      </c>
      <c r="AW56" s="173"/>
      <c r="AX56" s="38" t="s">
        <v>30</v>
      </c>
      <c r="AY56" s="38" t="s">
        <v>112</v>
      </c>
      <c r="AZ56" s="38" t="s">
        <v>275</v>
      </c>
      <c r="BA56" s="176">
        <v>0</v>
      </c>
      <c r="BB56" s="176"/>
      <c r="BC56" s="176"/>
      <c r="BD56" s="176">
        <v>0</v>
      </c>
      <c r="BE56" s="176"/>
      <c r="BF56" s="176"/>
      <c r="BG56" s="176">
        <v>0</v>
      </c>
      <c r="BH56" s="176"/>
      <c r="BI56" s="176"/>
      <c r="BJ56" s="176"/>
      <c r="BK56" s="3">
        <f t="shared" si="14"/>
        <v>0</v>
      </c>
      <c r="BL56" s="16" t="str">
        <f t="shared" si="15"/>
        <v>CUMPLE</v>
      </c>
    </row>
    <row r="57" spans="1:64" ht="15.75" customHeight="1" x14ac:dyDescent="0.25">
      <c r="A57" s="238"/>
      <c r="B57" s="38" t="s">
        <v>30</v>
      </c>
      <c r="C57" s="38" t="s">
        <v>137</v>
      </c>
      <c r="D57" s="38" t="s">
        <v>136</v>
      </c>
      <c r="E57" s="176">
        <v>0</v>
      </c>
      <c r="F57" s="176"/>
      <c r="G57" s="176"/>
      <c r="H57" s="176">
        <v>0</v>
      </c>
      <c r="I57" s="176"/>
      <c r="J57" s="176"/>
      <c r="K57" s="176">
        <v>0</v>
      </c>
      <c r="L57" s="176"/>
      <c r="M57" s="176"/>
      <c r="N57" s="176"/>
      <c r="O57" s="65">
        <f t="shared" si="8"/>
        <v>0</v>
      </c>
      <c r="P57" s="13" t="str">
        <f t="shared" si="9"/>
        <v>CUMPLE</v>
      </c>
      <c r="Q57" s="238"/>
      <c r="R57" s="38" t="s">
        <v>30</v>
      </c>
      <c r="S57" s="38" t="s">
        <v>188</v>
      </c>
      <c r="T57" s="38" t="s">
        <v>187</v>
      </c>
      <c r="U57" s="175">
        <v>0</v>
      </c>
      <c r="V57" s="176"/>
      <c r="W57" s="176"/>
      <c r="X57" s="176">
        <v>0</v>
      </c>
      <c r="Y57" s="176"/>
      <c r="Z57" s="176"/>
      <c r="AA57" s="176">
        <v>0</v>
      </c>
      <c r="AB57" s="176"/>
      <c r="AC57" s="176"/>
      <c r="AD57" s="176"/>
      <c r="AE57" s="65">
        <f t="shared" si="10"/>
        <v>0</v>
      </c>
      <c r="AF57" s="13" t="str">
        <f t="shared" si="11"/>
        <v>CUMPLE</v>
      </c>
      <c r="AG57" s="238"/>
      <c r="AH57" s="38" t="s">
        <v>30</v>
      </c>
      <c r="AI57" s="38" t="s">
        <v>113</v>
      </c>
      <c r="AJ57" s="38" t="s">
        <v>235</v>
      </c>
      <c r="AK57" s="176">
        <v>0</v>
      </c>
      <c r="AL57" s="176"/>
      <c r="AM57" s="176"/>
      <c r="AN57" s="176">
        <v>0</v>
      </c>
      <c r="AO57" s="176"/>
      <c r="AP57" s="176"/>
      <c r="AQ57" s="176">
        <v>0</v>
      </c>
      <c r="AR57" s="176"/>
      <c r="AS57" s="176"/>
      <c r="AT57" s="176"/>
      <c r="AU57" s="3">
        <f t="shared" si="12"/>
        <v>0</v>
      </c>
      <c r="AV57" s="13" t="str">
        <f t="shared" si="13"/>
        <v>CUMPLE</v>
      </c>
      <c r="AW57" s="173"/>
      <c r="AX57" s="38" t="s">
        <v>30</v>
      </c>
      <c r="AY57" s="38" t="s">
        <v>281</v>
      </c>
      <c r="AZ57" s="38" t="s">
        <v>280</v>
      </c>
      <c r="BA57" s="176">
        <v>0</v>
      </c>
      <c r="BB57" s="176"/>
      <c r="BC57" s="176"/>
      <c r="BD57" s="176">
        <v>0</v>
      </c>
      <c r="BE57" s="176"/>
      <c r="BF57" s="176"/>
      <c r="BG57" s="176">
        <v>0</v>
      </c>
      <c r="BH57" s="176"/>
      <c r="BI57" s="176"/>
      <c r="BJ57" s="176"/>
      <c r="BK57" s="3">
        <f t="shared" si="14"/>
        <v>0</v>
      </c>
      <c r="BL57" s="16" t="str">
        <f t="shared" si="15"/>
        <v>CUMPLE</v>
      </c>
    </row>
    <row r="58" spans="1:64" ht="15.75" customHeight="1" x14ac:dyDescent="0.25">
      <c r="A58" s="238"/>
      <c r="B58" s="38" t="s">
        <v>30</v>
      </c>
      <c r="C58" s="38" t="s">
        <v>139</v>
      </c>
      <c r="D58" s="38" t="s">
        <v>138</v>
      </c>
      <c r="E58" s="176">
        <v>0</v>
      </c>
      <c r="F58" s="176"/>
      <c r="G58" s="176"/>
      <c r="H58" s="176">
        <v>0</v>
      </c>
      <c r="I58" s="176"/>
      <c r="J58" s="176"/>
      <c r="K58" s="176">
        <v>0</v>
      </c>
      <c r="L58" s="176"/>
      <c r="M58" s="176"/>
      <c r="N58" s="176"/>
      <c r="O58" s="65">
        <f t="shared" si="8"/>
        <v>0</v>
      </c>
      <c r="P58" s="13" t="str">
        <f t="shared" si="9"/>
        <v>CUMPLE</v>
      </c>
      <c r="Q58" s="238"/>
      <c r="R58" s="38" t="s">
        <v>30</v>
      </c>
      <c r="S58" s="38" t="s">
        <v>190</v>
      </c>
      <c r="T58" s="38" t="s">
        <v>189</v>
      </c>
      <c r="U58" s="175">
        <v>0</v>
      </c>
      <c r="V58" s="176"/>
      <c r="W58" s="176"/>
      <c r="X58" s="176">
        <v>0</v>
      </c>
      <c r="Y58" s="176"/>
      <c r="Z58" s="176"/>
      <c r="AA58" s="176">
        <v>0</v>
      </c>
      <c r="AB58" s="176"/>
      <c r="AC58" s="176"/>
      <c r="AD58" s="176"/>
      <c r="AE58" s="65">
        <f t="shared" si="10"/>
        <v>0</v>
      </c>
      <c r="AF58" s="13" t="str">
        <f t="shared" si="11"/>
        <v>CUMPLE</v>
      </c>
      <c r="AG58" s="238"/>
      <c r="AH58" s="38" t="s">
        <v>30</v>
      </c>
      <c r="AI58" s="38" t="s">
        <v>237</v>
      </c>
      <c r="AJ58" s="38" t="s">
        <v>236</v>
      </c>
      <c r="AK58" s="195">
        <v>0</v>
      </c>
      <c r="AL58" s="176"/>
      <c r="AM58" s="176"/>
      <c r="AN58" s="176">
        <v>0</v>
      </c>
      <c r="AO58" s="176"/>
      <c r="AP58" s="176"/>
      <c r="AQ58" s="176">
        <v>0</v>
      </c>
      <c r="AR58" s="176"/>
      <c r="AS58" s="176"/>
      <c r="AT58" s="176"/>
      <c r="AU58" s="3">
        <f t="shared" si="12"/>
        <v>0</v>
      </c>
      <c r="AV58" s="13" t="str">
        <f t="shared" si="13"/>
        <v>CUMPLE</v>
      </c>
      <c r="AW58" s="173"/>
      <c r="AX58" s="38" t="s">
        <v>30</v>
      </c>
      <c r="AY58" s="38" t="s">
        <v>277</v>
      </c>
      <c r="AZ58" s="38" t="s">
        <v>276</v>
      </c>
      <c r="BA58" s="176">
        <v>0</v>
      </c>
      <c r="BB58" s="176"/>
      <c r="BC58" s="176"/>
      <c r="BD58" s="176">
        <v>0</v>
      </c>
      <c r="BE58" s="176"/>
      <c r="BF58" s="176"/>
      <c r="BG58" s="176">
        <v>0</v>
      </c>
      <c r="BH58" s="176"/>
      <c r="BI58" s="176"/>
      <c r="BJ58" s="176"/>
      <c r="BK58" s="3">
        <f t="shared" si="14"/>
        <v>0</v>
      </c>
      <c r="BL58" s="16" t="str">
        <f t="shared" si="15"/>
        <v>CUMPLE</v>
      </c>
    </row>
    <row r="59" spans="1:64" ht="15.75" customHeight="1" x14ac:dyDescent="0.25">
      <c r="A59" s="238"/>
      <c r="B59" s="38" t="s">
        <v>30</v>
      </c>
      <c r="C59" s="38" t="s">
        <v>104</v>
      </c>
      <c r="D59" s="38" t="s">
        <v>140</v>
      </c>
      <c r="E59" s="176">
        <v>0</v>
      </c>
      <c r="F59" s="176"/>
      <c r="G59" s="176"/>
      <c r="H59" s="176">
        <v>0</v>
      </c>
      <c r="I59" s="176"/>
      <c r="J59" s="176"/>
      <c r="K59" s="176">
        <v>0</v>
      </c>
      <c r="L59" s="176"/>
      <c r="M59" s="176"/>
      <c r="N59" s="176"/>
      <c r="O59" s="65">
        <f t="shared" si="8"/>
        <v>0</v>
      </c>
      <c r="P59" s="13" t="str">
        <f t="shared" si="9"/>
        <v>CUMPLE</v>
      </c>
      <c r="Q59" s="238"/>
      <c r="R59" s="38" t="s">
        <v>30</v>
      </c>
      <c r="S59" s="38" t="s">
        <v>192</v>
      </c>
      <c r="T59" s="38" t="s">
        <v>191</v>
      </c>
      <c r="U59" s="175">
        <v>0</v>
      </c>
      <c r="V59" s="176"/>
      <c r="W59" s="176"/>
      <c r="X59" s="176">
        <v>0</v>
      </c>
      <c r="Y59" s="176"/>
      <c r="Z59" s="176"/>
      <c r="AA59" s="176">
        <v>0</v>
      </c>
      <c r="AB59" s="176"/>
      <c r="AC59" s="176"/>
      <c r="AD59" s="176"/>
      <c r="AE59" s="65">
        <f t="shared" si="10"/>
        <v>0</v>
      </c>
      <c r="AF59" s="13" t="str">
        <f t="shared" si="11"/>
        <v>CUMPLE</v>
      </c>
      <c r="AG59" s="238"/>
      <c r="AH59" s="38" t="s">
        <v>30</v>
      </c>
      <c r="AI59" s="38" t="s">
        <v>239</v>
      </c>
      <c r="AJ59" s="38" t="s">
        <v>238</v>
      </c>
      <c r="AK59" s="176">
        <v>0</v>
      </c>
      <c r="AL59" s="176"/>
      <c r="AM59" s="176"/>
      <c r="AN59" s="176">
        <v>0</v>
      </c>
      <c r="AO59" s="176"/>
      <c r="AP59" s="176"/>
      <c r="AQ59" s="176">
        <v>0</v>
      </c>
      <c r="AR59" s="176"/>
      <c r="AS59" s="176"/>
      <c r="AT59" s="176"/>
      <c r="AU59" s="3">
        <f t="shared" si="12"/>
        <v>0</v>
      </c>
      <c r="AV59" s="13" t="str">
        <f t="shared" si="13"/>
        <v>CUMPLE</v>
      </c>
      <c r="AW59" s="173"/>
      <c r="AX59" s="38" t="s">
        <v>30</v>
      </c>
      <c r="AY59" s="38" t="s">
        <v>279</v>
      </c>
      <c r="AZ59" s="38" t="s">
        <v>278</v>
      </c>
      <c r="BA59" s="176">
        <v>0</v>
      </c>
      <c r="BB59" s="176"/>
      <c r="BC59" s="176"/>
      <c r="BD59" s="176">
        <v>0</v>
      </c>
      <c r="BE59" s="176"/>
      <c r="BF59" s="176"/>
      <c r="BG59" s="176">
        <v>0</v>
      </c>
      <c r="BH59" s="176"/>
      <c r="BI59" s="176"/>
      <c r="BJ59" s="176"/>
      <c r="BK59" s="3">
        <f t="shared" si="14"/>
        <v>0</v>
      </c>
      <c r="BL59" s="16" t="str">
        <f t="shared" si="15"/>
        <v>CUMPLE</v>
      </c>
    </row>
    <row r="60" spans="1:64" ht="15.75" customHeight="1" x14ac:dyDescent="0.25">
      <c r="A60" s="238"/>
      <c r="B60" s="38" t="s">
        <v>30</v>
      </c>
      <c r="C60" s="38" t="s">
        <v>142</v>
      </c>
      <c r="D60" s="38" t="s">
        <v>141</v>
      </c>
      <c r="E60" s="176">
        <v>0</v>
      </c>
      <c r="F60" s="176"/>
      <c r="G60" s="176"/>
      <c r="H60" s="176">
        <v>0</v>
      </c>
      <c r="I60" s="176"/>
      <c r="J60" s="176"/>
      <c r="K60" s="176">
        <v>0</v>
      </c>
      <c r="L60" s="176"/>
      <c r="M60" s="176"/>
      <c r="N60" s="176"/>
      <c r="O60" s="65">
        <f t="shared" si="8"/>
        <v>0</v>
      </c>
      <c r="P60" s="13" t="str">
        <f t="shared" si="9"/>
        <v>CUMPLE</v>
      </c>
      <c r="Q60" s="238"/>
      <c r="R60" s="38" t="s">
        <v>30</v>
      </c>
      <c r="S60" s="38" t="s">
        <v>113</v>
      </c>
      <c r="T60" s="38" t="s">
        <v>193</v>
      </c>
      <c r="U60" s="175">
        <v>0</v>
      </c>
      <c r="V60" s="176"/>
      <c r="W60" s="176"/>
      <c r="X60" s="176">
        <v>0</v>
      </c>
      <c r="Y60" s="176"/>
      <c r="Z60" s="176"/>
      <c r="AA60" s="176">
        <v>0</v>
      </c>
      <c r="AB60" s="176"/>
      <c r="AC60" s="176"/>
      <c r="AD60" s="176"/>
      <c r="AE60" s="65">
        <f t="shared" si="10"/>
        <v>0</v>
      </c>
      <c r="AF60" s="13" t="str">
        <f t="shared" si="11"/>
        <v>CUMPLE</v>
      </c>
      <c r="AG60" s="238"/>
      <c r="AH60" s="38" t="s">
        <v>30</v>
      </c>
      <c r="AI60" s="38" t="s">
        <v>241</v>
      </c>
      <c r="AJ60" s="38" t="s">
        <v>240</v>
      </c>
      <c r="AK60" s="176">
        <v>0</v>
      </c>
      <c r="AL60" s="176"/>
      <c r="AM60" s="176"/>
      <c r="AN60" s="176">
        <v>0</v>
      </c>
      <c r="AO60" s="176"/>
      <c r="AP60" s="176"/>
      <c r="AQ60" s="176">
        <v>0</v>
      </c>
      <c r="AR60" s="176"/>
      <c r="AS60" s="176"/>
      <c r="AT60" s="176"/>
      <c r="AU60" s="3">
        <f t="shared" si="12"/>
        <v>0</v>
      </c>
      <c r="AV60" s="13" t="str">
        <f t="shared" si="13"/>
        <v>CUMPLE</v>
      </c>
      <c r="AW60" s="173"/>
      <c r="AX60" s="38" t="s">
        <v>30</v>
      </c>
      <c r="AY60" s="38" t="s">
        <v>283</v>
      </c>
      <c r="AZ60" s="38" t="s">
        <v>282</v>
      </c>
      <c r="BA60" s="176">
        <v>0</v>
      </c>
      <c r="BB60" s="176"/>
      <c r="BC60" s="176"/>
      <c r="BD60" s="176">
        <v>0</v>
      </c>
      <c r="BE60" s="176"/>
      <c r="BF60" s="176"/>
      <c r="BG60" s="176">
        <v>0</v>
      </c>
      <c r="BH60" s="176"/>
      <c r="BI60" s="176"/>
      <c r="BJ60" s="176"/>
      <c r="BK60" s="3">
        <f t="shared" si="14"/>
        <v>0</v>
      </c>
      <c r="BL60" s="16" t="str">
        <f t="shared" si="15"/>
        <v>CUMPLE</v>
      </c>
    </row>
    <row r="61" spans="1:64" ht="15" customHeight="1" x14ac:dyDescent="0.25">
      <c r="A61" s="238"/>
      <c r="B61" s="38" t="s">
        <v>31</v>
      </c>
      <c r="C61" s="38" t="s">
        <v>144</v>
      </c>
      <c r="D61" s="38" t="s">
        <v>143</v>
      </c>
      <c r="E61" s="176">
        <v>0</v>
      </c>
      <c r="F61" s="176"/>
      <c r="G61" s="176"/>
      <c r="H61" s="176">
        <v>0</v>
      </c>
      <c r="I61" s="176"/>
      <c r="J61" s="176"/>
      <c r="K61" s="176">
        <v>0</v>
      </c>
      <c r="L61" s="176"/>
      <c r="M61" s="176"/>
      <c r="N61" s="176"/>
      <c r="O61" s="65">
        <f t="shared" si="8"/>
        <v>0</v>
      </c>
      <c r="P61" s="13" t="str">
        <f t="shared" si="9"/>
        <v>CUMPLE</v>
      </c>
      <c r="Q61" s="238"/>
      <c r="R61" s="38" t="s">
        <v>31</v>
      </c>
      <c r="S61" s="38" t="s">
        <v>195</v>
      </c>
      <c r="T61" s="38" t="s">
        <v>194</v>
      </c>
      <c r="U61" s="175">
        <v>0</v>
      </c>
      <c r="V61" s="176"/>
      <c r="W61" s="176"/>
      <c r="X61" s="176">
        <v>0</v>
      </c>
      <c r="Y61" s="176"/>
      <c r="Z61" s="176"/>
      <c r="AA61" s="176">
        <v>0</v>
      </c>
      <c r="AB61" s="176"/>
      <c r="AC61" s="176"/>
      <c r="AD61" s="176"/>
      <c r="AE61" s="65">
        <f t="shared" si="10"/>
        <v>0</v>
      </c>
      <c r="AF61" s="13" t="str">
        <f t="shared" si="11"/>
        <v>CUMPLE</v>
      </c>
      <c r="AG61" s="238"/>
      <c r="AH61" s="38" t="s">
        <v>31</v>
      </c>
      <c r="AI61" s="38" t="s">
        <v>243</v>
      </c>
      <c r="AJ61" s="38" t="s">
        <v>242</v>
      </c>
      <c r="AK61" s="176">
        <v>0</v>
      </c>
      <c r="AL61" s="176"/>
      <c r="AM61" s="176"/>
      <c r="AN61" s="176">
        <v>0</v>
      </c>
      <c r="AO61" s="176"/>
      <c r="AP61" s="176"/>
      <c r="AQ61" s="176">
        <v>0</v>
      </c>
      <c r="AR61" s="176"/>
      <c r="AS61" s="176"/>
      <c r="AT61" s="176"/>
      <c r="AU61" s="3">
        <f t="shared" si="12"/>
        <v>0</v>
      </c>
      <c r="AV61" s="13" t="str">
        <f t="shared" si="13"/>
        <v>CUMPLE</v>
      </c>
      <c r="AW61" s="173"/>
      <c r="AX61" s="38" t="s">
        <v>31</v>
      </c>
      <c r="AY61" s="38" t="s">
        <v>285</v>
      </c>
      <c r="AZ61" s="38" t="s">
        <v>284</v>
      </c>
      <c r="BA61" s="176">
        <v>0</v>
      </c>
      <c r="BB61" s="176"/>
      <c r="BC61" s="176"/>
      <c r="BD61" s="176">
        <v>0</v>
      </c>
      <c r="BE61" s="176"/>
      <c r="BF61" s="176"/>
      <c r="BG61" s="176">
        <v>0</v>
      </c>
      <c r="BH61" s="176"/>
      <c r="BI61" s="176"/>
      <c r="BJ61" s="176"/>
      <c r="BK61" s="3">
        <f t="shared" si="14"/>
        <v>0</v>
      </c>
      <c r="BL61" s="16" t="str">
        <f t="shared" si="15"/>
        <v>CUMPLE</v>
      </c>
    </row>
    <row r="62" spans="1:64" ht="15.75" customHeight="1" x14ac:dyDescent="0.25">
      <c r="A62" s="238"/>
      <c r="B62" s="38" t="s">
        <v>31</v>
      </c>
      <c r="C62" s="38" t="s">
        <v>146</v>
      </c>
      <c r="D62" s="38" t="s">
        <v>145</v>
      </c>
      <c r="E62" s="176">
        <v>0</v>
      </c>
      <c r="F62" s="176"/>
      <c r="G62" s="176"/>
      <c r="H62" s="176">
        <v>0</v>
      </c>
      <c r="I62" s="176"/>
      <c r="J62" s="176"/>
      <c r="K62" s="176">
        <v>0</v>
      </c>
      <c r="L62" s="176"/>
      <c r="M62" s="176"/>
      <c r="N62" s="176"/>
      <c r="O62" s="65">
        <f t="shared" si="8"/>
        <v>0</v>
      </c>
      <c r="P62" s="13" t="str">
        <f t="shared" si="9"/>
        <v>CUMPLE</v>
      </c>
      <c r="Q62" s="238"/>
      <c r="R62" s="38" t="s">
        <v>31</v>
      </c>
      <c r="S62" s="38" t="s">
        <v>197</v>
      </c>
      <c r="T62" s="38" t="s">
        <v>196</v>
      </c>
      <c r="U62" s="175">
        <v>0</v>
      </c>
      <c r="V62" s="176"/>
      <c r="W62" s="176"/>
      <c r="X62" s="176">
        <v>0</v>
      </c>
      <c r="Y62" s="176"/>
      <c r="Z62" s="176"/>
      <c r="AA62" s="176">
        <v>0</v>
      </c>
      <c r="AB62" s="176"/>
      <c r="AC62" s="176"/>
      <c r="AD62" s="176"/>
      <c r="AE62" s="65">
        <f t="shared" si="10"/>
        <v>0</v>
      </c>
      <c r="AF62" s="13" t="str">
        <f t="shared" si="11"/>
        <v>CUMPLE</v>
      </c>
      <c r="AG62" s="238"/>
      <c r="AH62" s="38" t="s">
        <v>31</v>
      </c>
      <c r="AI62" s="38" t="s">
        <v>197</v>
      </c>
      <c r="AJ62" s="38" t="s">
        <v>244</v>
      </c>
      <c r="AK62" s="176">
        <v>0</v>
      </c>
      <c r="AL62" s="176"/>
      <c r="AM62" s="176"/>
      <c r="AN62" s="176">
        <v>0</v>
      </c>
      <c r="AO62" s="176"/>
      <c r="AP62" s="176"/>
      <c r="AQ62" s="176">
        <v>0</v>
      </c>
      <c r="AR62" s="176"/>
      <c r="AS62" s="176"/>
      <c r="AT62" s="176"/>
      <c r="AU62" s="3">
        <f t="shared" si="12"/>
        <v>0</v>
      </c>
      <c r="AV62" s="13" t="str">
        <f t="shared" si="13"/>
        <v>CUMPLE</v>
      </c>
      <c r="AW62" s="173"/>
      <c r="AX62" s="38" t="s">
        <v>31</v>
      </c>
      <c r="AY62" s="38" t="s">
        <v>287</v>
      </c>
      <c r="AZ62" s="38" t="s">
        <v>286</v>
      </c>
      <c r="BA62" s="176">
        <v>0</v>
      </c>
      <c r="BB62" s="176"/>
      <c r="BC62" s="176"/>
      <c r="BD62" s="176">
        <v>0</v>
      </c>
      <c r="BE62" s="176"/>
      <c r="BF62" s="176"/>
      <c r="BG62" s="176">
        <v>0</v>
      </c>
      <c r="BH62" s="176"/>
      <c r="BI62" s="176"/>
      <c r="BJ62" s="176"/>
      <c r="BK62" s="3">
        <f t="shared" si="14"/>
        <v>0</v>
      </c>
      <c r="BL62" s="16" t="str">
        <f t="shared" si="15"/>
        <v>CUMPLE</v>
      </c>
    </row>
    <row r="63" spans="1:64" ht="15.75" customHeight="1" x14ac:dyDescent="0.25">
      <c r="A63" s="238"/>
      <c r="B63" s="38" t="s">
        <v>31</v>
      </c>
      <c r="C63" s="38" t="s">
        <v>148</v>
      </c>
      <c r="D63" s="38" t="s">
        <v>147</v>
      </c>
      <c r="E63" s="176">
        <v>0</v>
      </c>
      <c r="F63" s="176"/>
      <c r="G63" s="176"/>
      <c r="H63" s="176">
        <v>0</v>
      </c>
      <c r="I63" s="176"/>
      <c r="J63" s="176"/>
      <c r="K63" s="176">
        <v>0</v>
      </c>
      <c r="L63" s="176"/>
      <c r="M63" s="176"/>
      <c r="N63" s="176"/>
      <c r="O63" s="65">
        <f t="shared" si="8"/>
        <v>0</v>
      </c>
      <c r="P63" s="13" t="str">
        <f t="shared" si="9"/>
        <v>CUMPLE</v>
      </c>
      <c r="Q63" s="238"/>
      <c r="R63" s="38" t="s">
        <v>31</v>
      </c>
      <c r="S63" s="38" t="s">
        <v>199</v>
      </c>
      <c r="T63" s="38" t="s">
        <v>198</v>
      </c>
      <c r="U63" s="175">
        <v>0</v>
      </c>
      <c r="V63" s="176"/>
      <c r="W63" s="176"/>
      <c r="X63" s="176">
        <v>0</v>
      </c>
      <c r="Y63" s="176"/>
      <c r="Z63" s="176"/>
      <c r="AA63" s="176">
        <v>0</v>
      </c>
      <c r="AB63" s="176"/>
      <c r="AC63" s="176"/>
      <c r="AD63" s="176"/>
      <c r="AE63" s="65">
        <f t="shared" si="10"/>
        <v>0</v>
      </c>
      <c r="AF63" s="13" t="str">
        <f t="shared" si="11"/>
        <v>CUMPLE</v>
      </c>
      <c r="AG63" s="238"/>
      <c r="AH63" s="38" t="s">
        <v>31</v>
      </c>
      <c r="AI63" s="38" t="s">
        <v>246</v>
      </c>
      <c r="AJ63" s="38" t="s">
        <v>245</v>
      </c>
      <c r="AK63" s="176">
        <v>0</v>
      </c>
      <c r="AL63" s="176"/>
      <c r="AM63" s="176"/>
      <c r="AN63" s="176">
        <v>0</v>
      </c>
      <c r="AO63" s="176"/>
      <c r="AP63" s="176"/>
      <c r="AQ63" s="176">
        <v>0</v>
      </c>
      <c r="AR63" s="176"/>
      <c r="AS63" s="176"/>
      <c r="AT63" s="176"/>
      <c r="AU63" s="3">
        <f t="shared" si="12"/>
        <v>0</v>
      </c>
      <c r="AV63" s="13" t="str">
        <f t="shared" si="13"/>
        <v>CUMPLE</v>
      </c>
      <c r="AW63" s="173"/>
      <c r="AX63" s="38" t="s">
        <v>31</v>
      </c>
      <c r="AY63" s="38" t="s">
        <v>289</v>
      </c>
      <c r="AZ63" s="38" t="s">
        <v>288</v>
      </c>
      <c r="BA63" s="195">
        <v>0</v>
      </c>
      <c r="BB63" s="176"/>
      <c r="BC63" s="176"/>
      <c r="BD63" s="176">
        <v>0</v>
      </c>
      <c r="BE63" s="176"/>
      <c r="BF63" s="176"/>
      <c r="BG63" s="176">
        <v>0</v>
      </c>
      <c r="BH63" s="176"/>
      <c r="BI63" s="176"/>
      <c r="BJ63" s="176"/>
      <c r="BK63" s="3">
        <f t="shared" si="14"/>
        <v>0</v>
      </c>
      <c r="BL63" s="16" t="str">
        <f t="shared" si="15"/>
        <v>CUMPLE</v>
      </c>
    </row>
    <row r="64" spans="1:64" ht="15.75" customHeight="1" x14ac:dyDescent="0.25">
      <c r="A64" s="238"/>
      <c r="B64" s="38" t="s">
        <v>31</v>
      </c>
      <c r="C64" s="38" t="s">
        <v>116</v>
      </c>
      <c r="D64" s="38" t="s">
        <v>149</v>
      </c>
      <c r="E64" s="176">
        <v>0</v>
      </c>
      <c r="F64" s="176"/>
      <c r="G64" s="176"/>
      <c r="H64" s="176">
        <v>0</v>
      </c>
      <c r="I64" s="176"/>
      <c r="J64" s="176"/>
      <c r="K64" s="176">
        <v>0</v>
      </c>
      <c r="L64" s="176"/>
      <c r="M64" s="176"/>
      <c r="N64" s="176"/>
      <c r="O64" s="65">
        <f t="shared" si="8"/>
        <v>0</v>
      </c>
      <c r="P64" s="13" t="str">
        <f t="shared" si="9"/>
        <v>CUMPLE</v>
      </c>
      <c r="Q64" s="238"/>
      <c r="R64" s="38" t="s">
        <v>31</v>
      </c>
      <c r="S64" s="38" t="s">
        <v>197</v>
      </c>
      <c r="T64" s="38" t="s">
        <v>200</v>
      </c>
      <c r="U64" s="175">
        <v>0</v>
      </c>
      <c r="V64" s="176"/>
      <c r="W64" s="176"/>
      <c r="X64" s="176">
        <v>0</v>
      </c>
      <c r="Y64" s="176"/>
      <c r="Z64" s="176"/>
      <c r="AA64" s="176">
        <v>0</v>
      </c>
      <c r="AB64" s="176"/>
      <c r="AC64" s="176"/>
      <c r="AD64" s="176"/>
      <c r="AE64" s="65">
        <f t="shared" si="10"/>
        <v>0</v>
      </c>
      <c r="AF64" s="13" t="str">
        <f t="shared" si="11"/>
        <v>CUMPLE</v>
      </c>
      <c r="AG64" s="238"/>
      <c r="AH64" s="38" t="s">
        <v>31</v>
      </c>
      <c r="AI64" s="38" t="s">
        <v>248</v>
      </c>
      <c r="AJ64" s="38" t="s">
        <v>247</v>
      </c>
      <c r="AK64" s="176">
        <v>0</v>
      </c>
      <c r="AL64" s="176"/>
      <c r="AM64" s="176"/>
      <c r="AN64" s="176">
        <v>0</v>
      </c>
      <c r="AO64" s="176"/>
      <c r="AP64" s="176"/>
      <c r="AQ64" s="176">
        <v>0</v>
      </c>
      <c r="AR64" s="176"/>
      <c r="AS64" s="176"/>
      <c r="AT64" s="176"/>
      <c r="AU64" s="3">
        <f t="shared" si="12"/>
        <v>0</v>
      </c>
      <c r="AV64" s="13" t="str">
        <f t="shared" si="13"/>
        <v>CUMPLE</v>
      </c>
      <c r="AW64" s="173"/>
      <c r="AX64" s="38" t="s">
        <v>31</v>
      </c>
      <c r="AY64" s="38" t="s">
        <v>291</v>
      </c>
      <c r="AZ64" s="38" t="s">
        <v>290</v>
      </c>
      <c r="BA64" s="176">
        <v>0</v>
      </c>
      <c r="BB64" s="176"/>
      <c r="BC64" s="176"/>
      <c r="BD64" s="176">
        <v>0</v>
      </c>
      <c r="BE64" s="176"/>
      <c r="BF64" s="176"/>
      <c r="BG64" s="176">
        <v>0</v>
      </c>
      <c r="BH64" s="176"/>
      <c r="BI64" s="176"/>
      <c r="BJ64" s="176"/>
      <c r="BK64" s="3">
        <f t="shared" si="14"/>
        <v>0</v>
      </c>
      <c r="BL64" s="16" t="str">
        <f t="shared" si="15"/>
        <v>CUMPLE</v>
      </c>
    </row>
    <row r="65" spans="1:64" ht="15.75" customHeight="1" x14ac:dyDescent="0.25">
      <c r="A65" s="238"/>
      <c r="B65" s="38" t="s">
        <v>31</v>
      </c>
      <c r="C65" s="38" t="s">
        <v>151</v>
      </c>
      <c r="D65" s="38" t="s">
        <v>150</v>
      </c>
      <c r="E65" s="176">
        <v>0</v>
      </c>
      <c r="F65" s="176"/>
      <c r="G65" s="176"/>
      <c r="H65" s="176">
        <v>0</v>
      </c>
      <c r="I65" s="176"/>
      <c r="J65" s="176"/>
      <c r="K65" s="176">
        <v>0</v>
      </c>
      <c r="L65" s="176"/>
      <c r="M65" s="176"/>
      <c r="N65" s="176"/>
      <c r="O65" s="65">
        <f t="shared" si="8"/>
        <v>0</v>
      </c>
      <c r="P65" s="13" t="str">
        <f t="shared" si="9"/>
        <v>CUMPLE</v>
      </c>
      <c r="Q65" s="238"/>
      <c r="R65" s="38" t="s">
        <v>31</v>
      </c>
      <c r="S65" s="38" t="s">
        <v>202</v>
      </c>
      <c r="T65" s="38" t="s">
        <v>201</v>
      </c>
      <c r="U65" s="175">
        <v>0</v>
      </c>
      <c r="V65" s="176"/>
      <c r="W65" s="176"/>
      <c r="X65" s="176">
        <v>0</v>
      </c>
      <c r="Y65" s="176"/>
      <c r="Z65" s="176"/>
      <c r="AA65" s="176">
        <v>0</v>
      </c>
      <c r="AB65" s="176"/>
      <c r="AC65" s="176"/>
      <c r="AD65" s="176"/>
      <c r="AE65" s="65">
        <f t="shared" si="10"/>
        <v>0</v>
      </c>
      <c r="AF65" s="13" t="str">
        <f t="shared" si="11"/>
        <v>CUMPLE</v>
      </c>
      <c r="AG65" s="238"/>
      <c r="AH65" s="38" t="s">
        <v>31</v>
      </c>
      <c r="AI65" s="38" t="s">
        <v>250</v>
      </c>
      <c r="AJ65" s="38" t="s">
        <v>249</v>
      </c>
      <c r="AK65" s="176">
        <v>0</v>
      </c>
      <c r="AL65" s="176"/>
      <c r="AM65" s="176"/>
      <c r="AN65" s="176">
        <v>0</v>
      </c>
      <c r="AO65" s="176"/>
      <c r="AP65" s="176"/>
      <c r="AQ65" s="176">
        <v>0</v>
      </c>
      <c r="AR65" s="176"/>
      <c r="AS65" s="176"/>
      <c r="AT65" s="176"/>
      <c r="AU65" s="3">
        <f t="shared" si="12"/>
        <v>0</v>
      </c>
      <c r="AV65" s="13" t="str">
        <f t="shared" si="13"/>
        <v>CUMPLE</v>
      </c>
      <c r="AW65" s="173"/>
      <c r="AX65" s="38" t="s">
        <v>31</v>
      </c>
      <c r="AY65" s="38" t="s">
        <v>293</v>
      </c>
      <c r="AZ65" s="38" t="s">
        <v>292</v>
      </c>
      <c r="BA65" s="176">
        <v>0</v>
      </c>
      <c r="BB65" s="176"/>
      <c r="BC65" s="176"/>
      <c r="BD65" s="176">
        <v>0</v>
      </c>
      <c r="BE65" s="176"/>
      <c r="BF65" s="176"/>
      <c r="BG65" s="176">
        <v>0</v>
      </c>
      <c r="BH65" s="176"/>
      <c r="BI65" s="176"/>
      <c r="BJ65" s="176"/>
      <c r="BK65" s="3">
        <f t="shared" si="14"/>
        <v>0</v>
      </c>
      <c r="BL65" s="16" t="str">
        <f t="shared" si="15"/>
        <v>CUMPLE</v>
      </c>
    </row>
    <row r="66" spans="1:64" ht="15.75" customHeight="1" x14ac:dyDescent="0.25">
      <c r="A66" s="238"/>
      <c r="B66" s="38" t="s">
        <v>49</v>
      </c>
      <c r="C66" s="38" t="s">
        <v>153</v>
      </c>
      <c r="D66" s="38" t="s">
        <v>152</v>
      </c>
      <c r="E66" s="176">
        <v>0</v>
      </c>
      <c r="F66" s="176"/>
      <c r="G66" s="176"/>
      <c r="H66" s="176">
        <v>0</v>
      </c>
      <c r="I66" s="176"/>
      <c r="J66" s="176"/>
      <c r="K66" s="176">
        <v>0</v>
      </c>
      <c r="L66" s="176"/>
      <c r="M66" s="176"/>
      <c r="N66" s="176"/>
      <c r="O66" s="65">
        <f t="shared" si="8"/>
        <v>0</v>
      </c>
      <c r="P66" s="13" t="str">
        <f t="shared" si="9"/>
        <v>CUMPLE</v>
      </c>
      <c r="Q66" s="238"/>
      <c r="R66" s="38" t="s">
        <v>49</v>
      </c>
      <c r="S66" s="38" t="s">
        <v>204</v>
      </c>
      <c r="T66" s="38" t="s">
        <v>203</v>
      </c>
      <c r="U66" s="175">
        <v>0</v>
      </c>
      <c r="V66" s="176"/>
      <c r="W66" s="176"/>
      <c r="X66" s="176">
        <v>0</v>
      </c>
      <c r="Y66" s="176"/>
      <c r="Z66" s="176"/>
      <c r="AA66" s="176">
        <v>0</v>
      </c>
      <c r="AB66" s="176"/>
      <c r="AC66" s="176"/>
      <c r="AD66" s="176"/>
      <c r="AE66" s="65">
        <f t="shared" si="10"/>
        <v>0</v>
      </c>
      <c r="AF66" s="13" t="str">
        <f t="shared" si="11"/>
        <v>CUMPLE</v>
      </c>
      <c r="AG66" s="238"/>
      <c r="AH66" s="38" t="s">
        <v>49</v>
      </c>
      <c r="AI66" s="38" t="s">
        <v>93</v>
      </c>
      <c r="AJ66" s="38" t="s">
        <v>251</v>
      </c>
      <c r="AK66" s="176">
        <v>0</v>
      </c>
      <c r="AL66" s="176"/>
      <c r="AM66" s="176"/>
      <c r="AN66" s="176">
        <v>0</v>
      </c>
      <c r="AO66" s="176"/>
      <c r="AP66" s="176"/>
      <c r="AQ66" s="176">
        <v>0</v>
      </c>
      <c r="AR66" s="176"/>
      <c r="AS66" s="176"/>
      <c r="AT66" s="176"/>
      <c r="AU66" s="3">
        <f t="shared" si="12"/>
        <v>0</v>
      </c>
      <c r="AV66" s="13" t="str">
        <f t="shared" si="13"/>
        <v>CUMPLE</v>
      </c>
      <c r="AW66" s="173"/>
      <c r="AX66" s="38" t="s">
        <v>49</v>
      </c>
      <c r="AY66" s="38" t="s">
        <v>139</v>
      </c>
      <c r="AZ66" s="38" t="s">
        <v>294</v>
      </c>
      <c r="BA66" s="176">
        <v>0</v>
      </c>
      <c r="BB66" s="176"/>
      <c r="BC66" s="176"/>
      <c r="BD66" s="176">
        <v>0</v>
      </c>
      <c r="BE66" s="176"/>
      <c r="BF66" s="176"/>
      <c r="BG66" s="176">
        <v>0</v>
      </c>
      <c r="BH66" s="176"/>
      <c r="BI66" s="176"/>
      <c r="BJ66" s="176"/>
      <c r="BK66" s="3">
        <f t="shared" si="14"/>
        <v>0</v>
      </c>
      <c r="BL66" s="16" t="str">
        <f t="shared" si="15"/>
        <v>CUMPLE</v>
      </c>
    </row>
    <row r="67" spans="1:64" ht="15.75" customHeight="1" x14ac:dyDescent="0.25">
      <c r="A67" s="238"/>
      <c r="B67" s="38" t="s">
        <v>49</v>
      </c>
      <c r="C67" s="38" t="s">
        <v>95</v>
      </c>
      <c r="D67" s="38" t="s">
        <v>154</v>
      </c>
      <c r="E67" s="176">
        <v>0</v>
      </c>
      <c r="F67" s="176"/>
      <c r="G67" s="176"/>
      <c r="H67" s="176">
        <v>0</v>
      </c>
      <c r="I67" s="176"/>
      <c r="J67" s="176"/>
      <c r="K67" s="176">
        <v>0</v>
      </c>
      <c r="L67" s="176"/>
      <c r="M67" s="176"/>
      <c r="N67" s="176"/>
      <c r="O67" s="65">
        <f t="shared" si="8"/>
        <v>0</v>
      </c>
      <c r="P67" s="13" t="str">
        <f t="shared" si="9"/>
        <v>CUMPLE</v>
      </c>
      <c r="Q67" s="238"/>
      <c r="R67" s="38" t="s">
        <v>49</v>
      </c>
      <c r="S67" s="38" t="s">
        <v>94</v>
      </c>
      <c r="T67" s="38" t="s">
        <v>205</v>
      </c>
      <c r="U67" s="175">
        <v>0</v>
      </c>
      <c r="V67" s="176"/>
      <c r="W67" s="176"/>
      <c r="X67" s="176">
        <v>0</v>
      </c>
      <c r="Y67" s="176"/>
      <c r="Z67" s="176"/>
      <c r="AA67" s="176">
        <v>0</v>
      </c>
      <c r="AB67" s="176"/>
      <c r="AC67" s="176"/>
      <c r="AD67" s="176"/>
      <c r="AE67" s="65">
        <f t="shared" si="10"/>
        <v>0</v>
      </c>
      <c r="AF67" s="13" t="str">
        <f t="shared" si="11"/>
        <v>CUMPLE</v>
      </c>
      <c r="AG67" s="238"/>
      <c r="AH67" s="38" t="s">
        <v>49</v>
      </c>
      <c r="AI67" s="38" t="s">
        <v>115</v>
      </c>
      <c r="AJ67" s="38" t="s">
        <v>252</v>
      </c>
      <c r="AK67" s="176">
        <v>0</v>
      </c>
      <c r="AL67" s="176"/>
      <c r="AM67" s="176"/>
      <c r="AN67" s="176">
        <v>0</v>
      </c>
      <c r="AO67" s="176"/>
      <c r="AP67" s="176"/>
      <c r="AQ67" s="176">
        <v>0</v>
      </c>
      <c r="AR67" s="176"/>
      <c r="AS67" s="176"/>
      <c r="AT67" s="176"/>
      <c r="AU67" s="3">
        <f t="shared" si="12"/>
        <v>0</v>
      </c>
      <c r="AV67" s="13" t="str">
        <f t="shared" si="13"/>
        <v>CUMPLE</v>
      </c>
      <c r="AW67" s="173"/>
      <c r="AX67" s="38" t="s">
        <v>49</v>
      </c>
      <c r="AY67" s="38" t="s">
        <v>296</v>
      </c>
      <c r="AZ67" s="38" t="s">
        <v>295</v>
      </c>
      <c r="BA67" s="176">
        <v>0</v>
      </c>
      <c r="BB67" s="176"/>
      <c r="BC67" s="176"/>
      <c r="BD67" s="176">
        <v>0</v>
      </c>
      <c r="BE67" s="176"/>
      <c r="BF67" s="176"/>
      <c r="BG67" s="176">
        <v>0</v>
      </c>
      <c r="BH67" s="176"/>
      <c r="BI67" s="176"/>
      <c r="BJ67" s="176"/>
      <c r="BK67" s="3">
        <f t="shared" si="14"/>
        <v>0</v>
      </c>
      <c r="BL67" s="16" t="str">
        <f t="shared" si="15"/>
        <v>CUMPLE</v>
      </c>
    </row>
    <row r="68" spans="1:64" ht="15.75" customHeight="1" x14ac:dyDescent="0.25">
      <c r="A68" s="238"/>
      <c r="B68" s="38" t="s">
        <v>49</v>
      </c>
      <c r="C68" s="38" t="s">
        <v>156</v>
      </c>
      <c r="D68" s="38" t="s">
        <v>155</v>
      </c>
      <c r="E68" s="176">
        <v>0</v>
      </c>
      <c r="F68" s="176"/>
      <c r="G68" s="176"/>
      <c r="H68" s="176">
        <v>0</v>
      </c>
      <c r="I68" s="176"/>
      <c r="J68" s="176"/>
      <c r="K68" s="176">
        <v>0</v>
      </c>
      <c r="L68" s="176"/>
      <c r="M68" s="176"/>
      <c r="N68" s="176"/>
      <c r="O68" s="65">
        <f t="shared" si="8"/>
        <v>0</v>
      </c>
      <c r="P68" s="13" t="str">
        <f t="shared" si="9"/>
        <v>CUMPLE</v>
      </c>
      <c r="Q68" s="238"/>
      <c r="R68" s="38" t="s">
        <v>49</v>
      </c>
      <c r="S68" s="38" t="s">
        <v>207</v>
      </c>
      <c r="T68" s="38" t="s">
        <v>206</v>
      </c>
      <c r="U68" s="175">
        <v>0</v>
      </c>
      <c r="V68" s="176"/>
      <c r="W68" s="176"/>
      <c r="X68" s="176">
        <v>0</v>
      </c>
      <c r="Y68" s="176"/>
      <c r="Z68" s="176"/>
      <c r="AA68" s="176">
        <v>0</v>
      </c>
      <c r="AB68" s="176"/>
      <c r="AC68" s="176"/>
      <c r="AD68" s="176"/>
      <c r="AE68" s="65">
        <f t="shared" si="10"/>
        <v>0</v>
      </c>
      <c r="AF68" s="13" t="str">
        <f t="shared" si="11"/>
        <v>CUMPLE</v>
      </c>
      <c r="AG68" s="238"/>
      <c r="AH68" s="38" t="s">
        <v>49</v>
      </c>
      <c r="AI68" s="38" t="s">
        <v>103</v>
      </c>
      <c r="AJ68" s="38" t="s">
        <v>253</v>
      </c>
      <c r="AK68" s="176">
        <v>0</v>
      </c>
      <c r="AL68" s="176"/>
      <c r="AM68" s="176"/>
      <c r="AN68" s="176">
        <v>0</v>
      </c>
      <c r="AO68" s="176"/>
      <c r="AP68" s="176"/>
      <c r="AQ68" s="176">
        <v>0</v>
      </c>
      <c r="AR68" s="176"/>
      <c r="AS68" s="176"/>
      <c r="AT68" s="176"/>
      <c r="AU68" s="3">
        <f t="shared" si="12"/>
        <v>0</v>
      </c>
      <c r="AV68" s="13" t="str">
        <f t="shared" si="13"/>
        <v>CUMPLE</v>
      </c>
      <c r="AW68" s="173"/>
      <c r="AX68" s="38" t="s">
        <v>49</v>
      </c>
      <c r="AY68" s="38" t="s">
        <v>96</v>
      </c>
      <c r="AZ68" s="38" t="s">
        <v>297</v>
      </c>
      <c r="BA68" s="176">
        <v>0</v>
      </c>
      <c r="BB68" s="176"/>
      <c r="BC68" s="176"/>
      <c r="BD68" s="176">
        <v>0</v>
      </c>
      <c r="BE68" s="176"/>
      <c r="BF68" s="176"/>
      <c r="BG68" s="176">
        <v>0</v>
      </c>
      <c r="BH68" s="176"/>
      <c r="BI68" s="176"/>
      <c r="BJ68" s="176"/>
      <c r="BK68" s="3">
        <f t="shared" si="14"/>
        <v>0</v>
      </c>
      <c r="BL68" s="16" t="str">
        <f t="shared" si="15"/>
        <v>CUMPLE</v>
      </c>
    </row>
    <row r="69" spans="1:64" ht="15.75" customHeight="1" x14ac:dyDescent="0.25">
      <c r="A69" s="238"/>
      <c r="B69" s="38" t="s">
        <v>49</v>
      </c>
      <c r="C69" s="38" t="s">
        <v>158</v>
      </c>
      <c r="D69" s="38" t="s">
        <v>157</v>
      </c>
      <c r="E69" s="176">
        <v>0</v>
      </c>
      <c r="F69" s="176"/>
      <c r="G69" s="176"/>
      <c r="H69" s="176">
        <v>0</v>
      </c>
      <c r="I69" s="176"/>
      <c r="J69" s="176"/>
      <c r="K69" s="176">
        <v>0</v>
      </c>
      <c r="L69" s="176"/>
      <c r="M69" s="176"/>
      <c r="N69" s="176"/>
      <c r="O69" s="65">
        <f t="shared" si="8"/>
        <v>0</v>
      </c>
      <c r="P69" s="13" t="str">
        <f t="shared" si="9"/>
        <v>CUMPLE</v>
      </c>
      <c r="Q69" s="238"/>
      <c r="R69" s="38" t="s">
        <v>49</v>
      </c>
      <c r="S69" s="38" t="s">
        <v>209</v>
      </c>
      <c r="T69" s="38" t="s">
        <v>208</v>
      </c>
      <c r="U69" s="175">
        <v>0</v>
      </c>
      <c r="V69" s="176"/>
      <c r="W69" s="176"/>
      <c r="X69" s="176">
        <v>0</v>
      </c>
      <c r="Y69" s="176"/>
      <c r="Z69" s="176"/>
      <c r="AA69" s="176">
        <v>0</v>
      </c>
      <c r="AB69" s="176"/>
      <c r="AC69" s="176"/>
      <c r="AD69" s="176"/>
      <c r="AE69" s="65">
        <f t="shared" si="10"/>
        <v>0</v>
      </c>
      <c r="AF69" s="13" t="str">
        <f t="shared" si="11"/>
        <v>CUMPLE</v>
      </c>
      <c r="AG69" s="238"/>
      <c r="AH69" s="38" t="s">
        <v>49</v>
      </c>
      <c r="AI69" s="38" t="s">
        <v>92</v>
      </c>
      <c r="AJ69" s="38" t="s">
        <v>254</v>
      </c>
      <c r="AK69" s="176">
        <v>0</v>
      </c>
      <c r="AL69" s="176"/>
      <c r="AM69" s="176"/>
      <c r="AN69" s="176">
        <v>0</v>
      </c>
      <c r="AO69" s="176"/>
      <c r="AP69" s="176"/>
      <c r="AQ69" s="176">
        <v>0</v>
      </c>
      <c r="AR69" s="176"/>
      <c r="AS69" s="176"/>
      <c r="AT69" s="176"/>
      <c r="AU69" s="3">
        <f t="shared" si="12"/>
        <v>0</v>
      </c>
      <c r="AV69" s="13" t="str">
        <f t="shared" si="13"/>
        <v>CUMPLE</v>
      </c>
      <c r="AW69" s="173"/>
      <c r="AX69" s="38" t="s">
        <v>49</v>
      </c>
      <c r="AY69" s="38" t="s">
        <v>105</v>
      </c>
      <c r="AZ69" s="38" t="s">
        <v>298</v>
      </c>
      <c r="BA69" s="195">
        <v>0</v>
      </c>
      <c r="BB69" s="176"/>
      <c r="BC69" s="176"/>
      <c r="BD69" s="176">
        <v>0</v>
      </c>
      <c r="BE69" s="176"/>
      <c r="BF69" s="176"/>
      <c r="BG69" s="176">
        <v>0</v>
      </c>
      <c r="BH69" s="176"/>
      <c r="BI69" s="176"/>
      <c r="BJ69" s="176"/>
      <c r="BK69" s="3">
        <f t="shared" si="14"/>
        <v>0</v>
      </c>
      <c r="BL69" s="16" t="str">
        <f t="shared" si="15"/>
        <v>CUMPLE</v>
      </c>
    </row>
    <row r="70" spans="1:64" ht="15.75" customHeight="1" x14ac:dyDescent="0.25">
      <c r="A70" s="238"/>
      <c r="B70" s="38" t="s">
        <v>49</v>
      </c>
      <c r="C70" s="38" t="s">
        <v>160</v>
      </c>
      <c r="D70" s="38" t="s">
        <v>159</v>
      </c>
      <c r="E70" s="176">
        <v>0</v>
      </c>
      <c r="F70" s="176"/>
      <c r="G70" s="176"/>
      <c r="H70" s="176">
        <v>0</v>
      </c>
      <c r="I70" s="176"/>
      <c r="J70" s="176"/>
      <c r="K70" s="176">
        <v>0</v>
      </c>
      <c r="L70" s="176"/>
      <c r="M70" s="176"/>
      <c r="N70" s="176"/>
      <c r="O70" s="65">
        <f t="shared" si="8"/>
        <v>0</v>
      </c>
      <c r="P70" s="13" t="str">
        <f t="shared" si="9"/>
        <v>CUMPLE</v>
      </c>
      <c r="Q70" s="238"/>
      <c r="R70" s="38" t="s">
        <v>49</v>
      </c>
      <c r="S70" s="38" t="s">
        <v>110</v>
      </c>
      <c r="T70" s="38" t="s">
        <v>210</v>
      </c>
      <c r="U70" s="175">
        <v>0</v>
      </c>
      <c r="V70" s="176"/>
      <c r="W70" s="176"/>
      <c r="X70" s="176">
        <v>0</v>
      </c>
      <c r="Y70" s="176"/>
      <c r="Z70" s="176"/>
      <c r="AA70" s="176">
        <v>0</v>
      </c>
      <c r="AB70" s="176"/>
      <c r="AC70" s="176"/>
      <c r="AD70" s="176"/>
      <c r="AE70" s="65">
        <f t="shared" si="10"/>
        <v>0</v>
      </c>
      <c r="AF70" s="13" t="str">
        <f t="shared" si="11"/>
        <v>CUMPLE</v>
      </c>
      <c r="AG70" s="238"/>
      <c r="AH70" s="38" t="s">
        <v>49</v>
      </c>
      <c r="AI70" s="38" t="s">
        <v>256</v>
      </c>
      <c r="AJ70" s="38" t="s">
        <v>255</v>
      </c>
      <c r="AK70" s="176">
        <v>0</v>
      </c>
      <c r="AL70" s="176"/>
      <c r="AM70" s="176"/>
      <c r="AN70" s="176">
        <v>0</v>
      </c>
      <c r="AO70" s="176"/>
      <c r="AP70" s="176"/>
      <c r="AQ70" s="176">
        <v>0</v>
      </c>
      <c r="AR70" s="176"/>
      <c r="AS70" s="176"/>
      <c r="AT70" s="176"/>
      <c r="AU70" s="3">
        <f t="shared" si="12"/>
        <v>0</v>
      </c>
      <c r="AV70" s="13" t="str">
        <f t="shared" si="13"/>
        <v>CUMPLE</v>
      </c>
      <c r="AW70" s="173"/>
      <c r="AX70" s="38" t="s">
        <v>49</v>
      </c>
      <c r="AY70" s="38" t="s">
        <v>300</v>
      </c>
      <c r="AZ70" s="38" t="s">
        <v>299</v>
      </c>
      <c r="BA70" s="176">
        <v>0</v>
      </c>
      <c r="BB70" s="176"/>
      <c r="BC70" s="176"/>
      <c r="BD70" s="176">
        <v>0</v>
      </c>
      <c r="BE70" s="176"/>
      <c r="BF70" s="176"/>
      <c r="BG70" s="176">
        <v>0</v>
      </c>
      <c r="BH70" s="176"/>
      <c r="BI70" s="176"/>
      <c r="BJ70" s="176"/>
      <c r="BK70" s="3">
        <f t="shared" si="14"/>
        <v>0</v>
      </c>
      <c r="BL70" s="16" t="str">
        <f t="shared" si="15"/>
        <v>CUMPLE</v>
      </c>
    </row>
    <row r="71" spans="1:64" ht="15.75" customHeight="1" x14ac:dyDescent="0.25">
      <c r="A71" s="238"/>
      <c r="B71" s="38" t="s">
        <v>34</v>
      </c>
      <c r="C71" s="38" t="s">
        <v>100</v>
      </c>
      <c r="D71" s="38" t="s">
        <v>161</v>
      </c>
      <c r="E71" s="195">
        <v>0</v>
      </c>
      <c r="F71" s="176"/>
      <c r="G71" s="176"/>
      <c r="H71" s="176">
        <v>0</v>
      </c>
      <c r="I71" s="176"/>
      <c r="J71" s="176"/>
      <c r="K71" s="176">
        <v>0</v>
      </c>
      <c r="L71" s="176"/>
      <c r="M71" s="176"/>
      <c r="N71" s="176"/>
      <c r="O71" s="65">
        <f t="shared" si="8"/>
        <v>0</v>
      </c>
      <c r="P71" s="13" t="str">
        <f t="shared" si="9"/>
        <v>CUMPLE</v>
      </c>
      <c r="Q71" s="238"/>
      <c r="R71" s="38" t="s">
        <v>34</v>
      </c>
      <c r="S71" s="38" t="s">
        <v>212</v>
      </c>
      <c r="T71" s="38" t="s">
        <v>211</v>
      </c>
      <c r="U71" s="175">
        <v>0</v>
      </c>
      <c r="V71" s="176"/>
      <c r="W71" s="176"/>
      <c r="X71" s="176">
        <v>0</v>
      </c>
      <c r="Y71" s="176"/>
      <c r="Z71" s="176"/>
      <c r="AA71" s="176">
        <v>0</v>
      </c>
      <c r="AB71" s="176"/>
      <c r="AC71" s="176"/>
      <c r="AD71" s="176"/>
      <c r="AE71" s="65">
        <f t="shared" si="10"/>
        <v>0</v>
      </c>
      <c r="AF71" s="13" t="str">
        <f t="shared" si="11"/>
        <v>CUMPLE</v>
      </c>
      <c r="AG71" s="238"/>
      <c r="AH71" s="38" t="s">
        <v>34</v>
      </c>
      <c r="AI71" s="38" t="s">
        <v>97</v>
      </c>
      <c r="AJ71" s="38" t="s">
        <v>257</v>
      </c>
      <c r="AK71" s="176">
        <v>0</v>
      </c>
      <c r="AL71" s="176"/>
      <c r="AM71" s="176"/>
      <c r="AN71" s="176">
        <v>0</v>
      </c>
      <c r="AO71" s="176"/>
      <c r="AP71" s="176"/>
      <c r="AQ71" s="176">
        <v>0</v>
      </c>
      <c r="AR71" s="176"/>
      <c r="AS71" s="176"/>
      <c r="AT71" s="176"/>
      <c r="AU71" s="3">
        <f t="shared" si="12"/>
        <v>0</v>
      </c>
      <c r="AV71" s="13" t="str">
        <f t="shared" si="13"/>
        <v>CUMPLE</v>
      </c>
      <c r="AW71" s="173"/>
      <c r="AX71" s="38" t="s">
        <v>34</v>
      </c>
      <c r="AY71" s="38" t="s">
        <v>111</v>
      </c>
      <c r="AZ71" s="38" t="s">
        <v>301</v>
      </c>
      <c r="BA71" s="176">
        <v>0</v>
      </c>
      <c r="BB71" s="176"/>
      <c r="BC71" s="176"/>
      <c r="BD71" s="176">
        <v>0</v>
      </c>
      <c r="BE71" s="176"/>
      <c r="BF71" s="176"/>
      <c r="BG71" s="176">
        <v>0</v>
      </c>
      <c r="BH71" s="176"/>
      <c r="BI71" s="176"/>
      <c r="BJ71" s="176"/>
      <c r="BK71" s="3">
        <f t="shared" si="14"/>
        <v>0</v>
      </c>
      <c r="BL71" s="16" t="str">
        <f t="shared" si="15"/>
        <v>CUMPLE</v>
      </c>
    </row>
    <row r="72" spans="1:64" ht="15.75" customHeight="1" x14ac:dyDescent="0.25">
      <c r="A72" s="238"/>
      <c r="B72" s="38" t="s">
        <v>34</v>
      </c>
      <c r="C72" s="38" t="s">
        <v>163</v>
      </c>
      <c r="D72" s="38" t="s">
        <v>162</v>
      </c>
      <c r="E72" s="176">
        <v>0</v>
      </c>
      <c r="F72" s="176"/>
      <c r="G72" s="176"/>
      <c r="H72" s="176">
        <v>0</v>
      </c>
      <c r="I72" s="176"/>
      <c r="J72" s="176"/>
      <c r="K72" s="176">
        <v>0</v>
      </c>
      <c r="L72" s="176"/>
      <c r="M72" s="176"/>
      <c r="N72" s="176"/>
      <c r="O72" s="65">
        <f t="shared" si="8"/>
        <v>0</v>
      </c>
      <c r="P72" s="13" t="str">
        <f t="shared" si="9"/>
        <v>CUMPLE</v>
      </c>
      <c r="Q72" s="238"/>
      <c r="R72" s="38" t="s">
        <v>34</v>
      </c>
      <c r="S72" s="38" t="s">
        <v>109</v>
      </c>
      <c r="T72" s="38" t="s">
        <v>213</v>
      </c>
      <c r="U72" s="175">
        <v>0</v>
      </c>
      <c r="V72" s="176"/>
      <c r="W72" s="176"/>
      <c r="X72" s="176">
        <v>0</v>
      </c>
      <c r="Y72" s="176"/>
      <c r="Z72" s="176"/>
      <c r="AA72" s="176">
        <v>0</v>
      </c>
      <c r="AB72" s="176"/>
      <c r="AC72" s="176"/>
      <c r="AD72" s="176"/>
      <c r="AE72" s="65">
        <f t="shared" si="10"/>
        <v>0</v>
      </c>
      <c r="AF72" s="13" t="str">
        <f t="shared" si="11"/>
        <v>CUMPLE</v>
      </c>
      <c r="AG72" s="238"/>
      <c r="AH72" s="38" t="s">
        <v>34</v>
      </c>
      <c r="AI72" s="38" t="s">
        <v>259</v>
      </c>
      <c r="AJ72" s="38" t="s">
        <v>258</v>
      </c>
      <c r="AK72" s="176">
        <v>0</v>
      </c>
      <c r="AL72" s="176"/>
      <c r="AM72" s="176"/>
      <c r="AN72" s="176">
        <v>0</v>
      </c>
      <c r="AO72" s="176"/>
      <c r="AP72" s="176"/>
      <c r="AQ72" s="176">
        <v>0</v>
      </c>
      <c r="AR72" s="176"/>
      <c r="AS72" s="176"/>
      <c r="AT72" s="176"/>
      <c r="AU72" s="3">
        <f t="shared" si="12"/>
        <v>0</v>
      </c>
      <c r="AV72" s="13" t="str">
        <f t="shared" si="13"/>
        <v>CUMPLE</v>
      </c>
      <c r="AW72" s="173"/>
      <c r="AX72" s="38" t="s">
        <v>34</v>
      </c>
      <c r="AY72" s="38" t="s">
        <v>303</v>
      </c>
      <c r="AZ72" s="38" t="s">
        <v>302</v>
      </c>
      <c r="BA72" s="176">
        <v>0</v>
      </c>
      <c r="BB72" s="176"/>
      <c r="BC72" s="176"/>
      <c r="BD72" s="176">
        <v>0</v>
      </c>
      <c r="BE72" s="176"/>
      <c r="BF72" s="176"/>
      <c r="BG72" s="176">
        <v>0</v>
      </c>
      <c r="BH72" s="176"/>
      <c r="BI72" s="176"/>
      <c r="BJ72" s="176"/>
      <c r="BK72" s="3">
        <f t="shared" si="14"/>
        <v>0</v>
      </c>
      <c r="BL72" s="16" t="str">
        <f t="shared" si="15"/>
        <v>CUMPLE</v>
      </c>
    </row>
    <row r="73" spans="1:64" ht="15.75" customHeight="1" x14ac:dyDescent="0.25">
      <c r="A73" s="238"/>
      <c r="B73" s="38" t="s">
        <v>34</v>
      </c>
      <c r="C73" s="38" t="s">
        <v>99</v>
      </c>
      <c r="D73" s="38" t="s">
        <v>164</v>
      </c>
      <c r="E73" s="176">
        <v>0</v>
      </c>
      <c r="F73" s="176"/>
      <c r="G73" s="176"/>
      <c r="H73" s="176">
        <v>0</v>
      </c>
      <c r="I73" s="176"/>
      <c r="J73" s="176"/>
      <c r="K73" s="176">
        <v>0</v>
      </c>
      <c r="L73" s="176"/>
      <c r="M73" s="176"/>
      <c r="N73" s="176"/>
      <c r="O73" s="65">
        <f t="shared" si="8"/>
        <v>0</v>
      </c>
      <c r="P73" s="13" t="str">
        <f t="shared" si="9"/>
        <v>CUMPLE</v>
      </c>
      <c r="Q73" s="238"/>
      <c r="R73" s="38" t="s">
        <v>34</v>
      </c>
      <c r="S73" s="38" t="s">
        <v>215</v>
      </c>
      <c r="T73" s="38" t="s">
        <v>214</v>
      </c>
      <c r="U73" s="175">
        <v>0</v>
      </c>
      <c r="V73" s="176"/>
      <c r="W73" s="176"/>
      <c r="X73" s="176">
        <v>0</v>
      </c>
      <c r="Y73" s="176"/>
      <c r="Z73" s="176"/>
      <c r="AA73" s="176">
        <v>0</v>
      </c>
      <c r="AB73" s="176"/>
      <c r="AC73" s="176"/>
      <c r="AD73" s="176"/>
      <c r="AE73" s="65">
        <f t="shared" si="10"/>
        <v>0</v>
      </c>
      <c r="AF73" s="13" t="str">
        <f t="shared" si="11"/>
        <v>CUMPLE</v>
      </c>
      <c r="AG73" s="238"/>
      <c r="AH73" s="38" t="s">
        <v>34</v>
      </c>
      <c r="AI73" s="38" t="s">
        <v>98</v>
      </c>
      <c r="AJ73" s="38" t="s">
        <v>260</v>
      </c>
      <c r="AK73" s="176">
        <v>0</v>
      </c>
      <c r="AL73" s="176"/>
      <c r="AM73" s="176"/>
      <c r="AN73" s="176">
        <v>0</v>
      </c>
      <c r="AO73" s="176"/>
      <c r="AP73" s="176"/>
      <c r="AQ73" s="176">
        <v>0</v>
      </c>
      <c r="AR73" s="176"/>
      <c r="AS73" s="176"/>
      <c r="AT73" s="176"/>
      <c r="AU73" s="3">
        <f t="shared" si="12"/>
        <v>0</v>
      </c>
      <c r="AV73" s="13" t="str">
        <f t="shared" si="13"/>
        <v>CUMPLE</v>
      </c>
      <c r="AW73" s="173"/>
      <c r="AX73" s="38" t="s">
        <v>34</v>
      </c>
      <c r="AY73" s="38" t="s">
        <v>305</v>
      </c>
      <c r="AZ73" s="38" t="s">
        <v>304</v>
      </c>
      <c r="BA73" s="176">
        <v>0</v>
      </c>
      <c r="BB73" s="176"/>
      <c r="BC73" s="176"/>
      <c r="BD73" s="176">
        <v>0</v>
      </c>
      <c r="BE73" s="176"/>
      <c r="BF73" s="176"/>
      <c r="BG73" s="176">
        <v>0</v>
      </c>
      <c r="BH73" s="176"/>
      <c r="BI73" s="176"/>
      <c r="BJ73" s="176"/>
      <c r="BK73" s="3">
        <f t="shared" si="14"/>
        <v>0</v>
      </c>
      <c r="BL73" s="16" t="str">
        <f t="shared" si="15"/>
        <v>CUMPLE</v>
      </c>
    </row>
    <row r="74" spans="1:64" ht="15.75" customHeight="1" x14ac:dyDescent="0.25">
      <c r="A74" s="238"/>
      <c r="B74" s="38" t="s">
        <v>34</v>
      </c>
      <c r="C74" s="38" t="s">
        <v>166</v>
      </c>
      <c r="D74" s="38" t="s">
        <v>165</v>
      </c>
      <c r="E74" s="176">
        <v>0</v>
      </c>
      <c r="F74" s="176"/>
      <c r="G74" s="176"/>
      <c r="H74" s="176">
        <v>0</v>
      </c>
      <c r="I74" s="176"/>
      <c r="J74" s="176"/>
      <c r="K74" s="176">
        <v>0</v>
      </c>
      <c r="L74" s="176"/>
      <c r="M74" s="176"/>
      <c r="N74" s="176"/>
      <c r="O74" s="65">
        <f t="shared" si="8"/>
        <v>0</v>
      </c>
      <c r="P74" s="13" t="str">
        <f t="shared" si="9"/>
        <v>CUMPLE</v>
      </c>
      <c r="Q74" s="238"/>
      <c r="R74" s="38" t="s">
        <v>34</v>
      </c>
      <c r="S74" s="38" t="s">
        <v>116</v>
      </c>
      <c r="T74" s="38" t="s">
        <v>216</v>
      </c>
      <c r="U74" s="175">
        <v>0</v>
      </c>
      <c r="V74" s="176"/>
      <c r="W74" s="176"/>
      <c r="X74" s="176">
        <v>0</v>
      </c>
      <c r="Y74" s="176"/>
      <c r="Z74" s="176"/>
      <c r="AA74" s="176">
        <v>0</v>
      </c>
      <c r="AB74" s="176"/>
      <c r="AC74" s="176"/>
      <c r="AD74" s="176"/>
      <c r="AE74" s="65">
        <f t="shared" si="10"/>
        <v>0</v>
      </c>
      <c r="AF74" s="13" t="str">
        <f t="shared" si="11"/>
        <v>CUMPLE</v>
      </c>
      <c r="AG74" s="238"/>
      <c r="AH74" s="38" t="s">
        <v>34</v>
      </c>
      <c r="AI74" s="38" t="s">
        <v>262</v>
      </c>
      <c r="AJ74" s="38" t="s">
        <v>261</v>
      </c>
      <c r="AK74" s="176">
        <v>0</v>
      </c>
      <c r="AL74" s="176"/>
      <c r="AM74" s="176"/>
      <c r="AN74" s="176">
        <v>0</v>
      </c>
      <c r="AO74" s="176"/>
      <c r="AP74" s="176"/>
      <c r="AQ74" s="176">
        <v>0</v>
      </c>
      <c r="AR74" s="176"/>
      <c r="AS74" s="176"/>
      <c r="AT74" s="176"/>
      <c r="AU74" s="3">
        <f t="shared" si="12"/>
        <v>0</v>
      </c>
      <c r="AV74" s="13" t="str">
        <f t="shared" si="13"/>
        <v>CUMPLE</v>
      </c>
      <c r="AW74" s="173"/>
      <c r="AX74" s="38" t="s">
        <v>34</v>
      </c>
      <c r="AY74" s="38" t="s">
        <v>87</v>
      </c>
      <c r="AZ74" s="38" t="s">
        <v>306</v>
      </c>
      <c r="BA74" s="176">
        <v>0</v>
      </c>
      <c r="BB74" s="176"/>
      <c r="BC74" s="176"/>
      <c r="BD74" s="176">
        <v>0</v>
      </c>
      <c r="BE74" s="176"/>
      <c r="BF74" s="176"/>
      <c r="BG74" s="176">
        <v>0</v>
      </c>
      <c r="BH74" s="176"/>
      <c r="BI74" s="176"/>
      <c r="BJ74" s="176"/>
      <c r="BK74" s="3">
        <f t="shared" si="14"/>
        <v>0</v>
      </c>
      <c r="BL74" s="16" t="str">
        <f t="shared" si="15"/>
        <v>CUMPLE</v>
      </c>
    </row>
    <row r="75" spans="1:64" ht="15.75" customHeight="1" x14ac:dyDescent="0.25">
      <c r="A75" s="238"/>
      <c r="B75" s="38" t="s">
        <v>34</v>
      </c>
      <c r="C75" s="38" t="s">
        <v>168</v>
      </c>
      <c r="D75" s="38" t="s">
        <v>167</v>
      </c>
      <c r="E75" s="195">
        <v>0</v>
      </c>
      <c r="F75" s="176"/>
      <c r="G75" s="176"/>
      <c r="H75" s="176">
        <v>0</v>
      </c>
      <c r="I75" s="176"/>
      <c r="J75" s="176"/>
      <c r="K75" s="176">
        <v>0</v>
      </c>
      <c r="L75" s="176"/>
      <c r="M75" s="176"/>
      <c r="N75" s="176"/>
      <c r="O75" s="65">
        <f t="shared" si="8"/>
        <v>0</v>
      </c>
      <c r="P75" s="13" t="str">
        <f t="shared" si="9"/>
        <v>CUMPLE</v>
      </c>
      <c r="Q75" s="238"/>
      <c r="R75" s="38" t="s">
        <v>34</v>
      </c>
      <c r="S75" s="38" t="s">
        <v>111</v>
      </c>
      <c r="T75" s="38" t="s">
        <v>217</v>
      </c>
      <c r="U75" s="175">
        <v>0</v>
      </c>
      <c r="V75" s="176"/>
      <c r="W75" s="176"/>
      <c r="X75" s="176">
        <v>0</v>
      </c>
      <c r="Y75" s="176"/>
      <c r="Z75" s="176"/>
      <c r="AA75" s="176">
        <v>0</v>
      </c>
      <c r="AB75" s="176"/>
      <c r="AC75" s="176"/>
      <c r="AD75" s="176"/>
      <c r="AE75" s="65">
        <f t="shared" si="10"/>
        <v>0</v>
      </c>
      <c r="AF75" s="13" t="str">
        <f t="shared" si="11"/>
        <v>CUMPLE</v>
      </c>
      <c r="AG75" s="238"/>
      <c r="AH75" s="38" t="s">
        <v>34</v>
      </c>
      <c r="AI75" s="38" t="s">
        <v>168</v>
      </c>
      <c r="AJ75" s="38" t="s">
        <v>263</v>
      </c>
      <c r="AK75" s="176">
        <v>0</v>
      </c>
      <c r="AL75" s="176"/>
      <c r="AM75" s="176"/>
      <c r="AN75" s="176">
        <v>0</v>
      </c>
      <c r="AO75" s="176"/>
      <c r="AP75" s="176"/>
      <c r="AQ75" s="176">
        <v>0</v>
      </c>
      <c r="AR75" s="176"/>
      <c r="AS75" s="176"/>
      <c r="AT75" s="176"/>
      <c r="AU75" s="3">
        <f t="shared" si="12"/>
        <v>0</v>
      </c>
      <c r="AV75" s="13" t="str">
        <f t="shared" si="13"/>
        <v>CUMPLE</v>
      </c>
      <c r="AW75" s="173"/>
      <c r="AX75" s="38" t="s">
        <v>34</v>
      </c>
      <c r="AY75" s="38" t="s">
        <v>100</v>
      </c>
      <c r="AZ75" s="38" t="s">
        <v>307</v>
      </c>
      <c r="BA75" s="195">
        <v>0</v>
      </c>
      <c r="BB75" s="176"/>
      <c r="BC75" s="176"/>
      <c r="BD75" s="176">
        <v>0</v>
      </c>
      <c r="BE75" s="176"/>
      <c r="BF75" s="176"/>
      <c r="BG75" s="176">
        <v>0</v>
      </c>
      <c r="BH75" s="176"/>
      <c r="BI75" s="176"/>
      <c r="BJ75" s="176"/>
      <c r="BK75" s="3">
        <f t="shared" si="14"/>
        <v>0</v>
      </c>
      <c r="BL75" s="16" t="str">
        <f t="shared" si="15"/>
        <v>CUMPLE</v>
      </c>
    </row>
    <row r="76" spans="1:64" ht="15.75" customHeight="1" thickBot="1" x14ac:dyDescent="0.3">
      <c r="A76" s="58"/>
      <c r="B76" s="208"/>
      <c r="C76" s="209"/>
      <c r="D76" s="210"/>
      <c r="E76" s="177">
        <f>(1-(E45/30))</f>
        <v>1</v>
      </c>
      <c r="F76" s="177"/>
      <c r="G76" s="177"/>
      <c r="H76" s="177">
        <f>(1-(H45/30))</f>
        <v>1</v>
      </c>
      <c r="I76" s="177"/>
      <c r="J76" s="177"/>
      <c r="K76" s="177">
        <f>(1-(K45/30))</f>
        <v>1</v>
      </c>
      <c r="L76" s="177"/>
      <c r="M76" s="177"/>
      <c r="N76" s="177"/>
      <c r="O76" s="62">
        <f>(1-(O45/90))</f>
        <v>1</v>
      </c>
      <c r="P76" s="13"/>
      <c r="Q76" s="59"/>
      <c r="R76" s="208" t="s">
        <v>67</v>
      </c>
      <c r="S76" s="209"/>
      <c r="T76" s="210"/>
      <c r="U76" s="177">
        <f>(1-(U45/30))</f>
        <v>1</v>
      </c>
      <c r="V76" s="177"/>
      <c r="W76" s="177"/>
      <c r="X76" s="177">
        <f>(1-(X45/30))</f>
        <v>1</v>
      </c>
      <c r="Y76" s="177"/>
      <c r="Z76" s="177"/>
      <c r="AA76" s="177">
        <f>(1-(AA45/30))</f>
        <v>1</v>
      </c>
      <c r="AB76" s="177"/>
      <c r="AC76" s="177"/>
      <c r="AD76" s="177"/>
      <c r="AE76" s="62">
        <f>(1-(AE45/90))</f>
        <v>1</v>
      </c>
      <c r="AF76" s="13"/>
      <c r="AG76" s="59"/>
      <c r="AH76" s="208" t="s">
        <v>67</v>
      </c>
      <c r="AI76" s="209"/>
      <c r="AJ76" s="210"/>
      <c r="AK76" s="177">
        <f>(1-(AK45/30))</f>
        <v>1</v>
      </c>
      <c r="AL76" s="177"/>
      <c r="AM76" s="177"/>
      <c r="AN76" s="177">
        <f>(1-(AN45/30))</f>
        <v>1</v>
      </c>
      <c r="AO76" s="177"/>
      <c r="AP76" s="177"/>
      <c r="AQ76" s="177">
        <f>(1-(AQ45/30))</f>
        <v>1</v>
      </c>
      <c r="AR76" s="177"/>
      <c r="AS76" s="177"/>
      <c r="AT76" s="177"/>
      <c r="AU76" s="62">
        <f>(1-(AU45/90))</f>
        <v>1</v>
      </c>
      <c r="AV76" s="13"/>
      <c r="AW76" s="59"/>
      <c r="AX76" s="208" t="s">
        <v>67</v>
      </c>
      <c r="AY76" s="209"/>
      <c r="AZ76" s="210"/>
      <c r="BA76" s="177">
        <f>(1-(BA45/30))</f>
        <v>1</v>
      </c>
      <c r="BB76" s="177"/>
      <c r="BC76" s="177"/>
      <c r="BD76" s="177">
        <f>(1-(BD45/30))</f>
        <v>1</v>
      </c>
      <c r="BE76" s="177"/>
      <c r="BF76" s="177"/>
      <c r="BG76" s="177">
        <f>(1-(BG45/30))</f>
        <v>1</v>
      </c>
      <c r="BH76" s="177"/>
      <c r="BI76" s="177"/>
      <c r="BJ76" s="177"/>
      <c r="BK76" s="62">
        <f>(1-(BK45/90))</f>
        <v>1</v>
      </c>
      <c r="BL76" s="16"/>
    </row>
    <row r="77" spans="1:64" ht="39" customHeight="1" x14ac:dyDescent="0.25">
      <c r="A77" s="253" t="s">
        <v>10</v>
      </c>
      <c r="B77" s="306" t="s">
        <v>9</v>
      </c>
      <c r="C77" s="306" t="s">
        <v>1</v>
      </c>
      <c r="D77" s="306" t="s">
        <v>0</v>
      </c>
      <c r="E77" s="165" t="s">
        <v>84</v>
      </c>
      <c r="F77" s="165" t="s">
        <v>85</v>
      </c>
      <c r="G77" s="165" t="s">
        <v>12</v>
      </c>
      <c r="H77" s="165" t="s">
        <v>86</v>
      </c>
      <c r="I77" s="165" t="s">
        <v>19</v>
      </c>
      <c r="J77" s="165" t="s">
        <v>20</v>
      </c>
      <c r="K77" s="165" t="s">
        <v>21</v>
      </c>
      <c r="L77" s="165" t="s">
        <v>22</v>
      </c>
      <c r="M77" s="165" t="s">
        <v>64</v>
      </c>
      <c r="N77" s="165" t="s">
        <v>23</v>
      </c>
      <c r="O77" s="182" t="s">
        <v>6</v>
      </c>
      <c r="P77" s="225" t="s">
        <v>35</v>
      </c>
      <c r="Q77" s="186" t="s">
        <v>10</v>
      </c>
      <c r="R77" s="186" t="s">
        <v>9</v>
      </c>
      <c r="S77" s="186" t="s">
        <v>1</v>
      </c>
      <c r="T77" s="186" t="s">
        <v>0</v>
      </c>
      <c r="U77" s="165" t="s">
        <v>84</v>
      </c>
      <c r="V77" s="165" t="s">
        <v>85</v>
      </c>
      <c r="W77" s="165" t="s">
        <v>12</v>
      </c>
      <c r="X77" s="165" t="s">
        <v>86</v>
      </c>
      <c r="Y77" s="165" t="s">
        <v>19</v>
      </c>
      <c r="Z77" s="165" t="s">
        <v>20</v>
      </c>
      <c r="AA77" s="165" t="s">
        <v>21</v>
      </c>
      <c r="AB77" s="165" t="s">
        <v>22</v>
      </c>
      <c r="AC77" s="165" t="s">
        <v>64</v>
      </c>
      <c r="AD77" s="165" t="s">
        <v>23</v>
      </c>
      <c r="AE77" s="182" t="s">
        <v>6</v>
      </c>
      <c r="AF77" s="225" t="s">
        <v>35</v>
      </c>
      <c r="AG77" s="186" t="s">
        <v>10</v>
      </c>
      <c r="AH77" s="186" t="s">
        <v>9</v>
      </c>
      <c r="AI77" s="186" t="s">
        <v>1</v>
      </c>
      <c r="AJ77" s="186" t="s">
        <v>0</v>
      </c>
      <c r="AK77" s="165" t="s">
        <v>84</v>
      </c>
      <c r="AL77" s="165" t="s">
        <v>85</v>
      </c>
      <c r="AM77" s="165" t="s">
        <v>12</v>
      </c>
      <c r="AN77" s="165" t="s">
        <v>86</v>
      </c>
      <c r="AO77" s="165" t="s">
        <v>19</v>
      </c>
      <c r="AP77" s="165" t="s">
        <v>20</v>
      </c>
      <c r="AQ77" s="165" t="s">
        <v>21</v>
      </c>
      <c r="AR77" s="165" t="s">
        <v>22</v>
      </c>
      <c r="AS77" s="165" t="s">
        <v>64</v>
      </c>
      <c r="AT77" s="165" t="s">
        <v>23</v>
      </c>
      <c r="AU77" s="182" t="s">
        <v>6</v>
      </c>
      <c r="AV77" s="225" t="s">
        <v>35</v>
      </c>
      <c r="AW77" s="186" t="s">
        <v>10</v>
      </c>
      <c r="AX77" s="185" t="s">
        <v>9</v>
      </c>
      <c r="AY77" s="185" t="s">
        <v>1</v>
      </c>
      <c r="AZ77" s="185" t="s">
        <v>0</v>
      </c>
      <c r="BA77" s="165" t="s">
        <v>84</v>
      </c>
      <c r="BB77" s="165" t="s">
        <v>85</v>
      </c>
      <c r="BC77" s="165" t="s">
        <v>12</v>
      </c>
      <c r="BD77" s="165" t="s">
        <v>86</v>
      </c>
      <c r="BE77" s="165" t="s">
        <v>19</v>
      </c>
      <c r="BF77" s="165" t="s">
        <v>20</v>
      </c>
      <c r="BG77" s="165" t="s">
        <v>21</v>
      </c>
      <c r="BH77" s="165" t="s">
        <v>22</v>
      </c>
      <c r="BI77" s="165" t="s">
        <v>64</v>
      </c>
      <c r="BJ77" s="165" t="s">
        <v>23</v>
      </c>
      <c r="BK77" s="182" t="s">
        <v>6</v>
      </c>
      <c r="BL77" s="184" t="s">
        <v>35</v>
      </c>
    </row>
    <row r="78" spans="1:64" ht="50.25" customHeight="1" x14ac:dyDescent="0.25">
      <c r="A78" s="253"/>
      <c r="B78" s="186"/>
      <c r="C78" s="186"/>
      <c r="D78" s="186"/>
      <c r="E78" s="166"/>
      <c r="F78" s="166"/>
      <c r="G78" s="166"/>
      <c r="H78" s="166"/>
      <c r="I78" s="166"/>
      <c r="J78" s="166"/>
      <c r="K78" s="166"/>
      <c r="L78" s="166"/>
      <c r="M78" s="196"/>
      <c r="N78" s="166"/>
      <c r="O78" s="183"/>
      <c r="P78" s="225"/>
      <c r="Q78" s="186"/>
      <c r="R78" s="186"/>
      <c r="S78" s="186"/>
      <c r="T78" s="186"/>
      <c r="U78" s="166"/>
      <c r="V78" s="166"/>
      <c r="W78" s="166"/>
      <c r="X78" s="166"/>
      <c r="Y78" s="166"/>
      <c r="Z78" s="166"/>
      <c r="AA78" s="166"/>
      <c r="AB78" s="166"/>
      <c r="AC78" s="196"/>
      <c r="AD78" s="166"/>
      <c r="AE78" s="183"/>
      <c r="AF78" s="225"/>
      <c r="AG78" s="186"/>
      <c r="AH78" s="186"/>
      <c r="AI78" s="186"/>
      <c r="AJ78" s="186"/>
      <c r="AK78" s="166"/>
      <c r="AL78" s="166"/>
      <c r="AM78" s="166"/>
      <c r="AN78" s="166"/>
      <c r="AO78" s="166"/>
      <c r="AP78" s="166"/>
      <c r="AQ78" s="166"/>
      <c r="AR78" s="166"/>
      <c r="AS78" s="196"/>
      <c r="AT78" s="166"/>
      <c r="AU78" s="183"/>
      <c r="AV78" s="225"/>
      <c r="AW78" s="186"/>
      <c r="AX78" s="186"/>
      <c r="AY78" s="186"/>
      <c r="AZ78" s="186"/>
      <c r="BA78" s="166"/>
      <c r="BB78" s="166"/>
      <c r="BC78" s="166"/>
      <c r="BD78" s="166"/>
      <c r="BE78" s="166"/>
      <c r="BF78" s="166"/>
      <c r="BG78" s="166"/>
      <c r="BH78" s="166"/>
      <c r="BI78" s="196"/>
      <c r="BJ78" s="166"/>
      <c r="BK78" s="183"/>
      <c r="BL78" s="184"/>
    </row>
    <row r="79" spans="1:64" ht="17.25" customHeight="1" x14ac:dyDescent="0.25">
      <c r="A79" s="253"/>
      <c r="B79" s="187"/>
      <c r="C79" s="187"/>
      <c r="D79" s="187"/>
      <c r="E79" s="7">
        <f>SUM(E80:E109)</f>
        <v>0</v>
      </c>
      <c r="F79" s="7">
        <f>SUM(F80:F109)</f>
        <v>0</v>
      </c>
      <c r="G79" s="7">
        <f>SUM(G80:G109)</f>
        <v>0</v>
      </c>
      <c r="H79" s="7">
        <f t="shared" ref="H79:N79" si="16">SUM(H80:H109)</f>
        <v>16</v>
      </c>
      <c r="I79" s="7">
        <f t="shared" si="16"/>
        <v>12</v>
      </c>
      <c r="J79" s="7">
        <f t="shared" si="16"/>
        <v>1</v>
      </c>
      <c r="K79" s="7">
        <f t="shared" si="16"/>
        <v>0</v>
      </c>
      <c r="L79" s="7">
        <f t="shared" si="16"/>
        <v>0</v>
      </c>
      <c r="M79" s="7">
        <f t="shared" si="16"/>
        <v>2</v>
      </c>
      <c r="N79" s="7">
        <f t="shared" si="16"/>
        <v>0</v>
      </c>
      <c r="O79" s="9">
        <f>SUM(E79:N79)</f>
        <v>31</v>
      </c>
      <c r="P79" s="225"/>
      <c r="Q79" s="186"/>
      <c r="R79" s="186"/>
      <c r="S79" s="186"/>
      <c r="T79" s="186"/>
      <c r="U79" s="7">
        <f>SUM(U80:U109)</f>
        <v>2</v>
      </c>
      <c r="V79" s="7">
        <f>SUM(V80:V109)</f>
        <v>3</v>
      </c>
      <c r="W79" s="7">
        <f>SUM(W80:W109)</f>
        <v>2</v>
      </c>
      <c r="X79" s="7">
        <f t="shared" ref="X79:AD79" si="17">SUM(X80:X109)</f>
        <v>21</v>
      </c>
      <c r="Y79" s="7">
        <f t="shared" si="17"/>
        <v>15</v>
      </c>
      <c r="Z79" s="7">
        <f t="shared" si="17"/>
        <v>9</v>
      </c>
      <c r="AA79" s="7">
        <f t="shared" si="17"/>
        <v>0</v>
      </c>
      <c r="AB79" s="7">
        <f t="shared" si="17"/>
        <v>0</v>
      </c>
      <c r="AC79" s="7">
        <f t="shared" si="17"/>
        <v>2</v>
      </c>
      <c r="AD79" s="7">
        <f t="shared" si="17"/>
        <v>0</v>
      </c>
      <c r="AE79" s="9">
        <f>SUM(U79:AD79)</f>
        <v>54</v>
      </c>
      <c r="AF79" s="225"/>
      <c r="AG79" s="186"/>
      <c r="AH79" s="186"/>
      <c r="AI79" s="186"/>
      <c r="AJ79" s="186"/>
      <c r="AK79" s="7">
        <f t="shared" ref="AK79:AT79" si="18">SUM(AK80:AK109)</f>
        <v>0</v>
      </c>
      <c r="AL79" s="7">
        <f t="shared" si="18"/>
        <v>3</v>
      </c>
      <c r="AM79" s="7">
        <f t="shared" si="18"/>
        <v>0</v>
      </c>
      <c r="AN79" s="7">
        <f t="shared" si="18"/>
        <v>15</v>
      </c>
      <c r="AO79" s="7">
        <f t="shared" si="18"/>
        <v>8</v>
      </c>
      <c r="AP79" s="7">
        <f t="shared" si="18"/>
        <v>4</v>
      </c>
      <c r="AQ79" s="7">
        <f t="shared" si="18"/>
        <v>0</v>
      </c>
      <c r="AR79" s="7">
        <f t="shared" si="18"/>
        <v>0</v>
      </c>
      <c r="AS79" s="7">
        <f t="shared" si="18"/>
        <v>4</v>
      </c>
      <c r="AT79" s="7">
        <f t="shared" si="18"/>
        <v>1</v>
      </c>
      <c r="AU79" s="9">
        <f>SUM(AK79:AT79)</f>
        <v>35</v>
      </c>
      <c r="AV79" s="225"/>
      <c r="AW79" s="186"/>
      <c r="AX79" s="187"/>
      <c r="AY79" s="187"/>
      <c r="AZ79" s="187"/>
      <c r="BA79" s="7">
        <f>SUM(BA80:BA109)</f>
        <v>0</v>
      </c>
      <c r="BB79" s="7">
        <f t="shared" ref="BB79:BJ79" si="19">SUM(BB80:BB109)</f>
        <v>1</v>
      </c>
      <c r="BC79" s="7">
        <f t="shared" si="19"/>
        <v>2</v>
      </c>
      <c r="BD79" s="7">
        <f t="shared" si="19"/>
        <v>12</v>
      </c>
      <c r="BE79" s="7">
        <f t="shared" si="19"/>
        <v>8</v>
      </c>
      <c r="BF79" s="7">
        <f t="shared" si="19"/>
        <v>3</v>
      </c>
      <c r="BG79" s="7">
        <f t="shared" si="19"/>
        <v>0</v>
      </c>
      <c r="BH79" s="7">
        <f t="shared" si="19"/>
        <v>0</v>
      </c>
      <c r="BI79" s="7">
        <f t="shared" si="19"/>
        <v>1</v>
      </c>
      <c r="BJ79" s="7">
        <f t="shared" si="19"/>
        <v>1</v>
      </c>
      <c r="BK79" s="9">
        <f>SUM(BA79:BJ79)</f>
        <v>28</v>
      </c>
      <c r="BL79" s="184"/>
    </row>
    <row r="80" spans="1:64" ht="16.5" customHeight="1" x14ac:dyDescent="0.25">
      <c r="A80" s="238" t="s">
        <v>8</v>
      </c>
      <c r="B80" s="38" t="s">
        <v>33</v>
      </c>
      <c r="C80" s="38" t="s">
        <v>118</v>
      </c>
      <c r="D80" s="38" t="s">
        <v>117</v>
      </c>
      <c r="E80" s="4">
        <v>0</v>
      </c>
      <c r="F80" s="4">
        <v>0</v>
      </c>
      <c r="G80" s="4">
        <v>0</v>
      </c>
      <c r="H80" s="4">
        <v>0</v>
      </c>
      <c r="I80" s="4">
        <v>1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65">
        <f>SUM(E80:N80)</f>
        <v>1</v>
      </c>
      <c r="P80" s="13" t="str">
        <f>IF(O80&lt;=0,"CUMPLE","INCUMPLE")</f>
        <v>INCUMPLE</v>
      </c>
      <c r="Q80" s="238" t="s">
        <v>8</v>
      </c>
      <c r="R80" s="38" t="s">
        <v>33</v>
      </c>
      <c r="S80" s="38" t="s">
        <v>170</v>
      </c>
      <c r="T80" s="38" t="s">
        <v>169</v>
      </c>
      <c r="U80" s="4">
        <v>0</v>
      </c>
      <c r="V80" s="4">
        <v>0</v>
      </c>
      <c r="W80" s="4">
        <v>0</v>
      </c>
      <c r="X80" s="4">
        <v>0</v>
      </c>
      <c r="Y80" s="4">
        <v>1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3">
        <f>SUM(U80:AD80)</f>
        <v>1</v>
      </c>
      <c r="AF80" s="13" t="str">
        <f>IF(AE80&lt;=0,"CUMPLE","INCUMPLE")</f>
        <v>INCUMPLE</v>
      </c>
      <c r="AG80" s="238" t="s">
        <v>8</v>
      </c>
      <c r="AH80" s="38" t="s">
        <v>33</v>
      </c>
      <c r="AI80" s="38" t="s">
        <v>219</v>
      </c>
      <c r="AJ80" s="38" t="s">
        <v>218</v>
      </c>
      <c r="AK80" s="4">
        <v>0</v>
      </c>
      <c r="AL80" s="4">
        <v>1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3">
        <f>SUM(AK80:AT80)</f>
        <v>1</v>
      </c>
      <c r="AV80" s="13" t="str">
        <f>IF(AU80&lt;=0,"CUMPLE","INCUMPLE")</f>
        <v>INCUMPLE</v>
      </c>
      <c r="AW80" s="173" t="s">
        <v>8</v>
      </c>
      <c r="AX80" s="38" t="s">
        <v>33</v>
      </c>
      <c r="AY80" s="153" t="s">
        <v>265</v>
      </c>
      <c r="AZ80" s="153" t="s">
        <v>264</v>
      </c>
      <c r="BA80" s="24">
        <v>0</v>
      </c>
      <c r="BB80" s="24">
        <v>0</v>
      </c>
      <c r="BC80" s="24">
        <v>0</v>
      </c>
      <c r="BD80" s="24">
        <v>0</v>
      </c>
      <c r="BE80" s="24">
        <v>0</v>
      </c>
      <c r="BF80" s="24">
        <v>1</v>
      </c>
      <c r="BG80" s="24">
        <v>0</v>
      </c>
      <c r="BH80" s="24">
        <v>0</v>
      </c>
      <c r="BI80" s="24">
        <v>0</v>
      </c>
      <c r="BJ80" s="24">
        <v>0</v>
      </c>
      <c r="BK80" s="3">
        <f>SUM(BA80:BJ80)</f>
        <v>1</v>
      </c>
      <c r="BL80" s="16" t="str">
        <f>IF(BK80&lt;=0,"CUMPLE","INCUMPLE")</f>
        <v>INCUMPLE</v>
      </c>
    </row>
    <row r="81" spans="1:64" ht="15.75" customHeight="1" x14ac:dyDescent="0.25">
      <c r="A81" s="238"/>
      <c r="B81" s="38" t="s">
        <v>33</v>
      </c>
      <c r="C81" s="38" t="s">
        <v>120</v>
      </c>
      <c r="D81" s="38" t="s">
        <v>119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65">
        <f t="shared" ref="O81:O109" si="20">SUM(E81:N81)</f>
        <v>0</v>
      </c>
      <c r="P81" s="13" t="str">
        <f t="shared" ref="P81:P109" si="21">IF(O81&lt;=0,"CUMPLE","INCUMPLE")</f>
        <v>CUMPLE</v>
      </c>
      <c r="Q81" s="238"/>
      <c r="R81" s="38" t="s">
        <v>33</v>
      </c>
      <c r="S81" s="38" t="s">
        <v>172</v>
      </c>
      <c r="T81" s="38" t="s">
        <v>171</v>
      </c>
      <c r="U81" s="4">
        <v>1</v>
      </c>
      <c r="V81" s="4">
        <v>0</v>
      </c>
      <c r="W81" s="4">
        <v>1</v>
      </c>
      <c r="X81" s="4">
        <v>0</v>
      </c>
      <c r="Y81" s="4">
        <v>0</v>
      </c>
      <c r="Z81" s="151">
        <v>0</v>
      </c>
      <c r="AA81" s="4">
        <v>0</v>
      </c>
      <c r="AB81" s="4">
        <v>0</v>
      </c>
      <c r="AC81" s="4">
        <v>0</v>
      </c>
      <c r="AD81" s="4">
        <v>0</v>
      </c>
      <c r="AE81" s="3">
        <f t="shared" ref="AE81:AE109" si="22">SUM(U81:AD81)</f>
        <v>2</v>
      </c>
      <c r="AF81" s="13" t="str">
        <f t="shared" ref="AF81:AF109" si="23">IF(AE81&lt;=0,"CUMPLE","INCUMPLE")</f>
        <v>INCUMPLE</v>
      </c>
      <c r="AG81" s="238"/>
      <c r="AH81" s="38" t="s">
        <v>33</v>
      </c>
      <c r="AI81" s="38" t="s">
        <v>221</v>
      </c>
      <c r="AJ81" s="38" t="s">
        <v>220</v>
      </c>
      <c r="AK81" s="8">
        <v>0</v>
      </c>
      <c r="AL81" s="8">
        <v>0</v>
      </c>
      <c r="AM81" s="8">
        <v>0</v>
      </c>
      <c r="AN81" s="8">
        <v>0</v>
      </c>
      <c r="AO81" s="8">
        <v>0</v>
      </c>
      <c r="AP81" s="8">
        <v>0</v>
      </c>
      <c r="AQ81" s="8">
        <v>0</v>
      </c>
      <c r="AR81" s="8">
        <v>0</v>
      </c>
      <c r="AS81" s="8">
        <v>0</v>
      </c>
      <c r="AT81" s="8">
        <v>0</v>
      </c>
      <c r="AU81" s="3">
        <f t="shared" ref="AU81:AU109" si="24">SUM(AK81:AT81)</f>
        <v>0</v>
      </c>
      <c r="AV81" s="13" t="str">
        <f t="shared" ref="AV81:AV109" si="25">IF(AU81&lt;=0,"CUMPLE","INCUMPLE")</f>
        <v>CUMPLE</v>
      </c>
      <c r="AW81" s="173"/>
      <c r="AX81" s="38" t="s">
        <v>33</v>
      </c>
      <c r="AY81" s="153" t="s">
        <v>106</v>
      </c>
      <c r="AZ81" s="153" t="s">
        <v>266</v>
      </c>
      <c r="BA81" s="24">
        <v>0</v>
      </c>
      <c r="BB81" s="24">
        <v>0</v>
      </c>
      <c r="BC81" s="24">
        <v>0</v>
      </c>
      <c r="BD81" s="24">
        <v>0</v>
      </c>
      <c r="BE81" s="24">
        <v>0</v>
      </c>
      <c r="BF81" s="24">
        <v>0</v>
      </c>
      <c r="BG81" s="149">
        <v>0</v>
      </c>
      <c r="BH81" s="24">
        <v>0</v>
      </c>
      <c r="BI81" s="24">
        <v>0</v>
      </c>
      <c r="BJ81" s="24">
        <v>0</v>
      </c>
      <c r="BK81" s="3">
        <f t="shared" ref="BK81:BK109" si="26">SUM(BA81:BJ81)</f>
        <v>0</v>
      </c>
      <c r="BL81" s="16" t="str">
        <f t="shared" ref="BL81:BL109" si="27">IF(BK81&lt;=0,"CUMPLE","INCUMPLE")</f>
        <v>CUMPLE</v>
      </c>
    </row>
    <row r="82" spans="1:64" ht="15.75" customHeight="1" x14ac:dyDescent="0.25">
      <c r="A82" s="238"/>
      <c r="B82" s="38" t="s">
        <v>33</v>
      </c>
      <c r="C82" s="38" t="s">
        <v>122</v>
      </c>
      <c r="D82" s="38" t="s">
        <v>121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65">
        <f t="shared" si="20"/>
        <v>0</v>
      </c>
      <c r="P82" s="13" t="str">
        <f t="shared" si="21"/>
        <v>CUMPLE</v>
      </c>
      <c r="Q82" s="238"/>
      <c r="R82" s="38" t="s">
        <v>33</v>
      </c>
      <c r="S82" s="38" t="s">
        <v>174</v>
      </c>
      <c r="T82" s="38" t="s">
        <v>173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3">
        <f t="shared" si="22"/>
        <v>0</v>
      </c>
      <c r="AF82" s="13" t="str">
        <f t="shared" si="23"/>
        <v>CUMPLE</v>
      </c>
      <c r="AG82" s="238"/>
      <c r="AH82" s="38" t="s">
        <v>33</v>
      </c>
      <c r="AI82" s="38" t="s">
        <v>114</v>
      </c>
      <c r="AJ82" s="38" t="s">
        <v>222</v>
      </c>
      <c r="AK82" s="27">
        <v>0</v>
      </c>
      <c r="AL82" s="27">
        <v>1</v>
      </c>
      <c r="AM82" s="27">
        <v>0</v>
      </c>
      <c r="AN82" s="27">
        <v>0</v>
      </c>
      <c r="AO82" s="27">
        <v>1</v>
      </c>
      <c r="AP82" s="27">
        <v>0</v>
      </c>
      <c r="AQ82" s="27">
        <v>0</v>
      </c>
      <c r="AR82" s="27">
        <v>0</v>
      </c>
      <c r="AS82" s="27">
        <v>1</v>
      </c>
      <c r="AT82" s="27">
        <v>0</v>
      </c>
      <c r="AU82" s="3">
        <f t="shared" si="24"/>
        <v>3</v>
      </c>
      <c r="AV82" s="13" t="str">
        <f t="shared" si="25"/>
        <v>INCUMPLE</v>
      </c>
      <c r="AW82" s="173"/>
      <c r="AX82" s="38" t="s">
        <v>33</v>
      </c>
      <c r="AY82" s="153" t="s">
        <v>102</v>
      </c>
      <c r="AZ82" s="153" t="s">
        <v>267</v>
      </c>
      <c r="BA82" s="24">
        <v>0</v>
      </c>
      <c r="BB82" s="24">
        <v>1</v>
      </c>
      <c r="BC82" s="24">
        <v>0</v>
      </c>
      <c r="BD82" s="24">
        <v>0</v>
      </c>
      <c r="BE82" s="24">
        <v>1</v>
      </c>
      <c r="BF82" s="24">
        <v>0</v>
      </c>
      <c r="BG82" s="24">
        <v>0</v>
      </c>
      <c r="BH82" s="24">
        <v>0</v>
      </c>
      <c r="BI82" s="24">
        <v>1</v>
      </c>
      <c r="BJ82" s="24">
        <v>0</v>
      </c>
      <c r="BK82" s="3">
        <f t="shared" si="26"/>
        <v>3</v>
      </c>
      <c r="BL82" s="16" t="str">
        <f t="shared" si="27"/>
        <v>INCUMPLE</v>
      </c>
    </row>
    <row r="83" spans="1:64" ht="15.75" customHeight="1" x14ac:dyDescent="0.25">
      <c r="A83" s="238"/>
      <c r="B83" s="38" t="s">
        <v>33</v>
      </c>
      <c r="C83" s="38" t="s">
        <v>101</v>
      </c>
      <c r="D83" s="38" t="s">
        <v>123</v>
      </c>
      <c r="E83" s="4">
        <v>0</v>
      </c>
      <c r="F83" s="4">
        <v>0</v>
      </c>
      <c r="G83" s="4">
        <v>0</v>
      </c>
      <c r="H83" s="4">
        <v>0</v>
      </c>
      <c r="I83" s="4">
        <v>1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65">
        <f t="shared" si="20"/>
        <v>1</v>
      </c>
      <c r="P83" s="13" t="str">
        <f t="shared" si="21"/>
        <v>INCUMPLE</v>
      </c>
      <c r="Q83" s="238"/>
      <c r="R83" s="38" t="s">
        <v>33</v>
      </c>
      <c r="S83" s="38" t="s">
        <v>88</v>
      </c>
      <c r="T83" s="38" t="s">
        <v>175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1</v>
      </c>
      <c r="AD83" s="4">
        <v>0</v>
      </c>
      <c r="AE83" s="3">
        <f t="shared" si="22"/>
        <v>1</v>
      </c>
      <c r="AF83" s="13" t="str">
        <f t="shared" si="23"/>
        <v>INCUMPLE</v>
      </c>
      <c r="AG83" s="238"/>
      <c r="AH83" s="38" t="s">
        <v>33</v>
      </c>
      <c r="AI83" s="38" t="s">
        <v>122</v>
      </c>
      <c r="AJ83" s="38" t="s">
        <v>223</v>
      </c>
      <c r="AK83" s="27">
        <v>0</v>
      </c>
      <c r="AL83" s="27">
        <v>0</v>
      </c>
      <c r="AM83" s="27">
        <v>0</v>
      </c>
      <c r="AN83" s="27">
        <v>0</v>
      </c>
      <c r="AO83" s="27">
        <v>0</v>
      </c>
      <c r="AP83" s="27">
        <v>0</v>
      </c>
      <c r="AQ83" s="27">
        <v>0</v>
      </c>
      <c r="AR83" s="27">
        <v>0</v>
      </c>
      <c r="AS83" s="27">
        <v>1</v>
      </c>
      <c r="AT83" s="27">
        <v>0</v>
      </c>
      <c r="AU83" s="3">
        <f t="shared" si="24"/>
        <v>1</v>
      </c>
      <c r="AV83" s="13" t="str">
        <f t="shared" si="25"/>
        <v>INCUMPLE</v>
      </c>
      <c r="AW83" s="173"/>
      <c r="AX83" s="38" t="s">
        <v>33</v>
      </c>
      <c r="AY83" s="153" t="s">
        <v>221</v>
      </c>
      <c r="AZ83" s="153" t="s">
        <v>268</v>
      </c>
      <c r="BA83" s="24">
        <v>0</v>
      </c>
      <c r="BB83" s="24">
        <v>0</v>
      </c>
      <c r="BC83" s="24">
        <v>0</v>
      </c>
      <c r="BD83" s="24">
        <v>0</v>
      </c>
      <c r="BE83" s="24">
        <v>1</v>
      </c>
      <c r="BF83" s="24">
        <v>0</v>
      </c>
      <c r="BG83" s="24">
        <v>0</v>
      </c>
      <c r="BH83" s="24">
        <v>0</v>
      </c>
      <c r="BI83" s="24">
        <v>0</v>
      </c>
      <c r="BJ83" s="24">
        <v>0</v>
      </c>
      <c r="BK83" s="3">
        <f t="shared" si="26"/>
        <v>1</v>
      </c>
      <c r="BL83" s="16" t="str">
        <f t="shared" si="27"/>
        <v>INCUMPLE</v>
      </c>
    </row>
    <row r="84" spans="1:64" ht="15.75" customHeight="1" x14ac:dyDescent="0.25">
      <c r="A84" s="238"/>
      <c r="B84" s="38" t="s">
        <v>33</v>
      </c>
      <c r="C84" s="38" t="s">
        <v>125</v>
      </c>
      <c r="D84" s="38" t="s">
        <v>124</v>
      </c>
      <c r="E84" s="33">
        <v>0</v>
      </c>
      <c r="F84" s="33">
        <v>0</v>
      </c>
      <c r="G84" s="33">
        <v>0</v>
      </c>
      <c r="H84" s="33">
        <v>0</v>
      </c>
      <c r="I84" s="33">
        <v>1</v>
      </c>
      <c r="J84" s="33">
        <v>0</v>
      </c>
      <c r="K84" s="33">
        <v>0</v>
      </c>
      <c r="L84" s="33">
        <v>0</v>
      </c>
      <c r="M84" s="33">
        <v>1</v>
      </c>
      <c r="N84" s="33">
        <v>0</v>
      </c>
      <c r="O84" s="65">
        <f t="shared" si="20"/>
        <v>2</v>
      </c>
      <c r="P84" s="13" t="str">
        <f t="shared" si="21"/>
        <v>INCUMPLE</v>
      </c>
      <c r="Q84" s="238"/>
      <c r="R84" s="38" t="s">
        <v>33</v>
      </c>
      <c r="S84" s="38" t="s">
        <v>118</v>
      </c>
      <c r="T84" s="38" t="s">
        <v>176</v>
      </c>
      <c r="U84" s="37">
        <v>0</v>
      </c>
      <c r="V84" s="37">
        <v>0</v>
      </c>
      <c r="W84" s="37">
        <v>1</v>
      </c>
      <c r="X84" s="37">
        <v>0</v>
      </c>
      <c r="Y84" s="37">
        <v>0</v>
      </c>
      <c r="Z84" s="37">
        <v>0</v>
      </c>
      <c r="AA84" s="37">
        <v>0</v>
      </c>
      <c r="AB84" s="37">
        <v>0</v>
      </c>
      <c r="AC84" s="37">
        <v>1</v>
      </c>
      <c r="AD84" s="37">
        <v>0</v>
      </c>
      <c r="AE84" s="3">
        <f t="shared" si="22"/>
        <v>2</v>
      </c>
      <c r="AF84" s="13" t="str">
        <f t="shared" si="23"/>
        <v>INCUMPLE</v>
      </c>
      <c r="AG84" s="238"/>
      <c r="AH84" s="38" t="s">
        <v>33</v>
      </c>
      <c r="AI84" s="38" t="s">
        <v>225</v>
      </c>
      <c r="AJ84" s="38" t="s">
        <v>224</v>
      </c>
      <c r="AK84" s="27">
        <v>0</v>
      </c>
      <c r="AL84" s="27">
        <v>0</v>
      </c>
      <c r="AM84" s="27">
        <v>0</v>
      </c>
      <c r="AN84" s="27">
        <v>0</v>
      </c>
      <c r="AO84" s="27">
        <v>1</v>
      </c>
      <c r="AP84" s="27">
        <v>0</v>
      </c>
      <c r="AQ84" s="27">
        <v>0</v>
      </c>
      <c r="AR84" s="27">
        <v>0</v>
      </c>
      <c r="AS84" s="27">
        <v>0</v>
      </c>
      <c r="AT84" s="27">
        <v>0</v>
      </c>
      <c r="AU84" s="3">
        <f t="shared" si="24"/>
        <v>1</v>
      </c>
      <c r="AV84" s="13" t="str">
        <f t="shared" si="25"/>
        <v>INCUMPLE</v>
      </c>
      <c r="AW84" s="173"/>
      <c r="AX84" s="38" t="s">
        <v>33</v>
      </c>
      <c r="AY84" s="153" t="s">
        <v>174</v>
      </c>
      <c r="AZ84" s="153" t="s">
        <v>269</v>
      </c>
      <c r="BA84" s="24">
        <v>0</v>
      </c>
      <c r="BB84" s="24">
        <v>0</v>
      </c>
      <c r="BC84" s="24">
        <v>0</v>
      </c>
      <c r="BD84" s="24">
        <v>0</v>
      </c>
      <c r="BE84" s="24">
        <v>0</v>
      </c>
      <c r="BF84" s="24">
        <v>0</v>
      </c>
      <c r="BG84" s="24">
        <v>0</v>
      </c>
      <c r="BH84" s="24">
        <v>0</v>
      </c>
      <c r="BI84" s="24">
        <v>0</v>
      </c>
      <c r="BJ84" s="24">
        <v>0</v>
      </c>
      <c r="BK84" s="3">
        <f t="shared" si="26"/>
        <v>0</v>
      </c>
      <c r="BL84" s="16" t="str">
        <f t="shared" si="27"/>
        <v>CUMPLE</v>
      </c>
    </row>
    <row r="85" spans="1:64" ht="15.75" customHeight="1" x14ac:dyDescent="0.25">
      <c r="A85" s="238"/>
      <c r="B85" s="38" t="s">
        <v>32</v>
      </c>
      <c r="C85" s="38" t="s">
        <v>127</v>
      </c>
      <c r="D85" s="38" t="s">
        <v>126</v>
      </c>
      <c r="E85" s="148">
        <v>0</v>
      </c>
      <c r="F85" s="148">
        <v>0</v>
      </c>
      <c r="G85" s="148">
        <v>0</v>
      </c>
      <c r="H85" s="148">
        <v>0</v>
      </c>
      <c r="I85" s="148">
        <v>1</v>
      </c>
      <c r="J85" s="148">
        <v>0</v>
      </c>
      <c r="K85" s="148">
        <v>0</v>
      </c>
      <c r="L85" s="148">
        <v>0</v>
      </c>
      <c r="M85" s="148">
        <v>0</v>
      </c>
      <c r="N85" s="23">
        <v>0</v>
      </c>
      <c r="O85" s="65">
        <f t="shared" si="20"/>
        <v>1</v>
      </c>
      <c r="P85" s="13" t="str">
        <f t="shared" si="21"/>
        <v>INCUMPLE</v>
      </c>
      <c r="Q85" s="238"/>
      <c r="R85" s="38" t="s">
        <v>32</v>
      </c>
      <c r="S85" s="38" t="s">
        <v>178</v>
      </c>
      <c r="T85" s="38" t="s">
        <v>177</v>
      </c>
      <c r="U85" s="37">
        <v>1</v>
      </c>
      <c r="V85" s="37">
        <v>0</v>
      </c>
      <c r="W85" s="37">
        <v>0</v>
      </c>
      <c r="X85" s="37">
        <v>1</v>
      </c>
      <c r="Y85" s="37">
        <v>1</v>
      </c>
      <c r="Z85" s="37">
        <v>1</v>
      </c>
      <c r="AA85" s="37">
        <v>0</v>
      </c>
      <c r="AB85" s="37">
        <v>0</v>
      </c>
      <c r="AC85" s="37">
        <v>0</v>
      </c>
      <c r="AD85" s="37">
        <v>0</v>
      </c>
      <c r="AE85" s="3">
        <f t="shared" si="22"/>
        <v>4</v>
      </c>
      <c r="AF85" s="13" t="str">
        <f t="shared" si="23"/>
        <v>INCUMPLE</v>
      </c>
      <c r="AG85" s="238"/>
      <c r="AH85" s="38" t="s">
        <v>32</v>
      </c>
      <c r="AI85" s="38" t="s">
        <v>122</v>
      </c>
      <c r="AJ85" s="38" t="s">
        <v>226</v>
      </c>
      <c r="AK85" s="27">
        <v>0</v>
      </c>
      <c r="AL85" s="27">
        <v>0</v>
      </c>
      <c r="AM85" s="27">
        <v>0</v>
      </c>
      <c r="AN85" s="27">
        <v>0</v>
      </c>
      <c r="AO85" s="27">
        <v>0</v>
      </c>
      <c r="AP85" s="27">
        <v>1</v>
      </c>
      <c r="AQ85" s="27">
        <v>0</v>
      </c>
      <c r="AR85" s="27">
        <v>0</v>
      </c>
      <c r="AS85" s="27">
        <v>1</v>
      </c>
      <c r="AT85" s="27">
        <v>0</v>
      </c>
      <c r="AU85" s="3">
        <f t="shared" si="24"/>
        <v>2</v>
      </c>
      <c r="AV85" s="13" t="str">
        <f t="shared" si="25"/>
        <v>INCUMPLE</v>
      </c>
      <c r="AW85" s="173"/>
      <c r="AX85" s="38" t="s">
        <v>32</v>
      </c>
      <c r="AY85" s="153" t="s">
        <v>91</v>
      </c>
      <c r="AZ85" s="153" t="s">
        <v>270</v>
      </c>
      <c r="BA85" s="24">
        <v>0</v>
      </c>
      <c r="BB85" s="24">
        <v>0</v>
      </c>
      <c r="BC85" s="24">
        <v>0</v>
      </c>
      <c r="BD85" s="24">
        <v>0</v>
      </c>
      <c r="BE85" s="24">
        <v>0</v>
      </c>
      <c r="BF85" s="24">
        <v>0</v>
      </c>
      <c r="BG85" s="24">
        <v>0</v>
      </c>
      <c r="BH85" s="24">
        <v>0</v>
      </c>
      <c r="BI85" s="24">
        <v>0</v>
      </c>
      <c r="BJ85" s="24">
        <v>0</v>
      </c>
      <c r="BK85" s="3">
        <f t="shared" si="26"/>
        <v>0</v>
      </c>
      <c r="BL85" s="16" t="str">
        <f t="shared" si="27"/>
        <v>CUMPLE</v>
      </c>
    </row>
    <row r="86" spans="1:64" ht="15" x14ac:dyDescent="0.25">
      <c r="A86" s="238"/>
      <c r="B86" s="38" t="s">
        <v>32</v>
      </c>
      <c r="C86" s="38" t="s">
        <v>93</v>
      </c>
      <c r="D86" s="38" t="s">
        <v>128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1</v>
      </c>
      <c r="K86" s="30">
        <v>0</v>
      </c>
      <c r="L86" s="30">
        <v>0</v>
      </c>
      <c r="M86" s="30">
        <v>1</v>
      </c>
      <c r="N86" s="30">
        <v>0</v>
      </c>
      <c r="O86" s="65">
        <f t="shared" si="20"/>
        <v>2</v>
      </c>
      <c r="P86" s="13" t="str">
        <f t="shared" si="21"/>
        <v>INCUMPLE</v>
      </c>
      <c r="Q86" s="238"/>
      <c r="R86" s="38" t="s">
        <v>32</v>
      </c>
      <c r="S86" s="38" t="s">
        <v>180</v>
      </c>
      <c r="T86" s="38" t="s">
        <v>179</v>
      </c>
      <c r="U86" s="37">
        <v>0</v>
      </c>
      <c r="V86" s="37">
        <v>0</v>
      </c>
      <c r="W86" s="37">
        <v>0</v>
      </c>
      <c r="X86" s="37">
        <v>0</v>
      </c>
      <c r="Y86" s="37">
        <v>1</v>
      </c>
      <c r="Z86" s="37">
        <v>0</v>
      </c>
      <c r="AA86" s="37">
        <v>0</v>
      </c>
      <c r="AB86" s="37">
        <v>0</v>
      </c>
      <c r="AC86" s="37">
        <v>0</v>
      </c>
      <c r="AD86" s="37">
        <v>0</v>
      </c>
      <c r="AE86" s="3">
        <f t="shared" si="22"/>
        <v>1</v>
      </c>
      <c r="AF86" s="13" t="str">
        <f t="shared" si="23"/>
        <v>INCUMPLE</v>
      </c>
      <c r="AG86" s="238"/>
      <c r="AH86" s="38" t="s">
        <v>32</v>
      </c>
      <c r="AI86" s="38" t="s">
        <v>228</v>
      </c>
      <c r="AJ86" s="38" t="s">
        <v>227</v>
      </c>
      <c r="AK86" s="8">
        <v>0</v>
      </c>
      <c r="AL86" s="8">
        <v>0</v>
      </c>
      <c r="AM86" s="8">
        <v>0</v>
      </c>
      <c r="AN86" s="8">
        <v>1</v>
      </c>
      <c r="AO86" s="8">
        <v>0</v>
      </c>
      <c r="AP86" s="8">
        <v>1</v>
      </c>
      <c r="AQ86" s="8">
        <v>0</v>
      </c>
      <c r="AR86" s="8">
        <v>0</v>
      </c>
      <c r="AS86" s="8">
        <v>0</v>
      </c>
      <c r="AT86" s="8">
        <v>1</v>
      </c>
      <c r="AU86" s="3">
        <f t="shared" si="24"/>
        <v>3</v>
      </c>
      <c r="AV86" s="13" t="str">
        <f t="shared" si="25"/>
        <v>INCUMPLE</v>
      </c>
      <c r="AW86" s="173"/>
      <c r="AX86" s="38" t="s">
        <v>32</v>
      </c>
      <c r="AY86" s="153" t="s">
        <v>89</v>
      </c>
      <c r="AZ86" s="153" t="s">
        <v>271</v>
      </c>
      <c r="BA86" s="24">
        <v>0</v>
      </c>
      <c r="BB86" s="24">
        <v>0</v>
      </c>
      <c r="BC86" s="24">
        <v>0</v>
      </c>
      <c r="BD86" s="25">
        <v>0</v>
      </c>
      <c r="BE86" s="24">
        <v>0</v>
      </c>
      <c r="BF86" s="24">
        <v>0</v>
      </c>
      <c r="BG86" s="24">
        <v>0</v>
      </c>
      <c r="BH86" s="24">
        <v>0</v>
      </c>
      <c r="BI86" s="24">
        <v>0</v>
      </c>
      <c r="BJ86" s="24">
        <v>1</v>
      </c>
      <c r="BK86" s="3">
        <f t="shared" si="26"/>
        <v>1</v>
      </c>
      <c r="BL86" s="16" t="str">
        <f t="shared" si="27"/>
        <v>INCUMPLE</v>
      </c>
    </row>
    <row r="87" spans="1:64" ht="15" x14ac:dyDescent="0.25">
      <c r="A87" s="238"/>
      <c r="B87" s="38" t="s">
        <v>32</v>
      </c>
      <c r="C87" s="38" t="s">
        <v>108</v>
      </c>
      <c r="D87" s="38" t="s">
        <v>129</v>
      </c>
      <c r="E87" s="31">
        <v>0</v>
      </c>
      <c r="F87" s="31">
        <v>0</v>
      </c>
      <c r="G87" s="31">
        <v>0</v>
      </c>
      <c r="H87" s="31">
        <v>0</v>
      </c>
      <c r="I87" s="31">
        <v>0</v>
      </c>
      <c r="J87" s="31">
        <v>0</v>
      </c>
      <c r="K87" s="31">
        <v>0</v>
      </c>
      <c r="L87" s="31">
        <v>0</v>
      </c>
      <c r="M87" s="31">
        <v>0</v>
      </c>
      <c r="N87" s="31">
        <v>0</v>
      </c>
      <c r="O87" s="65">
        <f t="shared" si="20"/>
        <v>0</v>
      </c>
      <c r="P87" s="13" t="str">
        <f t="shared" si="21"/>
        <v>CUMPLE</v>
      </c>
      <c r="Q87" s="238"/>
      <c r="R87" s="38" t="s">
        <v>32</v>
      </c>
      <c r="S87" s="38" t="s">
        <v>107</v>
      </c>
      <c r="T87" s="38" t="s">
        <v>181</v>
      </c>
      <c r="U87" s="37">
        <v>0</v>
      </c>
      <c r="V87" s="37">
        <v>0</v>
      </c>
      <c r="W87" s="37">
        <v>0</v>
      </c>
      <c r="X87" s="37">
        <v>0</v>
      </c>
      <c r="Y87" s="37">
        <v>0</v>
      </c>
      <c r="Z87" s="37">
        <v>0</v>
      </c>
      <c r="AA87" s="37">
        <v>0</v>
      </c>
      <c r="AB87" s="37">
        <v>0</v>
      </c>
      <c r="AC87" s="37">
        <v>0</v>
      </c>
      <c r="AD87" s="37">
        <v>0</v>
      </c>
      <c r="AE87" s="3">
        <f t="shared" si="22"/>
        <v>0</v>
      </c>
      <c r="AF87" s="13" t="str">
        <f t="shared" si="23"/>
        <v>CUMPLE</v>
      </c>
      <c r="AG87" s="238"/>
      <c r="AH87" s="38" t="s">
        <v>32</v>
      </c>
      <c r="AI87" s="38" t="s">
        <v>230</v>
      </c>
      <c r="AJ87" s="38" t="s">
        <v>229</v>
      </c>
      <c r="AK87" s="106">
        <v>0</v>
      </c>
      <c r="AL87" s="106">
        <v>0</v>
      </c>
      <c r="AM87" s="106">
        <v>0</v>
      </c>
      <c r="AN87" s="106">
        <v>0</v>
      </c>
      <c r="AO87" s="106">
        <v>0</v>
      </c>
      <c r="AP87" s="106">
        <v>0</v>
      </c>
      <c r="AQ87" s="106">
        <v>0</v>
      </c>
      <c r="AR87" s="106">
        <v>0</v>
      </c>
      <c r="AS87" s="106">
        <v>0</v>
      </c>
      <c r="AT87" s="106">
        <v>0</v>
      </c>
      <c r="AU87" s="3">
        <f t="shared" si="24"/>
        <v>0</v>
      </c>
      <c r="AV87" s="13" t="str">
        <f t="shared" si="25"/>
        <v>CUMPLE</v>
      </c>
      <c r="AW87" s="173"/>
      <c r="AX87" s="38" t="s">
        <v>32</v>
      </c>
      <c r="AY87" s="153" t="s">
        <v>125</v>
      </c>
      <c r="AZ87" s="153" t="s">
        <v>272</v>
      </c>
      <c r="BA87" s="24">
        <v>0</v>
      </c>
      <c r="BB87" s="24">
        <v>0</v>
      </c>
      <c r="BC87" s="24">
        <v>0</v>
      </c>
      <c r="BD87" s="125">
        <v>0</v>
      </c>
      <c r="BE87" s="24">
        <v>1</v>
      </c>
      <c r="BF87" s="24">
        <v>1</v>
      </c>
      <c r="BG87" s="24">
        <v>0</v>
      </c>
      <c r="BH87" s="24">
        <v>0</v>
      </c>
      <c r="BI87" s="24">
        <v>0</v>
      </c>
      <c r="BJ87" s="24">
        <v>0</v>
      </c>
      <c r="BK87" s="3">
        <f t="shared" si="26"/>
        <v>2</v>
      </c>
      <c r="BL87" s="16" t="str">
        <f t="shared" si="27"/>
        <v>INCUMPLE</v>
      </c>
    </row>
    <row r="88" spans="1:64" ht="15" x14ac:dyDescent="0.25">
      <c r="A88" s="238"/>
      <c r="B88" s="38" t="s">
        <v>32</v>
      </c>
      <c r="C88" s="38" t="s">
        <v>131</v>
      </c>
      <c r="D88" s="38" t="s">
        <v>130</v>
      </c>
      <c r="E88" s="118">
        <v>0</v>
      </c>
      <c r="F88" s="118">
        <v>0</v>
      </c>
      <c r="G88" s="118">
        <v>0</v>
      </c>
      <c r="H88" s="118">
        <v>0</v>
      </c>
      <c r="I88" s="118">
        <v>1</v>
      </c>
      <c r="J88" s="118">
        <v>0</v>
      </c>
      <c r="K88" s="118">
        <v>0</v>
      </c>
      <c r="L88" s="118">
        <v>0</v>
      </c>
      <c r="M88" s="118">
        <v>0</v>
      </c>
      <c r="N88" s="118">
        <v>0</v>
      </c>
      <c r="O88" s="65">
        <f t="shared" si="20"/>
        <v>1</v>
      </c>
      <c r="P88" s="13" t="str">
        <f t="shared" si="21"/>
        <v>INCUMPLE</v>
      </c>
      <c r="Q88" s="238"/>
      <c r="R88" s="38" t="s">
        <v>32</v>
      </c>
      <c r="S88" s="38" t="s">
        <v>101</v>
      </c>
      <c r="T88" s="38" t="s">
        <v>182</v>
      </c>
      <c r="U88" s="37">
        <v>0</v>
      </c>
      <c r="V88" s="37">
        <v>0</v>
      </c>
      <c r="W88" s="37">
        <v>0</v>
      </c>
      <c r="X88" s="37">
        <v>0</v>
      </c>
      <c r="Y88" s="37">
        <v>0</v>
      </c>
      <c r="Z88" s="37">
        <v>0</v>
      </c>
      <c r="AA88" s="37">
        <v>0</v>
      </c>
      <c r="AB88" s="37">
        <v>0</v>
      </c>
      <c r="AC88" s="37">
        <v>0</v>
      </c>
      <c r="AD88" s="37">
        <v>0</v>
      </c>
      <c r="AE88" s="3">
        <f t="shared" si="22"/>
        <v>0</v>
      </c>
      <c r="AF88" s="13" t="str">
        <f t="shared" si="23"/>
        <v>CUMPLE</v>
      </c>
      <c r="AG88" s="238"/>
      <c r="AH88" s="38" t="s">
        <v>32</v>
      </c>
      <c r="AI88" s="38" t="s">
        <v>88</v>
      </c>
      <c r="AJ88" s="38" t="s">
        <v>231</v>
      </c>
      <c r="AK88" s="8">
        <v>0</v>
      </c>
      <c r="AL88" s="8">
        <v>1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8">
        <v>0</v>
      </c>
      <c r="AU88" s="3">
        <f t="shared" si="24"/>
        <v>1</v>
      </c>
      <c r="AV88" s="13" t="str">
        <f t="shared" si="25"/>
        <v>INCUMPLE</v>
      </c>
      <c r="AW88" s="173"/>
      <c r="AX88" s="38" t="s">
        <v>32</v>
      </c>
      <c r="AY88" s="153" t="s">
        <v>122</v>
      </c>
      <c r="AZ88" s="153" t="s">
        <v>273</v>
      </c>
      <c r="BA88" s="25">
        <v>0</v>
      </c>
      <c r="BB88" s="24">
        <v>0</v>
      </c>
      <c r="BC88" s="24">
        <v>0</v>
      </c>
      <c r="BD88" s="25">
        <v>0</v>
      </c>
      <c r="BE88" s="24">
        <v>1</v>
      </c>
      <c r="BF88" s="24">
        <v>0</v>
      </c>
      <c r="BG88" s="24">
        <v>0</v>
      </c>
      <c r="BH88" s="24">
        <v>0</v>
      </c>
      <c r="BI88" s="24">
        <v>0</v>
      </c>
      <c r="BJ88" s="24">
        <v>0</v>
      </c>
      <c r="BK88" s="3">
        <f t="shared" si="26"/>
        <v>1</v>
      </c>
      <c r="BL88" s="16" t="str">
        <f t="shared" si="27"/>
        <v>INCUMPLE</v>
      </c>
    </row>
    <row r="89" spans="1:64" ht="15" x14ac:dyDescent="0.25">
      <c r="A89" s="238"/>
      <c r="B89" s="38" t="s">
        <v>32</v>
      </c>
      <c r="C89" s="38" t="s">
        <v>133</v>
      </c>
      <c r="D89" s="38" t="s">
        <v>132</v>
      </c>
      <c r="E89" s="118">
        <v>0</v>
      </c>
      <c r="F89" s="118">
        <v>0</v>
      </c>
      <c r="G89" s="118">
        <v>0</v>
      </c>
      <c r="H89" s="118">
        <v>0</v>
      </c>
      <c r="I89" s="118">
        <v>1</v>
      </c>
      <c r="J89" s="118">
        <v>0</v>
      </c>
      <c r="K89" s="118">
        <v>0</v>
      </c>
      <c r="L89" s="118">
        <v>0</v>
      </c>
      <c r="M89" s="118">
        <v>0</v>
      </c>
      <c r="N89" s="118">
        <v>0</v>
      </c>
      <c r="O89" s="65">
        <f t="shared" si="20"/>
        <v>1</v>
      </c>
      <c r="P89" s="13" t="str">
        <f t="shared" si="21"/>
        <v>INCUMPLE</v>
      </c>
      <c r="Q89" s="238"/>
      <c r="R89" s="38" t="s">
        <v>32</v>
      </c>
      <c r="S89" s="38" t="s">
        <v>184</v>
      </c>
      <c r="T89" s="38" t="s">
        <v>183</v>
      </c>
      <c r="U89" s="119">
        <v>0</v>
      </c>
      <c r="V89" s="119">
        <v>1</v>
      </c>
      <c r="W89" s="119">
        <v>0</v>
      </c>
      <c r="X89" s="119">
        <v>0</v>
      </c>
      <c r="Y89" s="119">
        <v>1</v>
      </c>
      <c r="Z89" s="150">
        <v>0</v>
      </c>
      <c r="AA89" s="119">
        <v>0</v>
      </c>
      <c r="AB89" s="119">
        <v>0</v>
      </c>
      <c r="AC89" s="119">
        <v>0</v>
      </c>
      <c r="AD89" s="119">
        <v>0</v>
      </c>
      <c r="AE89" s="3">
        <f t="shared" si="22"/>
        <v>2</v>
      </c>
      <c r="AF89" s="13" t="str">
        <f t="shared" si="23"/>
        <v>INCUMPLE</v>
      </c>
      <c r="AG89" s="238"/>
      <c r="AH89" s="38" t="s">
        <v>32</v>
      </c>
      <c r="AI89" s="38" t="s">
        <v>219</v>
      </c>
      <c r="AJ89" s="38" t="s">
        <v>232</v>
      </c>
      <c r="AK89" s="8">
        <v>0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>
        <v>1</v>
      </c>
      <c r="AT89" s="8">
        <v>0</v>
      </c>
      <c r="AU89" s="3">
        <f t="shared" si="24"/>
        <v>1</v>
      </c>
      <c r="AV89" s="13" t="str">
        <f t="shared" si="25"/>
        <v>INCUMPLE</v>
      </c>
      <c r="AW89" s="173"/>
      <c r="AX89" s="38" t="s">
        <v>32</v>
      </c>
      <c r="AY89" s="153" t="s">
        <v>180</v>
      </c>
      <c r="AZ89" s="153" t="s">
        <v>274</v>
      </c>
      <c r="BA89" s="108">
        <v>0</v>
      </c>
      <c r="BB89" s="24">
        <v>0</v>
      </c>
      <c r="BC89" s="24">
        <v>0</v>
      </c>
      <c r="BD89" s="108">
        <v>0</v>
      </c>
      <c r="BE89" s="24">
        <v>1</v>
      </c>
      <c r="BF89" s="24">
        <v>0</v>
      </c>
      <c r="BG89" s="24">
        <v>0</v>
      </c>
      <c r="BH89" s="24">
        <v>0</v>
      </c>
      <c r="BI89" s="24">
        <v>0</v>
      </c>
      <c r="BJ89" s="24">
        <v>0</v>
      </c>
      <c r="BK89" s="3">
        <f t="shared" si="26"/>
        <v>1</v>
      </c>
      <c r="BL89" s="16" t="str">
        <f t="shared" si="27"/>
        <v>INCUMPLE</v>
      </c>
    </row>
    <row r="90" spans="1:64" ht="15" x14ac:dyDescent="0.25">
      <c r="A90" s="238"/>
      <c r="B90" s="38" t="s">
        <v>30</v>
      </c>
      <c r="C90" s="38" t="s">
        <v>135</v>
      </c>
      <c r="D90" s="38" t="s">
        <v>134</v>
      </c>
      <c r="E90" s="118">
        <v>0</v>
      </c>
      <c r="F90" s="118">
        <v>0</v>
      </c>
      <c r="G90" s="118">
        <v>0</v>
      </c>
      <c r="H90" s="118">
        <v>1</v>
      </c>
      <c r="I90" s="118">
        <v>1</v>
      </c>
      <c r="J90" s="118">
        <v>0</v>
      </c>
      <c r="K90" s="118">
        <v>0</v>
      </c>
      <c r="L90" s="118">
        <v>0</v>
      </c>
      <c r="M90" s="118">
        <v>0</v>
      </c>
      <c r="N90" s="118">
        <v>0</v>
      </c>
      <c r="O90" s="65">
        <f t="shared" si="20"/>
        <v>2</v>
      </c>
      <c r="P90" s="13" t="str">
        <f t="shared" si="21"/>
        <v>INCUMPLE</v>
      </c>
      <c r="Q90" s="238"/>
      <c r="R90" s="38" t="s">
        <v>30</v>
      </c>
      <c r="S90" s="38" t="s">
        <v>186</v>
      </c>
      <c r="T90" s="38" t="s">
        <v>185</v>
      </c>
      <c r="U90" s="37">
        <v>0</v>
      </c>
      <c r="V90" s="37">
        <v>0</v>
      </c>
      <c r="W90" s="37">
        <v>0</v>
      </c>
      <c r="X90" s="37">
        <v>1</v>
      </c>
      <c r="Y90" s="37">
        <v>1</v>
      </c>
      <c r="Z90" s="37">
        <v>0</v>
      </c>
      <c r="AA90" s="152">
        <v>0</v>
      </c>
      <c r="AB90" s="37">
        <v>0</v>
      </c>
      <c r="AC90" s="37">
        <v>0</v>
      </c>
      <c r="AD90" s="37">
        <v>0</v>
      </c>
      <c r="AE90" s="3">
        <f t="shared" si="22"/>
        <v>2</v>
      </c>
      <c r="AF90" s="13" t="str">
        <f t="shared" si="23"/>
        <v>INCUMPLE</v>
      </c>
      <c r="AG90" s="238"/>
      <c r="AH90" s="38" t="s">
        <v>30</v>
      </c>
      <c r="AI90" s="38" t="s">
        <v>234</v>
      </c>
      <c r="AJ90" s="38" t="s">
        <v>233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3">
        <f t="shared" si="24"/>
        <v>0</v>
      </c>
      <c r="AV90" s="13" t="str">
        <f t="shared" si="25"/>
        <v>CUMPLE</v>
      </c>
      <c r="AW90" s="173"/>
      <c r="AX90" s="38" t="s">
        <v>30</v>
      </c>
      <c r="AY90" s="153" t="s">
        <v>112</v>
      </c>
      <c r="AZ90" s="153" t="s">
        <v>275</v>
      </c>
      <c r="BA90" s="108">
        <v>0</v>
      </c>
      <c r="BB90" s="24">
        <v>0</v>
      </c>
      <c r="BC90" s="24">
        <v>0</v>
      </c>
      <c r="BD90" s="108">
        <v>0</v>
      </c>
      <c r="BE90" s="24">
        <v>0</v>
      </c>
      <c r="BF90" s="24">
        <v>1</v>
      </c>
      <c r="BG90" s="24">
        <v>0</v>
      </c>
      <c r="BH90" s="24">
        <v>0</v>
      </c>
      <c r="BI90" s="24">
        <v>0</v>
      </c>
      <c r="BJ90" s="24">
        <v>0</v>
      </c>
      <c r="BK90" s="3">
        <f t="shared" si="26"/>
        <v>1</v>
      </c>
      <c r="BL90" s="16" t="str">
        <f t="shared" si="27"/>
        <v>INCUMPLE</v>
      </c>
    </row>
    <row r="91" spans="1:64" ht="15.75" customHeight="1" x14ac:dyDescent="0.25">
      <c r="A91" s="238"/>
      <c r="B91" s="38" t="s">
        <v>30</v>
      </c>
      <c r="C91" s="38" t="s">
        <v>137</v>
      </c>
      <c r="D91" s="38" t="s">
        <v>136</v>
      </c>
      <c r="E91" s="118">
        <v>0</v>
      </c>
      <c r="F91" s="118">
        <v>0</v>
      </c>
      <c r="G91" s="118">
        <v>0</v>
      </c>
      <c r="H91" s="118">
        <v>1</v>
      </c>
      <c r="I91" s="118">
        <v>1</v>
      </c>
      <c r="J91" s="118">
        <v>0</v>
      </c>
      <c r="K91" s="118">
        <v>0</v>
      </c>
      <c r="L91" s="118">
        <v>0</v>
      </c>
      <c r="M91" s="118">
        <v>0</v>
      </c>
      <c r="N91" s="118">
        <v>0</v>
      </c>
      <c r="O91" s="65">
        <f t="shared" si="20"/>
        <v>2</v>
      </c>
      <c r="P91" s="13" t="str">
        <f t="shared" si="21"/>
        <v>INCUMPLE</v>
      </c>
      <c r="Q91" s="238"/>
      <c r="R91" s="38" t="s">
        <v>30</v>
      </c>
      <c r="S91" s="38" t="s">
        <v>188</v>
      </c>
      <c r="T91" s="38" t="s">
        <v>187</v>
      </c>
      <c r="U91" s="37">
        <v>0</v>
      </c>
      <c r="V91" s="37">
        <v>0</v>
      </c>
      <c r="W91" s="37">
        <v>0</v>
      </c>
      <c r="X91" s="37">
        <v>1</v>
      </c>
      <c r="Y91" s="37">
        <v>1</v>
      </c>
      <c r="Z91" s="37">
        <v>1</v>
      </c>
      <c r="AA91" s="37">
        <v>0</v>
      </c>
      <c r="AB91" s="37">
        <v>0</v>
      </c>
      <c r="AC91" s="37">
        <v>0</v>
      </c>
      <c r="AD91" s="37">
        <v>0</v>
      </c>
      <c r="AE91" s="3">
        <f t="shared" si="22"/>
        <v>3</v>
      </c>
      <c r="AF91" s="13" t="str">
        <f t="shared" si="23"/>
        <v>INCUMPLE</v>
      </c>
      <c r="AG91" s="238"/>
      <c r="AH91" s="38" t="s">
        <v>30</v>
      </c>
      <c r="AI91" s="38" t="s">
        <v>113</v>
      </c>
      <c r="AJ91" s="38" t="s">
        <v>235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3">
        <f t="shared" si="24"/>
        <v>0</v>
      </c>
      <c r="AV91" s="13" t="str">
        <f t="shared" si="25"/>
        <v>CUMPLE</v>
      </c>
      <c r="AW91" s="173"/>
      <c r="AX91" s="38" t="s">
        <v>30</v>
      </c>
      <c r="AY91" s="153" t="s">
        <v>281</v>
      </c>
      <c r="AZ91" s="153" t="s">
        <v>280</v>
      </c>
      <c r="BA91" s="35">
        <v>0</v>
      </c>
      <c r="BB91" s="24">
        <v>0</v>
      </c>
      <c r="BC91" s="24">
        <v>0</v>
      </c>
      <c r="BD91" s="35">
        <v>1</v>
      </c>
      <c r="BE91" s="24">
        <v>0</v>
      </c>
      <c r="BF91" s="24">
        <v>0</v>
      </c>
      <c r="BG91" s="24">
        <v>0</v>
      </c>
      <c r="BH91" s="24">
        <v>0</v>
      </c>
      <c r="BI91" s="24">
        <v>0</v>
      </c>
      <c r="BJ91" s="24">
        <v>0</v>
      </c>
      <c r="BK91" s="3">
        <f t="shared" si="26"/>
        <v>1</v>
      </c>
      <c r="BL91" s="16" t="str">
        <f t="shared" si="27"/>
        <v>INCUMPLE</v>
      </c>
    </row>
    <row r="92" spans="1:64" ht="15.75" customHeight="1" x14ac:dyDescent="0.25">
      <c r="A92" s="238"/>
      <c r="B92" s="38" t="s">
        <v>30</v>
      </c>
      <c r="C92" s="38" t="s">
        <v>139</v>
      </c>
      <c r="D92" s="38" t="s">
        <v>138</v>
      </c>
      <c r="E92" s="32">
        <v>0</v>
      </c>
      <c r="F92" s="32">
        <v>0</v>
      </c>
      <c r="G92" s="32">
        <v>0</v>
      </c>
      <c r="H92" s="32">
        <v>0</v>
      </c>
      <c r="I92" s="32">
        <v>0</v>
      </c>
      <c r="J92" s="32">
        <v>0</v>
      </c>
      <c r="K92" s="32">
        <v>0</v>
      </c>
      <c r="L92" s="32">
        <v>0</v>
      </c>
      <c r="M92" s="32">
        <v>0</v>
      </c>
      <c r="N92" s="32">
        <v>0</v>
      </c>
      <c r="O92" s="65">
        <f t="shared" si="20"/>
        <v>0</v>
      </c>
      <c r="P92" s="13" t="str">
        <f t="shared" si="21"/>
        <v>CUMPLE</v>
      </c>
      <c r="Q92" s="238"/>
      <c r="R92" s="38" t="s">
        <v>30</v>
      </c>
      <c r="S92" s="38" t="s">
        <v>190</v>
      </c>
      <c r="T92" s="38" t="s">
        <v>189</v>
      </c>
      <c r="U92" s="37">
        <v>0</v>
      </c>
      <c r="V92" s="37">
        <v>0</v>
      </c>
      <c r="W92" s="37">
        <v>0</v>
      </c>
      <c r="X92" s="37">
        <v>1</v>
      </c>
      <c r="Y92" s="37">
        <v>1</v>
      </c>
      <c r="Z92" s="37">
        <v>1</v>
      </c>
      <c r="AA92" s="37">
        <v>0</v>
      </c>
      <c r="AB92" s="37">
        <v>0</v>
      </c>
      <c r="AC92" s="37">
        <v>0</v>
      </c>
      <c r="AD92" s="37">
        <v>0</v>
      </c>
      <c r="AE92" s="3">
        <f t="shared" si="22"/>
        <v>3</v>
      </c>
      <c r="AF92" s="13" t="str">
        <f t="shared" si="23"/>
        <v>INCUMPLE</v>
      </c>
      <c r="AG92" s="238"/>
      <c r="AH92" s="38" t="s">
        <v>30</v>
      </c>
      <c r="AI92" s="38" t="s">
        <v>237</v>
      </c>
      <c r="AJ92" s="38" t="s">
        <v>236</v>
      </c>
      <c r="AK92" s="8">
        <v>0</v>
      </c>
      <c r="AL92" s="8">
        <v>0</v>
      </c>
      <c r="AM92" s="8">
        <v>0</v>
      </c>
      <c r="AN92" s="8">
        <v>1</v>
      </c>
      <c r="AO92" s="8">
        <v>1</v>
      </c>
      <c r="AP92" s="8">
        <v>0</v>
      </c>
      <c r="AQ92" s="8">
        <v>0</v>
      </c>
      <c r="AR92" s="8">
        <v>0</v>
      </c>
      <c r="AS92" s="8">
        <v>0</v>
      </c>
      <c r="AT92" s="8">
        <v>0</v>
      </c>
      <c r="AU92" s="3">
        <f t="shared" si="24"/>
        <v>2</v>
      </c>
      <c r="AV92" s="13" t="str">
        <f t="shared" si="25"/>
        <v>INCUMPLE</v>
      </c>
      <c r="AW92" s="173"/>
      <c r="AX92" s="38" t="s">
        <v>30</v>
      </c>
      <c r="AY92" s="153" t="s">
        <v>277</v>
      </c>
      <c r="AZ92" s="153" t="s">
        <v>276</v>
      </c>
      <c r="BA92" s="35">
        <v>0</v>
      </c>
      <c r="BB92" s="24">
        <v>0</v>
      </c>
      <c r="BC92" s="24">
        <v>0</v>
      </c>
      <c r="BD92" s="35">
        <v>1</v>
      </c>
      <c r="BE92" s="24">
        <v>1</v>
      </c>
      <c r="BF92" s="24">
        <v>0</v>
      </c>
      <c r="BG92" s="24">
        <v>0</v>
      </c>
      <c r="BH92" s="24">
        <v>0</v>
      </c>
      <c r="BI92" s="24">
        <v>0</v>
      </c>
      <c r="BJ92" s="24">
        <v>0</v>
      </c>
      <c r="BK92" s="3">
        <f t="shared" si="26"/>
        <v>2</v>
      </c>
      <c r="BL92" s="16" t="str">
        <f t="shared" si="27"/>
        <v>INCUMPLE</v>
      </c>
    </row>
    <row r="93" spans="1:64" ht="15.75" customHeight="1" x14ac:dyDescent="0.25">
      <c r="A93" s="238"/>
      <c r="B93" s="38" t="s">
        <v>30</v>
      </c>
      <c r="C93" s="38" t="s">
        <v>104</v>
      </c>
      <c r="D93" s="38" t="s">
        <v>140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65">
        <f t="shared" si="20"/>
        <v>0</v>
      </c>
      <c r="P93" s="13" t="str">
        <f t="shared" si="21"/>
        <v>CUMPLE</v>
      </c>
      <c r="Q93" s="238"/>
      <c r="R93" s="38" t="s">
        <v>30</v>
      </c>
      <c r="S93" s="38" t="s">
        <v>192</v>
      </c>
      <c r="T93" s="38" t="s">
        <v>191</v>
      </c>
      <c r="U93" s="37">
        <v>0</v>
      </c>
      <c r="V93" s="37">
        <v>0</v>
      </c>
      <c r="W93" s="37">
        <v>0</v>
      </c>
      <c r="X93" s="37">
        <v>1</v>
      </c>
      <c r="Y93" s="37">
        <v>1</v>
      </c>
      <c r="Z93" s="37">
        <v>1</v>
      </c>
      <c r="AA93" s="37">
        <v>0</v>
      </c>
      <c r="AB93" s="37">
        <v>0</v>
      </c>
      <c r="AC93" s="37">
        <v>0</v>
      </c>
      <c r="AD93" s="37">
        <v>0</v>
      </c>
      <c r="AE93" s="3">
        <f t="shared" si="22"/>
        <v>3</v>
      </c>
      <c r="AF93" s="13" t="str">
        <f t="shared" si="23"/>
        <v>INCUMPLE</v>
      </c>
      <c r="AG93" s="238"/>
      <c r="AH93" s="38" t="s">
        <v>30</v>
      </c>
      <c r="AI93" s="38" t="s">
        <v>239</v>
      </c>
      <c r="AJ93" s="38" t="s">
        <v>238</v>
      </c>
      <c r="AK93" s="8">
        <v>0</v>
      </c>
      <c r="AL93" s="8">
        <v>0</v>
      </c>
      <c r="AM93" s="8">
        <v>0</v>
      </c>
      <c r="AN93" s="8">
        <v>1</v>
      </c>
      <c r="AO93" s="8">
        <v>1</v>
      </c>
      <c r="AP93" s="8">
        <v>0</v>
      </c>
      <c r="AQ93" s="8">
        <v>0</v>
      </c>
      <c r="AR93" s="8">
        <v>0</v>
      </c>
      <c r="AS93" s="8">
        <v>0</v>
      </c>
      <c r="AT93" s="8">
        <v>0</v>
      </c>
      <c r="AU93" s="3">
        <f t="shared" si="24"/>
        <v>2</v>
      </c>
      <c r="AV93" s="13" t="str">
        <f t="shared" si="25"/>
        <v>INCUMPLE</v>
      </c>
      <c r="AW93" s="173"/>
      <c r="AX93" s="38" t="s">
        <v>30</v>
      </c>
      <c r="AY93" s="153" t="s">
        <v>279</v>
      </c>
      <c r="AZ93" s="153" t="s">
        <v>278</v>
      </c>
      <c r="BA93" s="35">
        <v>0</v>
      </c>
      <c r="BB93" s="24">
        <v>0</v>
      </c>
      <c r="BC93" s="24">
        <v>0</v>
      </c>
      <c r="BD93" s="35">
        <v>1</v>
      </c>
      <c r="BE93" s="24">
        <v>1</v>
      </c>
      <c r="BF93" s="24">
        <v>0</v>
      </c>
      <c r="BG93" s="24">
        <v>0</v>
      </c>
      <c r="BH93" s="24">
        <v>0</v>
      </c>
      <c r="BI93" s="24">
        <v>0</v>
      </c>
      <c r="BJ93" s="24">
        <v>0</v>
      </c>
      <c r="BK93" s="3">
        <f t="shared" si="26"/>
        <v>2</v>
      </c>
      <c r="BL93" s="16" t="str">
        <f t="shared" si="27"/>
        <v>INCUMPLE</v>
      </c>
    </row>
    <row r="94" spans="1:64" ht="15.75" customHeight="1" x14ac:dyDescent="0.25">
      <c r="A94" s="238"/>
      <c r="B94" s="38" t="s">
        <v>30</v>
      </c>
      <c r="C94" s="38" t="s">
        <v>142</v>
      </c>
      <c r="D94" s="38" t="s">
        <v>141</v>
      </c>
      <c r="E94" s="26">
        <v>0</v>
      </c>
      <c r="F94" s="26">
        <v>0</v>
      </c>
      <c r="G94" s="26">
        <v>0</v>
      </c>
      <c r="H94" s="26">
        <v>1</v>
      </c>
      <c r="I94" s="26">
        <v>1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65">
        <f t="shared" si="20"/>
        <v>2</v>
      </c>
      <c r="P94" s="13" t="str">
        <f t="shared" si="21"/>
        <v>INCUMPLE</v>
      </c>
      <c r="Q94" s="238"/>
      <c r="R94" s="38" t="s">
        <v>30</v>
      </c>
      <c r="S94" s="38" t="s">
        <v>113</v>
      </c>
      <c r="T94" s="38" t="s">
        <v>193</v>
      </c>
      <c r="U94" s="37">
        <v>0</v>
      </c>
      <c r="V94" s="37">
        <v>1</v>
      </c>
      <c r="W94" s="37">
        <v>0</v>
      </c>
      <c r="X94" s="37">
        <v>1</v>
      </c>
      <c r="Y94" s="37">
        <v>1</v>
      </c>
      <c r="Z94" s="37">
        <v>1</v>
      </c>
      <c r="AA94" s="37">
        <v>0</v>
      </c>
      <c r="AB94" s="37">
        <v>0</v>
      </c>
      <c r="AC94" s="37">
        <v>0</v>
      </c>
      <c r="AD94" s="37">
        <v>0</v>
      </c>
      <c r="AE94" s="3">
        <f t="shared" si="22"/>
        <v>4</v>
      </c>
      <c r="AF94" s="13" t="str">
        <f t="shared" si="23"/>
        <v>INCUMPLE</v>
      </c>
      <c r="AG94" s="238"/>
      <c r="AH94" s="38" t="s">
        <v>30</v>
      </c>
      <c r="AI94" s="38" t="s">
        <v>241</v>
      </c>
      <c r="AJ94" s="38" t="s">
        <v>240</v>
      </c>
      <c r="AK94" s="6">
        <v>0</v>
      </c>
      <c r="AL94" s="6">
        <v>0</v>
      </c>
      <c r="AM94" s="6">
        <v>0</v>
      </c>
      <c r="AN94" s="6">
        <v>1</v>
      </c>
      <c r="AO94" s="6">
        <v>1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3">
        <f t="shared" si="24"/>
        <v>2</v>
      </c>
      <c r="AV94" s="13" t="str">
        <f t="shared" si="25"/>
        <v>INCUMPLE</v>
      </c>
      <c r="AW94" s="173"/>
      <c r="AX94" s="38" t="s">
        <v>30</v>
      </c>
      <c r="AY94" s="153" t="s">
        <v>283</v>
      </c>
      <c r="AZ94" s="153" t="s">
        <v>282</v>
      </c>
      <c r="BA94" s="35">
        <v>0</v>
      </c>
      <c r="BB94" s="24">
        <v>0</v>
      </c>
      <c r="BC94" s="24">
        <v>0</v>
      </c>
      <c r="BD94" s="35">
        <v>0</v>
      </c>
      <c r="BE94" s="24">
        <v>0</v>
      </c>
      <c r="BF94" s="24">
        <v>0</v>
      </c>
      <c r="BG94" s="24">
        <v>0</v>
      </c>
      <c r="BH94" s="24">
        <v>0</v>
      </c>
      <c r="BI94" s="24">
        <v>0</v>
      </c>
      <c r="BJ94" s="24">
        <v>0</v>
      </c>
      <c r="BK94" s="3">
        <f t="shared" si="26"/>
        <v>0</v>
      </c>
      <c r="BL94" s="16" t="str">
        <f t="shared" si="27"/>
        <v>CUMPLE</v>
      </c>
    </row>
    <row r="95" spans="1:64" ht="15.75" customHeight="1" x14ac:dyDescent="0.25">
      <c r="A95" s="238"/>
      <c r="B95" s="38" t="s">
        <v>31</v>
      </c>
      <c r="C95" s="38" t="s">
        <v>144</v>
      </c>
      <c r="D95" s="38" t="s">
        <v>143</v>
      </c>
      <c r="E95" s="8">
        <v>0</v>
      </c>
      <c r="F95" s="8">
        <v>0</v>
      </c>
      <c r="G95" s="8">
        <v>0</v>
      </c>
      <c r="H95" s="8">
        <v>1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65">
        <f t="shared" si="20"/>
        <v>1</v>
      </c>
      <c r="P95" s="13" t="str">
        <f t="shared" si="21"/>
        <v>INCUMPLE</v>
      </c>
      <c r="Q95" s="238"/>
      <c r="R95" s="38" t="s">
        <v>31</v>
      </c>
      <c r="S95" s="38" t="s">
        <v>195</v>
      </c>
      <c r="T95" s="38" t="s">
        <v>194</v>
      </c>
      <c r="U95" s="37">
        <v>0</v>
      </c>
      <c r="V95" s="37">
        <v>0</v>
      </c>
      <c r="W95" s="37">
        <v>0</v>
      </c>
      <c r="X95" s="37">
        <v>1</v>
      </c>
      <c r="Y95" s="37">
        <v>0</v>
      </c>
      <c r="Z95" s="37">
        <v>0</v>
      </c>
      <c r="AA95" s="37">
        <v>0</v>
      </c>
      <c r="AB95" s="37">
        <v>0</v>
      </c>
      <c r="AC95" s="37">
        <v>0</v>
      </c>
      <c r="AD95" s="37">
        <v>0</v>
      </c>
      <c r="AE95" s="3">
        <f t="shared" si="22"/>
        <v>1</v>
      </c>
      <c r="AF95" s="13" t="str">
        <f t="shared" si="23"/>
        <v>INCUMPLE</v>
      </c>
      <c r="AG95" s="238"/>
      <c r="AH95" s="38" t="s">
        <v>31</v>
      </c>
      <c r="AI95" s="38" t="s">
        <v>243</v>
      </c>
      <c r="AJ95" s="38" t="s">
        <v>242</v>
      </c>
      <c r="AK95" s="8">
        <v>0</v>
      </c>
      <c r="AL95" s="8">
        <v>0</v>
      </c>
      <c r="AM95" s="8">
        <v>0</v>
      </c>
      <c r="AN95" s="8">
        <v>1</v>
      </c>
      <c r="AO95" s="8">
        <v>0</v>
      </c>
      <c r="AP95" s="8">
        <v>0</v>
      </c>
      <c r="AQ95" s="8">
        <v>0</v>
      </c>
      <c r="AR95" s="8">
        <v>0</v>
      </c>
      <c r="AS95" s="8">
        <v>0</v>
      </c>
      <c r="AT95" s="8">
        <v>0</v>
      </c>
      <c r="AU95" s="3">
        <f t="shared" si="24"/>
        <v>1</v>
      </c>
      <c r="AV95" s="13" t="str">
        <f t="shared" si="25"/>
        <v>INCUMPLE</v>
      </c>
      <c r="AW95" s="173"/>
      <c r="AX95" s="38" t="s">
        <v>31</v>
      </c>
      <c r="AY95" s="153" t="s">
        <v>285</v>
      </c>
      <c r="AZ95" s="153" t="s">
        <v>284</v>
      </c>
      <c r="BA95" s="108">
        <v>0</v>
      </c>
      <c r="BB95" s="24">
        <v>0</v>
      </c>
      <c r="BC95" s="24">
        <v>0</v>
      </c>
      <c r="BD95" s="108">
        <v>1</v>
      </c>
      <c r="BE95" s="24">
        <v>0</v>
      </c>
      <c r="BF95" s="24">
        <v>0</v>
      </c>
      <c r="BG95" s="24">
        <v>0</v>
      </c>
      <c r="BH95" s="24">
        <v>0</v>
      </c>
      <c r="BI95" s="24">
        <v>0</v>
      </c>
      <c r="BJ95" s="24">
        <v>0</v>
      </c>
      <c r="BK95" s="3">
        <f t="shared" si="26"/>
        <v>1</v>
      </c>
      <c r="BL95" s="16" t="str">
        <f t="shared" si="27"/>
        <v>INCUMPLE</v>
      </c>
    </row>
    <row r="96" spans="1:64" ht="15.75" customHeight="1" x14ac:dyDescent="0.25">
      <c r="A96" s="238"/>
      <c r="B96" s="38" t="s">
        <v>31</v>
      </c>
      <c r="C96" s="38" t="s">
        <v>146</v>
      </c>
      <c r="D96" s="38" t="s">
        <v>145</v>
      </c>
      <c r="E96" s="118">
        <v>0</v>
      </c>
      <c r="F96" s="118">
        <v>0</v>
      </c>
      <c r="G96" s="118">
        <v>0</v>
      </c>
      <c r="H96" s="118">
        <v>1</v>
      </c>
      <c r="I96" s="118">
        <v>0</v>
      </c>
      <c r="J96" s="118">
        <v>0</v>
      </c>
      <c r="K96" s="118">
        <v>0</v>
      </c>
      <c r="L96" s="118">
        <v>0</v>
      </c>
      <c r="M96" s="118">
        <v>0</v>
      </c>
      <c r="N96" s="118">
        <v>0</v>
      </c>
      <c r="O96" s="65">
        <f t="shared" si="20"/>
        <v>1</v>
      </c>
      <c r="P96" s="13" t="str">
        <f t="shared" si="21"/>
        <v>INCUMPLE</v>
      </c>
      <c r="Q96" s="238"/>
      <c r="R96" s="38" t="s">
        <v>31</v>
      </c>
      <c r="S96" s="38" t="s">
        <v>197</v>
      </c>
      <c r="T96" s="38" t="s">
        <v>196</v>
      </c>
      <c r="U96" s="120">
        <v>0</v>
      </c>
      <c r="V96" s="120">
        <v>0</v>
      </c>
      <c r="W96" s="120">
        <v>0</v>
      </c>
      <c r="X96" s="120">
        <v>1</v>
      </c>
      <c r="Y96" s="120">
        <v>0</v>
      </c>
      <c r="Z96" s="120">
        <v>0</v>
      </c>
      <c r="AA96" s="120">
        <v>0</v>
      </c>
      <c r="AB96" s="120">
        <v>0</v>
      </c>
      <c r="AC96" s="120">
        <v>0</v>
      </c>
      <c r="AD96" s="120">
        <v>0</v>
      </c>
      <c r="AE96" s="3">
        <f t="shared" si="22"/>
        <v>1</v>
      </c>
      <c r="AF96" s="13" t="str">
        <f t="shared" si="23"/>
        <v>INCUMPLE</v>
      </c>
      <c r="AG96" s="238"/>
      <c r="AH96" s="38" t="s">
        <v>31</v>
      </c>
      <c r="AI96" s="38" t="s">
        <v>197</v>
      </c>
      <c r="AJ96" s="38" t="s">
        <v>244</v>
      </c>
      <c r="AK96" s="8">
        <v>0</v>
      </c>
      <c r="AL96" s="8">
        <v>0</v>
      </c>
      <c r="AM96" s="8">
        <v>0</v>
      </c>
      <c r="AN96" s="8">
        <v>1</v>
      </c>
      <c r="AO96" s="8">
        <v>1</v>
      </c>
      <c r="AP96" s="8">
        <v>0</v>
      </c>
      <c r="AQ96" s="8">
        <v>0</v>
      </c>
      <c r="AR96" s="8">
        <v>0</v>
      </c>
      <c r="AS96" s="8">
        <v>0</v>
      </c>
      <c r="AT96" s="8">
        <v>0</v>
      </c>
      <c r="AU96" s="3">
        <f t="shared" si="24"/>
        <v>2</v>
      </c>
      <c r="AV96" s="13" t="str">
        <f t="shared" si="25"/>
        <v>INCUMPLE</v>
      </c>
      <c r="AW96" s="173"/>
      <c r="AX96" s="38" t="s">
        <v>31</v>
      </c>
      <c r="AY96" s="153" t="s">
        <v>287</v>
      </c>
      <c r="AZ96" s="153" t="s">
        <v>286</v>
      </c>
      <c r="BA96" s="108">
        <v>0</v>
      </c>
      <c r="BB96" s="24">
        <v>0</v>
      </c>
      <c r="BC96" s="24">
        <v>0</v>
      </c>
      <c r="BD96" s="108">
        <v>0</v>
      </c>
      <c r="BE96" s="24">
        <v>0</v>
      </c>
      <c r="BF96" s="24">
        <v>0</v>
      </c>
      <c r="BG96" s="24">
        <v>0</v>
      </c>
      <c r="BH96" s="24">
        <v>0</v>
      </c>
      <c r="BI96" s="24">
        <v>0</v>
      </c>
      <c r="BJ96" s="24">
        <v>0</v>
      </c>
      <c r="BK96" s="3">
        <f t="shared" si="26"/>
        <v>0</v>
      </c>
      <c r="BL96" s="16" t="str">
        <f t="shared" si="27"/>
        <v>CUMPLE</v>
      </c>
    </row>
    <row r="97" spans="1:66" ht="15.75" customHeight="1" x14ac:dyDescent="0.25">
      <c r="A97" s="238"/>
      <c r="B97" s="38" t="s">
        <v>31</v>
      </c>
      <c r="C97" s="38" t="s">
        <v>148</v>
      </c>
      <c r="D97" s="38" t="s">
        <v>147</v>
      </c>
      <c r="E97" s="118">
        <v>0</v>
      </c>
      <c r="F97" s="118">
        <v>0</v>
      </c>
      <c r="G97" s="118">
        <v>0</v>
      </c>
      <c r="H97" s="118">
        <v>1</v>
      </c>
      <c r="I97" s="118">
        <v>0</v>
      </c>
      <c r="J97" s="118">
        <v>0</v>
      </c>
      <c r="K97" s="118">
        <v>0</v>
      </c>
      <c r="L97" s="118">
        <v>0</v>
      </c>
      <c r="M97" s="118">
        <v>0</v>
      </c>
      <c r="N97" s="118">
        <v>0</v>
      </c>
      <c r="O97" s="65">
        <f t="shared" si="20"/>
        <v>1</v>
      </c>
      <c r="P97" s="13" t="str">
        <f t="shared" si="21"/>
        <v>INCUMPLE</v>
      </c>
      <c r="Q97" s="238"/>
      <c r="R97" s="38" t="s">
        <v>31</v>
      </c>
      <c r="S97" s="38" t="s">
        <v>199</v>
      </c>
      <c r="T97" s="38" t="s">
        <v>198</v>
      </c>
      <c r="U97" s="37">
        <v>0</v>
      </c>
      <c r="V97" s="37">
        <v>0</v>
      </c>
      <c r="W97" s="37">
        <v>0</v>
      </c>
      <c r="X97" s="37">
        <v>1</v>
      </c>
      <c r="Y97" s="37">
        <v>0</v>
      </c>
      <c r="Z97" s="37">
        <v>0</v>
      </c>
      <c r="AA97" s="37">
        <v>0</v>
      </c>
      <c r="AB97" s="37">
        <v>0</v>
      </c>
      <c r="AC97" s="37">
        <v>0</v>
      </c>
      <c r="AD97" s="37">
        <v>0</v>
      </c>
      <c r="AE97" s="3">
        <f t="shared" si="22"/>
        <v>1</v>
      </c>
      <c r="AF97" s="13" t="str">
        <f t="shared" si="23"/>
        <v>INCUMPLE</v>
      </c>
      <c r="AG97" s="238"/>
      <c r="AH97" s="38" t="s">
        <v>31</v>
      </c>
      <c r="AI97" s="38" t="s">
        <v>246</v>
      </c>
      <c r="AJ97" s="38" t="s">
        <v>245</v>
      </c>
      <c r="AK97" s="8">
        <v>0</v>
      </c>
      <c r="AL97" s="8">
        <v>0</v>
      </c>
      <c r="AM97" s="8">
        <v>0</v>
      </c>
      <c r="AN97" s="8">
        <v>1</v>
      </c>
      <c r="AO97" s="8">
        <v>0</v>
      </c>
      <c r="AP97" s="8">
        <v>0</v>
      </c>
      <c r="AQ97" s="8">
        <v>0</v>
      </c>
      <c r="AR97" s="8">
        <v>0</v>
      </c>
      <c r="AS97" s="8">
        <v>0</v>
      </c>
      <c r="AT97" s="8">
        <v>0</v>
      </c>
      <c r="AU97" s="3">
        <f t="shared" si="24"/>
        <v>1</v>
      </c>
      <c r="AV97" s="13" t="str">
        <f t="shared" si="25"/>
        <v>INCUMPLE</v>
      </c>
      <c r="AW97" s="173"/>
      <c r="AX97" s="38" t="s">
        <v>31</v>
      </c>
      <c r="AY97" s="153" t="s">
        <v>289</v>
      </c>
      <c r="AZ97" s="153" t="s">
        <v>288</v>
      </c>
      <c r="BA97" s="108">
        <v>0</v>
      </c>
      <c r="BB97" s="24">
        <v>0</v>
      </c>
      <c r="BC97" s="24">
        <v>0</v>
      </c>
      <c r="BD97" s="108">
        <v>1</v>
      </c>
      <c r="BE97" s="24">
        <v>0</v>
      </c>
      <c r="BF97" s="24">
        <v>0</v>
      </c>
      <c r="BG97" s="24">
        <v>0</v>
      </c>
      <c r="BH97" s="24">
        <v>0</v>
      </c>
      <c r="BI97" s="24">
        <v>0</v>
      </c>
      <c r="BJ97" s="24">
        <v>0</v>
      </c>
      <c r="BK97" s="3">
        <f t="shared" si="26"/>
        <v>1</v>
      </c>
      <c r="BL97" s="16" t="str">
        <f t="shared" si="27"/>
        <v>INCUMPLE</v>
      </c>
    </row>
    <row r="98" spans="1:66" ht="15.75" customHeight="1" x14ac:dyDescent="0.25">
      <c r="A98" s="238"/>
      <c r="B98" s="38" t="s">
        <v>31</v>
      </c>
      <c r="C98" s="38" t="s">
        <v>116</v>
      </c>
      <c r="D98" s="38" t="s">
        <v>149</v>
      </c>
      <c r="E98" s="118">
        <v>0</v>
      </c>
      <c r="F98" s="118">
        <v>0</v>
      </c>
      <c r="G98" s="118">
        <v>0</v>
      </c>
      <c r="H98" s="118">
        <v>1</v>
      </c>
      <c r="I98" s="118">
        <v>0</v>
      </c>
      <c r="J98" s="118">
        <v>0</v>
      </c>
      <c r="K98" s="118">
        <v>0</v>
      </c>
      <c r="L98" s="118">
        <v>0</v>
      </c>
      <c r="M98" s="118">
        <v>0</v>
      </c>
      <c r="N98" s="118">
        <v>0</v>
      </c>
      <c r="O98" s="65">
        <f t="shared" si="20"/>
        <v>1</v>
      </c>
      <c r="P98" s="13" t="str">
        <f t="shared" si="21"/>
        <v>INCUMPLE</v>
      </c>
      <c r="Q98" s="238"/>
      <c r="R98" s="38" t="s">
        <v>31</v>
      </c>
      <c r="S98" s="38" t="s">
        <v>197</v>
      </c>
      <c r="T98" s="38" t="s">
        <v>200</v>
      </c>
      <c r="U98" s="37">
        <v>0</v>
      </c>
      <c r="V98" s="37">
        <v>0</v>
      </c>
      <c r="W98" s="37">
        <v>0</v>
      </c>
      <c r="X98" s="37">
        <v>1</v>
      </c>
      <c r="Y98" s="37">
        <v>0</v>
      </c>
      <c r="Z98" s="37">
        <v>0</v>
      </c>
      <c r="AA98" s="37">
        <v>0</v>
      </c>
      <c r="AB98" s="37">
        <v>0</v>
      </c>
      <c r="AC98" s="37">
        <v>0</v>
      </c>
      <c r="AD98" s="37">
        <v>0</v>
      </c>
      <c r="AE98" s="3">
        <f t="shared" si="22"/>
        <v>1</v>
      </c>
      <c r="AF98" s="13" t="str">
        <f t="shared" si="23"/>
        <v>INCUMPLE</v>
      </c>
      <c r="AG98" s="238"/>
      <c r="AH98" s="38" t="s">
        <v>31</v>
      </c>
      <c r="AI98" s="38" t="s">
        <v>248</v>
      </c>
      <c r="AJ98" s="38" t="s">
        <v>247</v>
      </c>
      <c r="AK98" s="142">
        <v>0</v>
      </c>
      <c r="AL98" s="8">
        <v>0</v>
      </c>
      <c r="AM98" s="8">
        <v>0</v>
      </c>
      <c r="AN98" s="8">
        <v>1</v>
      </c>
      <c r="AO98" s="8">
        <v>0</v>
      </c>
      <c r="AP98" s="8">
        <v>0</v>
      </c>
      <c r="AQ98" s="8">
        <v>0</v>
      </c>
      <c r="AR98" s="8">
        <v>0</v>
      </c>
      <c r="AS98" s="8">
        <v>0</v>
      </c>
      <c r="AT98" s="8">
        <v>0</v>
      </c>
      <c r="AU98" s="3">
        <f t="shared" si="24"/>
        <v>1</v>
      </c>
      <c r="AV98" s="13" t="str">
        <f t="shared" si="25"/>
        <v>INCUMPLE</v>
      </c>
      <c r="AW98" s="173"/>
      <c r="AX98" s="38" t="s">
        <v>31</v>
      </c>
      <c r="AY98" s="153" t="s">
        <v>291</v>
      </c>
      <c r="AZ98" s="153" t="s">
        <v>290</v>
      </c>
      <c r="BA98" s="108">
        <v>0</v>
      </c>
      <c r="BB98" s="24">
        <v>0</v>
      </c>
      <c r="BC98" s="24">
        <v>0</v>
      </c>
      <c r="BD98" s="108">
        <v>0</v>
      </c>
      <c r="BE98" s="24">
        <v>0</v>
      </c>
      <c r="BF98" s="24">
        <v>0</v>
      </c>
      <c r="BG98" s="24">
        <v>0</v>
      </c>
      <c r="BH98" s="24">
        <v>0</v>
      </c>
      <c r="BI98" s="24">
        <v>0</v>
      </c>
      <c r="BJ98" s="24">
        <v>0</v>
      </c>
      <c r="BK98" s="3">
        <f t="shared" si="26"/>
        <v>0</v>
      </c>
      <c r="BL98" s="16" t="str">
        <f t="shared" si="27"/>
        <v>CUMPLE</v>
      </c>
    </row>
    <row r="99" spans="1:66" ht="15.75" customHeight="1" x14ac:dyDescent="0.25">
      <c r="A99" s="238"/>
      <c r="B99" s="38" t="s">
        <v>31</v>
      </c>
      <c r="C99" s="38" t="s">
        <v>151</v>
      </c>
      <c r="D99" s="38" t="s">
        <v>150</v>
      </c>
      <c r="E99" s="118">
        <v>0</v>
      </c>
      <c r="F99" s="118">
        <v>0</v>
      </c>
      <c r="G99" s="118">
        <v>0</v>
      </c>
      <c r="H99" s="118">
        <v>1</v>
      </c>
      <c r="I99" s="118">
        <v>0</v>
      </c>
      <c r="J99" s="118">
        <v>0</v>
      </c>
      <c r="K99" s="118">
        <v>0</v>
      </c>
      <c r="L99" s="118">
        <v>0</v>
      </c>
      <c r="M99" s="118">
        <v>0</v>
      </c>
      <c r="N99" s="118">
        <v>0</v>
      </c>
      <c r="O99" s="65">
        <f t="shared" si="20"/>
        <v>1</v>
      </c>
      <c r="P99" s="13" t="str">
        <f t="shared" si="21"/>
        <v>INCUMPLE</v>
      </c>
      <c r="Q99" s="238"/>
      <c r="R99" s="38" t="s">
        <v>31</v>
      </c>
      <c r="S99" s="38" t="s">
        <v>202</v>
      </c>
      <c r="T99" s="38" t="s">
        <v>201</v>
      </c>
      <c r="U99" s="105">
        <v>0</v>
      </c>
      <c r="V99" s="105">
        <v>0</v>
      </c>
      <c r="W99" s="105">
        <v>0</v>
      </c>
      <c r="X99" s="105">
        <v>1</v>
      </c>
      <c r="Y99" s="105">
        <v>0</v>
      </c>
      <c r="Z99" s="105">
        <v>0</v>
      </c>
      <c r="AA99" s="105">
        <v>0</v>
      </c>
      <c r="AB99" s="105">
        <v>0</v>
      </c>
      <c r="AC99" s="105">
        <v>0</v>
      </c>
      <c r="AD99" s="105">
        <v>0</v>
      </c>
      <c r="AE99" s="3">
        <f t="shared" si="22"/>
        <v>1</v>
      </c>
      <c r="AF99" s="13" t="str">
        <f t="shared" si="23"/>
        <v>INCUMPLE</v>
      </c>
      <c r="AG99" s="238"/>
      <c r="AH99" s="38" t="s">
        <v>31</v>
      </c>
      <c r="AI99" s="38" t="s">
        <v>250</v>
      </c>
      <c r="AJ99" s="38" t="s">
        <v>249</v>
      </c>
      <c r="AK99" s="8">
        <v>0</v>
      </c>
      <c r="AL99" s="8">
        <v>0</v>
      </c>
      <c r="AM99" s="8">
        <v>0</v>
      </c>
      <c r="AN99" s="8">
        <v>1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3">
        <f t="shared" si="24"/>
        <v>1</v>
      </c>
      <c r="AV99" s="13" t="str">
        <f t="shared" si="25"/>
        <v>INCUMPLE</v>
      </c>
      <c r="AW99" s="173"/>
      <c r="AX99" s="38" t="s">
        <v>31</v>
      </c>
      <c r="AY99" s="153" t="s">
        <v>293</v>
      </c>
      <c r="AZ99" s="153" t="s">
        <v>292</v>
      </c>
      <c r="BA99" s="108">
        <v>0</v>
      </c>
      <c r="BB99" s="24">
        <v>0</v>
      </c>
      <c r="BC99" s="24">
        <v>0</v>
      </c>
      <c r="BD99" s="108">
        <v>1</v>
      </c>
      <c r="BE99" s="24">
        <v>0</v>
      </c>
      <c r="BF99" s="24">
        <v>0</v>
      </c>
      <c r="BG99" s="24">
        <v>0</v>
      </c>
      <c r="BH99" s="24">
        <v>0</v>
      </c>
      <c r="BI99" s="24">
        <v>0</v>
      </c>
      <c r="BJ99" s="24">
        <v>0</v>
      </c>
      <c r="BK99" s="3">
        <f t="shared" si="26"/>
        <v>1</v>
      </c>
      <c r="BL99" s="16" t="str">
        <f t="shared" si="27"/>
        <v>INCUMPLE</v>
      </c>
    </row>
    <row r="100" spans="1:66" ht="15.75" customHeight="1" x14ac:dyDescent="0.25">
      <c r="A100" s="238"/>
      <c r="B100" s="38" t="s">
        <v>49</v>
      </c>
      <c r="C100" s="38" t="s">
        <v>153</v>
      </c>
      <c r="D100" s="38" t="s">
        <v>152</v>
      </c>
      <c r="E100" s="8">
        <v>0</v>
      </c>
      <c r="F100" s="8">
        <v>0</v>
      </c>
      <c r="G100" s="8">
        <v>0</v>
      </c>
      <c r="H100" s="8">
        <v>1</v>
      </c>
      <c r="I100" s="8">
        <v>1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65">
        <f t="shared" si="20"/>
        <v>2</v>
      </c>
      <c r="P100" s="13" t="str">
        <f t="shared" si="21"/>
        <v>INCUMPLE</v>
      </c>
      <c r="Q100" s="238"/>
      <c r="R100" s="38" t="s">
        <v>49</v>
      </c>
      <c r="S100" s="38" t="s">
        <v>204</v>
      </c>
      <c r="T100" s="38" t="s">
        <v>203</v>
      </c>
      <c r="U100" s="105">
        <v>0</v>
      </c>
      <c r="V100" s="105">
        <v>0</v>
      </c>
      <c r="W100" s="105">
        <v>0</v>
      </c>
      <c r="X100" s="105">
        <v>1</v>
      </c>
      <c r="Y100" s="105">
        <v>1</v>
      </c>
      <c r="Z100" s="105">
        <v>1</v>
      </c>
      <c r="AA100" s="105">
        <v>0</v>
      </c>
      <c r="AB100" s="105">
        <v>0</v>
      </c>
      <c r="AC100" s="105">
        <v>0</v>
      </c>
      <c r="AD100" s="105">
        <v>0</v>
      </c>
      <c r="AE100" s="3">
        <f t="shared" si="22"/>
        <v>3</v>
      </c>
      <c r="AF100" s="13" t="str">
        <f t="shared" si="23"/>
        <v>INCUMPLE</v>
      </c>
      <c r="AG100" s="238"/>
      <c r="AH100" s="38" t="s">
        <v>49</v>
      </c>
      <c r="AI100" s="38" t="s">
        <v>93</v>
      </c>
      <c r="AJ100" s="38" t="s">
        <v>251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3">
        <f t="shared" si="24"/>
        <v>0</v>
      </c>
      <c r="AV100" s="13" t="str">
        <f t="shared" si="25"/>
        <v>CUMPLE</v>
      </c>
      <c r="AW100" s="173"/>
      <c r="AX100" s="38" t="s">
        <v>49</v>
      </c>
      <c r="AY100" s="153" t="s">
        <v>139</v>
      </c>
      <c r="AZ100" s="153" t="s">
        <v>294</v>
      </c>
      <c r="BA100" s="35">
        <v>0</v>
      </c>
      <c r="BB100" s="24">
        <v>0</v>
      </c>
      <c r="BC100" s="24">
        <v>1</v>
      </c>
      <c r="BD100" s="35">
        <v>1</v>
      </c>
      <c r="BE100" s="24">
        <v>0</v>
      </c>
      <c r="BF100" s="24">
        <v>0</v>
      </c>
      <c r="BG100" s="24">
        <v>0</v>
      </c>
      <c r="BH100" s="24">
        <v>0</v>
      </c>
      <c r="BI100" s="24">
        <v>0</v>
      </c>
      <c r="BJ100" s="24">
        <v>0</v>
      </c>
      <c r="BK100" s="3">
        <f t="shared" si="26"/>
        <v>2</v>
      </c>
      <c r="BL100" s="16" t="str">
        <f t="shared" si="27"/>
        <v>INCUMPLE</v>
      </c>
    </row>
    <row r="101" spans="1:66" ht="17.25" customHeight="1" x14ac:dyDescent="0.25">
      <c r="A101" s="238"/>
      <c r="B101" s="38" t="s">
        <v>49</v>
      </c>
      <c r="C101" s="38" t="s">
        <v>95</v>
      </c>
      <c r="D101" s="38" t="s">
        <v>154</v>
      </c>
      <c r="E101" s="8">
        <v>0</v>
      </c>
      <c r="F101" s="8">
        <v>0</v>
      </c>
      <c r="G101" s="8">
        <v>0</v>
      </c>
      <c r="H101" s="8">
        <v>1</v>
      </c>
      <c r="I101" s="8">
        <v>1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65">
        <f t="shared" si="20"/>
        <v>2</v>
      </c>
      <c r="P101" s="13" t="str">
        <f t="shared" si="21"/>
        <v>INCUMPLE</v>
      </c>
      <c r="Q101" s="238"/>
      <c r="R101" s="38" t="s">
        <v>49</v>
      </c>
      <c r="S101" s="38" t="s">
        <v>94</v>
      </c>
      <c r="T101" s="38" t="s">
        <v>205</v>
      </c>
      <c r="U101" s="37">
        <v>0</v>
      </c>
      <c r="V101" s="37">
        <v>0</v>
      </c>
      <c r="W101" s="37">
        <v>0</v>
      </c>
      <c r="X101" s="37">
        <v>1</v>
      </c>
      <c r="Y101" s="37">
        <v>1</v>
      </c>
      <c r="Z101" s="37">
        <v>1</v>
      </c>
      <c r="AA101" s="37">
        <v>0</v>
      </c>
      <c r="AB101" s="37">
        <v>0</v>
      </c>
      <c r="AC101" s="37">
        <v>0</v>
      </c>
      <c r="AD101" s="37">
        <v>0</v>
      </c>
      <c r="AE101" s="3">
        <f t="shared" si="22"/>
        <v>3</v>
      </c>
      <c r="AF101" s="13" t="str">
        <f t="shared" si="23"/>
        <v>INCUMPLE</v>
      </c>
      <c r="AG101" s="238"/>
      <c r="AH101" s="38" t="s">
        <v>49</v>
      </c>
      <c r="AI101" s="38" t="s">
        <v>115</v>
      </c>
      <c r="AJ101" s="38" t="s">
        <v>252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3">
        <f t="shared" si="24"/>
        <v>0</v>
      </c>
      <c r="AV101" s="13" t="str">
        <f t="shared" si="25"/>
        <v>CUMPLE</v>
      </c>
      <c r="AW101" s="173"/>
      <c r="AX101" s="38" t="s">
        <v>49</v>
      </c>
      <c r="AY101" s="153" t="s">
        <v>296</v>
      </c>
      <c r="AZ101" s="153" t="s">
        <v>295</v>
      </c>
      <c r="BA101" s="24">
        <v>0</v>
      </c>
      <c r="BB101" s="24">
        <v>0</v>
      </c>
      <c r="BC101" s="24">
        <v>0</v>
      </c>
      <c r="BD101" s="25">
        <v>0</v>
      </c>
      <c r="BE101" s="24">
        <v>0</v>
      </c>
      <c r="BF101" s="24">
        <v>0</v>
      </c>
      <c r="BG101" s="24">
        <v>0</v>
      </c>
      <c r="BH101" s="24">
        <v>0</v>
      </c>
      <c r="BI101" s="24">
        <v>0</v>
      </c>
      <c r="BJ101" s="24">
        <v>0</v>
      </c>
      <c r="BK101" s="3">
        <f t="shared" si="26"/>
        <v>0</v>
      </c>
      <c r="BL101" s="16" t="str">
        <f t="shared" si="27"/>
        <v>CUMPLE</v>
      </c>
    </row>
    <row r="102" spans="1:66" ht="17.25" customHeight="1" x14ac:dyDescent="0.25">
      <c r="A102" s="238"/>
      <c r="B102" s="38" t="s">
        <v>49</v>
      </c>
      <c r="C102" s="38" t="s">
        <v>156</v>
      </c>
      <c r="D102" s="38" t="s">
        <v>155</v>
      </c>
      <c r="E102" s="34">
        <v>0</v>
      </c>
      <c r="F102" s="34">
        <v>0</v>
      </c>
      <c r="G102" s="34">
        <v>0</v>
      </c>
      <c r="H102" s="34">
        <v>1</v>
      </c>
      <c r="I102" s="34">
        <v>1</v>
      </c>
      <c r="J102" s="34">
        <v>0</v>
      </c>
      <c r="K102" s="34">
        <v>0</v>
      </c>
      <c r="L102" s="34">
        <v>0</v>
      </c>
      <c r="M102" s="34">
        <v>0</v>
      </c>
      <c r="N102" s="34">
        <v>0</v>
      </c>
      <c r="O102" s="65">
        <f t="shared" si="20"/>
        <v>2</v>
      </c>
      <c r="P102" s="13" t="str">
        <f t="shared" si="21"/>
        <v>INCUMPLE</v>
      </c>
      <c r="Q102" s="238"/>
      <c r="R102" s="38" t="s">
        <v>49</v>
      </c>
      <c r="S102" s="38" t="s">
        <v>207</v>
      </c>
      <c r="T102" s="38" t="s">
        <v>206</v>
      </c>
      <c r="U102" s="37">
        <v>0</v>
      </c>
      <c r="V102" s="37">
        <v>1</v>
      </c>
      <c r="W102" s="37">
        <v>0</v>
      </c>
      <c r="X102" s="37">
        <v>1</v>
      </c>
      <c r="Y102" s="37">
        <v>1</v>
      </c>
      <c r="Z102" s="37">
        <v>0</v>
      </c>
      <c r="AA102" s="37">
        <v>0</v>
      </c>
      <c r="AB102" s="37">
        <v>0</v>
      </c>
      <c r="AC102" s="37">
        <v>0</v>
      </c>
      <c r="AD102" s="37">
        <v>0</v>
      </c>
      <c r="AE102" s="3">
        <f t="shared" si="22"/>
        <v>3</v>
      </c>
      <c r="AF102" s="13" t="str">
        <f t="shared" si="23"/>
        <v>INCUMPLE</v>
      </c>
      <c r="AG102" s="238"/>
      <c r="AH102" s="38" t="s">
        <v>49</v>
      </c>
      <c r="AI102" s="38" t="s">
        <v>103</v>
      </c>
      <c r="AJ102" s="38" t="s">
        <v>253</v>
      </c>
      <c r="AK102" s="36">
        <v>0</v>
      </c>
      <c r="AL102" s="36">
        <v>0</v>
      </c>
      <c r="AM102" s="36">
        <v>0</v>
      </c>
      <c r="AN102" s="36">
        <v>1</v>
      </c>
      <c r="AO102" s="36">
        <v>1</v>
      </c>
      <c r="AP102" s="36">
        <v>1</v>
      </c>
      <c r="AQ102" s="36">
        <v>0</v>
      </c>
      <c r="AR102" s="36">
        <v>0</v>
      </c>
      <c r="AS102" s="36">
        <v>0</v>
      </c>
      <c r="AT102" s="36">
        <v>0</v>
      </c>
      <c r="AU102" s="3">
        <f t="shared" si="24"/>
        <v>3</v>
      </c>
      <c r="AV102" s="13" t="str">
        <f t="shared" si="25"/>
        <v>INCUMPLE</v>
      </c>
      <c r="AW102" s="173"/>
      <c r="AX102" s="38" t="s">
        <v>49</v>
      </c>
      <c r="AY102" s="153" t="s">
        <v>96</v>
      </c>
      <c r="AZ102" s="153" t="s">
        <v>297</v>
      </c>
      <c r="BA102" s="108">
        <v>0</v>
      </c>
      <c r="BB102" s="24">
        <v>0</v>
      </c>
      <c r="BC102" s="24">
        <v>0</v>
      </c>
      <c r="BD102" s="108">
        <v>0</v>
      </c>
      <c r="BE102" s="24">
        <v>0</v>
      </c>
      <c r="BF102" s="24">
        <v>0</v>
      </c>
      <c r="BG102" s="24">
        <v>0</v>
      </c>
      <c r="BH102" s="24">
        <v>0</v>
      </c>
      <c r="BI102" s="24">
        <v>0</v>
      </c>
      <c r="BJ102" s="24">
        <v>0</v>
      </c>
      <c r="BK102" s="3">
        <f t="shared" si="26"/>
        <v>0</v>
      </c>
      <c r="BL102" s="16" t="str">
        <f t="shared" si="27"/>
        <v>CUMPLE</v>
      </c>
    </row>
    <row r="103" spans="1:66" ht="17.25" customHeight="1" x14ac:dyDescent="0.25">
      <c r="A103" s="238"/>
      <c r="B103" s="38" t="s">
        <v>49</v>
      </c>
      <c r="C103" s="38" t="s">
        <v>158</v>
      </c>
      <c r="D103" s="38" t="s">
        <v>157</v>
      </c>
      <c r="E103" s="118">
        <v>0</v>
      </c>
      <c r="F103" s="118">
        <v>0</v>
      </c>
      <c r="G103" s="118">
        <v>0</v>
      </c>
      <c r="H103" s="118">
        <v>0</v>
      </c>
      <c r="I103" s="118">
        <v>0</v>
      </c>
      <c r="J103" s="118">
        <v>0</v>
      </c>
      <c r="K103" s="118">
        <v>0</v>
      </c>
      <c r="L103" s="118">
        <v>0</v>
      </c>
      <c r="M103" s="118">
        <v>0</v>
      </c>
      <c r="N103" s="118">
        <v>0</v>
      </c>
      <c r="O103" s="65">
        <f t="shared" si="20"/>
        <v>0</v>
      </c>
      <c r="P103" s="13" t="str">
        <f t="shared" si="21"/>
        <v>CUMPLE</v>
      </c>
      <c r="Q103" s="238"/>
      <c r="R103" s="38" t="s">
        <v>49</v>
      </c>
      <c r="S103" s="38" t="s">
        <v>209</v>
      </c>
      <c r="T103" s="38" t="s">
        <v>208</v>
      </c>
      <c r="U103" s="37">
        <v>0</v>
      </c>
      <c r="V103" s="37">
        <v>0</v>
      </c>
      <c r="W103" s="37">
        <v>0</v>
      </c>
      <c r="X103" s="37">
        <v>1</v>
      </c>
      <c r="Y103" s="37">
        <v>1</v>
      </c>
      <c r="Z103" s="37">
        <v>1</v>
      </c>
      <c r="AA103" s="37">
        <v>0</v>
      </c>
      <c r="AB103" s="37">
        <v>0</v>
      </c>
      <c r="AC103" s="37">
        <v>0</v>
      </c>
      <c r="AD103" s="37">
        <v>0</v>
      </c>
      <c r="AE103" s="3">
        <f t="shared" si="22"/>
        <v>3</v>
      </c>
      <c r="AF103" s="13" t="str">
        <f t="shared" si="23"/>
        <v>INCUMPLE</v>
      </c>
      <c r="AG103" s="238"/>
      <c r="AH103" s="38" t="s">
        <v>49</v>
      </c>
      <c r="AI103" s="38" t="s">
        <v>92</v>
      </c>
      <c r="AJ103" s="38" t="s">
        <v>254</v>
      </c>
      <c r="AK103" s="36">
        <v>0</v>
      </c>
      <c r="AL103" s="36">
        <v>0</v>
      </c>
      <c r="AM103" s="36">
        <v>0</v>
      </c>
      <c r="AN103" s="36">
        <v>0</v>
      </c>
      <c r="AO103" s="36">
        <v>0</v>
      </c>
      <c r="AP103" s="36">
        <v>0</v>
      </c>
      <c r="AQ103" s="36">
        <v>0</v>
      </c>
      <c r="AR103" s="36">
        <v>0</v>
      </c>
      <c r="AS103" s="36">
        <v>0</v>
      </c>
      <c r="AT103" s="36">
        <v>0</v>
      </c>
      <c r="AU103" s="3">
        <f t="shared" si="24"/>
        <v>0</v>
      </c>
      <c r="AV103" s="13" t="str">
        <f t="shared" si="25"/>
        <v>CUMPLE</v>
      </c>
      <c r="AW103" s="173"/>
      <c r="AX103" s="38" t="s">
        <v>49</v>
      </c>
      <c r="AY103" s="153" t="s">
        <v>105</v>
      </c>
      <c r="AZ103" s="153" t="s">
        <v>298</v>
      </c>
      <c r="BA103" s="25">
        <v>0</v>
      </c>
      <c r="BB103" s="25">
        <v>0</v>
      </c>
      <c r="BC103" s="25">
        <v>0</v>
      </c>
      <c r="BD103" s="25">
        <v>0</v>
      </c>
      <c r="BE103" s="25">
        <v>0</v>
      </c>
      <c r="BF103" s="25">
        <v>0</v>
      </c>
      <c r="BG103" s="25">
        <v>0</v>
      </c>
      <c r="BH103" s="25">
        <v>0</v>
      </c>
      <c r="BI103" s="25">
        <v>0</v>
      </c>
      <c r="BJ103" s="25">
        <v>0</v>
      </c>
      <c r="BK103" s="3">
        <f t="shared" si="26"/>
        <v>0</v>
      </c>
      <c r="BL103" s="16" t="str">
        <f t="shared" si="27"/>
        <v>CUMPLE</v>
      </c>
    </row>
    <row r="104" spans="1:66" ht="17.25" customHeight="1" x14ac:dyDescent="0.25">
      <c r="A104" s="238"/>
      <c r="B104" s="38" t="s">
        <v>49</v>
      </c>
      <c r="C104" s="38" t="s">
        <v>160</v>
      </c>
      <c r="D104" s="38" t="s">
        <v>159</v>
      </c>
      <c r="E104" s="34">
        <v>0</v>
      </c>
      <c r="F104" s="34">
        <v>0</v>
      </c>
      <c r="G104" s="34">
        <v>0</v>
      </c>
      <c r="H104" s="34">
        <v>0</v>
      </c>
      <c r="I104" s="34">
        <v>0</v>
      </c>
      <c r="J104" s="34">
        <v>0</v>
      </c>
      <c r="K104" s="34">
        <v>0</v>
      </c>
      <c r="L104" s="34">
        <v>0</v>
      </c>
      <c r="M104" s="34">
        <v>0</v>
      </c>
      <c r="N104" s="34">
        <v>0</v>
      </c>
      <c r="O104" s="65">
        <f t="shared" si="20"/>
        <v>0</v>
      </c>
      <c r="P104" s="13" t="str">
        <f t="shared" si="21"/>
        <v>CUMPLE</v>
      </c>
      <c r="Q104" s="238"/>
      <c r="R104" s="38" t="s">
        <v>49</v>
      </c>
      <c r="S104" s="38" t="s">
        <v>110</v>
      </c>
      <c r="T104" s="38" t="s">
        <v>210</v>
      </c>
      <c r="U104" s="124">
        <v>0</v>
      </c>
      <c r="V104" s="124">
        <v>0</v>
      </c>
      <c r="W104" s="124">
        <v>0</v>
      </c>
      <c r="X104" s="124">
        <v>1</v>
      </c>
      <c r="Y104" s="124">
        <v>1</v>
      </c>
      <c r="Z104" s="124">
        <v>1</v>
      </c>
      <c r="AA104" s="124">
        <v>0</v>
      </c>
      <c r="AB104" s="124">
        <v>0</v>
      </c>
      <c r="AC104" s="124">
        <v>0</v>
      </c>
      <c r="AD104" s="124">
        <v>0</v>
      </c>
      <c r="AE104" s="3">
        <f t="shared" si="22"/>
        <v>3</v>
      </c>
      <c r="AF104" s="13" t="str">
        <f t="shared" si="23"/>
        <v>INCUMPLE</v>
      </c>
      <c r="AG104" s="238"/>
      <c r="AH104" s="38" t="s">
        <v>49</v>
      </c>
      <c r="AI104" s="38" t="s">
        <v>256</v>
      </c>
      <c r="AJ104" s="38" t="s">
        <v>255</v>
      </c>
      <c r="AK104" s="8">
        <v>0</v>
      </c>
      <c r="AL104" s="8">
        <v>0</v>
      </c>
      <c r="AM104" s="8">
        <v>0</v>
      </c>
      <c r="AN104" s="8">
        <v>1</v>
      </c>
      <c r="AO104" s="8">
        <v>1</v>
      </c>
      <c r="AP104" s="8">
        <v>1</v>
      </c>
      <c r="AQ104" s="8">
        <v>0</v>
      </c>
      <c r="AR104" s="8">
        <v>0</v>
      </c>
      <c r="AS104" s="8">
        <v>0</v>
      </c>
      <c r="AT104" s="8">
        <v>0</v>
      </c>
      <c r="AU104" s="3">
        <f t="shared" si="24"/>
        <v>3</v>
      </c>
      <c r="AV104" s="13" t="str">
        <f t="shared" si="25"/>
        <v>INCUMPLE</v>
      </c>
      <c r="AW104" s="173"/>
      <c r="AX104" s="38" t="s">
        <v>49</v>
      </c>
      <c r="AY104" s="153" t="s">
        <v>300</v>
      </c>
      <c r="AZ104" s="153" t="s">
        <v>299</v>
      </c>
      <c r="BA104" s="108">
        <v>0</v>
      </c>
      <c r="BB104" s="108">
        <v>0</v>
      </c>
      <c r="BC104" s="108">
        <v>0</v>
      </c>
      <c r="BD104" s="108">
        <v>1</v>
      </c>
      <c r="BE104" s="108">
        <v>1</v>
      </c>
      <c r="BF104" s="108">
        <v>0</v>
      </c>
      <c r="BG104" s="108">
        <v>0</v>
      </c>
      <c r="BH104" s="108">
        <v>0</v>
      </c>
      <c r="BI104" s="108">
        <v>0</v>
      </c>
      <c r="BJ104" s="108">
        <v>0</v>
      </c>
      <c r="BK104" s="3">
        <f t="shared" si="26"/>
        <v>2</v>
      </c>
      <c r="BL104" s="16" t="str">
        <f t="shared" si="27"/>
        <v>INCUMPLE</v>
      </c>
    </row>
    <row r="105" spans="1:66" ht="17.25" customHeight="1" x14ac:dyDescent="0.25">
      <c r="A105" s="238"/>
      <c r="B105" s="38" t="s">
        <v>34</v>
      </c>
      <c r="C105" s="38" t="s">
        <v>100</v>
      </c>
      <c r="D105" s="38" t="s">
        <v>161</v>
      </c>
      <c r="E105" s="118">
        <v>0</v>
      </c>
      <c r="F105" s="118">
        <v>0</v>
      </c>
      <c r="G105" s="118">
        <v>0</v>
      </c>
      <c r="H105" s="118">
        <v>1</v>
      </c>
      <c r="I105" s="118">
        <v>0</v>
      </c>
      <c r="J105" s="118">
        <v>0</v>
      </c>
      <c r="K105" s="118">
        <v>0</v>
      </c>
      <c r="L105" s="118">
        <v>0</v>
      </c>
      <c r="M105" s="118">
        <v>0</v>
      </c>
      <c r="N105" s="118">
        <v>0</v>
      </c>
      <c r="O105" s="65">
        <f t="shared" si="20"/>
        <v>1</v>
      </c>
      <c r="P105" s="13" t="str">
        <f t="shared" si="21"/>
        <v>INCUMPLE</v>
      </c>
      <c r="Q105" s="238"/>
      <c r="R105" s="38" t="s">
        <v>34</v>
      </c>
      <c r="S105" s="38" t="s">
        <v>212</v>
      </c>
      <c r="T105" s="38" t="s">
        <v>211</v>
      </c>
      <c r="U105" s="37">
        <v>0</v>
      </c>
      <c r="V105" s="37">
        <v>0</v>
      </c>
      <c r="W105" s="37">
        <v>0</v>
      </c>
      <c r="X105" s="37">
        <v>1</v>
      </c>
      <c r="Y105" s="37">
        <v>1</v>
      </c>
      <c r="Z105" s="37">
        <v>0</v>
      </c>
      <c r="AA105" s="37">
        <v>0</v>
      </c>
      <c r="AB105" s="37">
        <v>0</v>
      </c>
      <c r="AC105" s="37">
        <v>0</v>
      </c>
      <c r="AD105" s="37">
        <v>0</v>
      </c>
      <c r="AE105" s="3">
        <f t="shared" si="22"/>
        <v>2</v>
      </c>
      <c r="AF105" s="13" t="str">
        <f t="shared" si="23"/>
        <v>INCUMPLE</v>
      </c>
      <c r="AG105" s="238"/>
      <c r="AH105" s="38" t="s">
        <v>34</v>
      </c>
      <c r="AI105" s="38" t="s">
        <v>97</v>
      </c>
      <c r="AJ105" s="38" t="s">
        <v>257</v>
      </c>
      <c r="AK105" s="8">
        <v>0</v>
      </c>
      <c r="AL105" s="8">
        <v>0</v>
      </c>
      <c r="AM105" s="8">
        <v>0</v>
      </c>
      <c r="AN105" s="8">
        <v>1</v>
      </c>
      <c r="AO105" s="8">
        <v>0</v>
      </c>
      <c r="AP105" s="8">
        <v>0</v>
      </c>
      <c r="AQ105" s="8">
        <v>0</v>
      </c>
      <c r="AR105" s="8">
        <v>0</v>
      </c>
      <c r="AS105" s="8">
        <v>0</v>
      </c>
      <c r="AT105" s="8">
        <v>0</v>
      </c>
      <c r="AU105" s="3">
        <f t="shared" si="24"/>
        <v>1</v>
      </c>
      <c r="AV105" s="13" t="str">
        <f t="shared" si="25"/>
        <v>INCUMPLE</v>
      </c>
      <c r="AW105" s="173"/>
      <c r="AX105" s="38" t="s">
        <v>34</v>
      </c>
      <c r="AY105" s="153" t="s">
        <v>111</v>
      </c>
      <c r="AZ105" s="153" t="s">
        <v>301</v>
      </c>
      <c r="BA105" s="108">
        <v>0</v>
      </c>
      <c r="BB105" s="24">
        <v>0</v>
      </c>
      <c r="BC105" s="24">
        <v>0</v>
      </c>
      <c r="BD105" s="108">
        <v>1</v>
      </c>
      <c r="BE105" s="24">
        <v>0</v>
      </c>
      <c r="BF105" s="24">
        <v>0</v>
      </c>
      <c r="BG105" s="24">
        <v>0</v>
      </c>
      <c r="BH105" s="24">
        <v>0</v>
      </c>
      <c r="BI105" s="24">
        <v>0</v>
      </c>
      <c r="BJ105" s="24">
        <v>0</v>
      </c>
      <c r="BK105" s="3">
        <f t="shared" si="26"/>
        <v>1</v>
      </c>
      <c r="BL105" s="16" t="str">
        <f t="shared" si="27"/>
        <v>INCUMPLE</v>
      </c>
    </row>
    <row r="106" spans="1:66" ht="17.25" customHeight="1" x14ac:dyDescent="0.25">
      <c r="A106" s="238"/>
      <c r="B106" s="38" t="s">
        <v>34</v>
      </c>
      <c r="C106" s="38" t="s">
        <v>163</v>
      </c>
      <c r="D106" s="38" t="s">
        <v>162</v>
      </c>
      <c r="E106" s="118">
        <v>0</v>
      </c>
      <c r="F106" s="118">
        <v>0</v>
      </c>
      <c r="G106" s="118">
        <v>0</v>
      </c>
      <c r="H106" s="118">
        <v>1</v>
      </c>
      <c r="I106" s="118">
        <v>0</v>
      </c>
      <c r="J106" s="118">
        <v>0</v>
      </c>
      <c r="K106" s="118">
        <v>0</v>
      </c>
      <c r="L106" s="118">
        <v>0</v>
      </c>
      <c r="M106" s="118">
        <v>0</v>
      </c>
      <c r="N106" s="118">
        <v>0</v>
      </c>
      <c r="O106" s="65">
        <f t="shared" si="20"/>
        <v>1</v>
      </c>
      <c r="P106" s="13" t="str">
        <f t="shared" si="21"/>
        <v>INCUMPLE</v>
      </c>
      <c r="Q106" s="238"/>
      <c r="R106" s="38" t="s">
        <v>34</v>
      </c>
      <c r="S106" s="38" t="s">
        <v>109</v>
      </c>
      <c r="T106" s="38" t="s">
        <v>213</v>
      </c>
      <c r="U106" s="37">
        <v>0</v>
      </c>
      <c r="V106" s="37">
        <v>0</v>
      </c>
      <c r="W106" s="37">
        <v>0</v>
      </c>
      <c r="X106" s="37">
        <v>1</v>
      </c>
      <c r="Y106" s="37">
        <v>0</v>
      </c>
      <c r="Z106" s="37">
        <v>0</v>
      </c>
      <c r="AA106" s="37">
        <v>0</v>
      </c>
      <c r="AB106" s="37">
        <v>0</v>
      </c>
      <c r="AC106" s="37">
        <v>0</v>
      </c>
      <c r="AD106" s="37">
        <v>0</v>
      </c>
      <c r="AE106" s="3">
        <f t="shared" si="22"/>
        <v>1</v>
      </c>
      <c r="AF106" s="13" t="str">
        <f t="shared" si="23"/>
        <v>INCUMPLE</v>
      </c>
      <c r="AG106" s="238"/>
      <c r="AH106" s="38" t="s">
        <v>34</v>
      </c>
      <c r="AI106" s="38" t="s">
        <v>259</v>
      </c>
      <c r="AJ106" s="38" t="s">
        <v>258</v>
      </c>
      <c r="AK106" s="8">
        <v>0</v>
      </c>
      <c r="AL106" s="8">
        <v>0</v>
      </c>
      <c r="AM106" s="8">
        <v>0</v>
      </c>
      <c r="AN106" s="8">
        <v>1</v>
      </c>
      <c r="AO106" s="8">
        <v>0</v>
      </c>
      <c r="AP106" s="8">
        <v>0</v>
      </c>
      <c r="AQ106" s="8">
        <v>0</v>
      </c>
      <c r="AR106" s="8">
        <v>0</v>
      </c>
      <c r="AS106" s="8">
        <v>0</v>
      </c>
      <c r="AT106" s="8">
        <v>0</v>
      </c>
      <c r="AU106" s="3">
        <f t="shared" si="24"/>
        <v>1</v>
      </c>
      <c r="AV106" s="13" t="str">
        <f t="shared" si="25"/>
        <v>INCUMPLE</v>
      </c>
      <c r="AW106" s="173"/>
      <c r="AX106" s="38" t="s">
        <v>34</v>
      </c>
      <c r="AY106" s="153" t="s">
        <v>303</v>
      </c>
      <c r="AZ106" s="153" t="s">
        <v>302</v>
      </c>
      <c r="BA106" s="108">
        <v>0</v>
      </c>
      <c r="BB106" s="24">
        <v>0</v>
      </c>
      <c r="BC106" s="24">
        <v>1</v>
      </c>
      <c r="BD106" s="108">
        <v>1</v>
      </c>
      <c r="BE106" s="24">
        <v>0</v>
      </c>
      <c r="BF106" s="24">
        <v>0</v>
      </c>
      <c r="BG106" s="24">
        <v>0</v>
      </c>
      <c r="BH106" s="24">
        <v>0</v>
      </c>
      <c r="BI106" s="24">
        <v>0</v>
      </c>
      <c r="BJ106" s="24">
        <v>0</v>
      </c>
      <c r="BK106" s="3">
        <f t="shared" si="26"/>
        <v>2</v>
      </c>
      <c r="BL106" s="16" t="str">
        <f t="shared" si="27"/>
        <v>INCUMPLE</v>
      </c>
      <c r="BN106" s="17"/>
    </row>
    <row r="107" spans="1:66" ht="17.25" customHeight="1" x14ac:dyDescent="0.25">
      <c r="A107" s="238"/>
      <c r="B107" s="38" t="s">
        <v>34</v>
      </c>
      <c r="C107" s="38" t="s">
        <v>99</v>
      </c>
      <c r="D107" s="38" t="s">
        <v>164</v>
      </c>
      <c r="E107" s="118">
        <v>0</v>
      </c>
      <c r="F107" s="118">
        <v>0</v>
      </c>
      <c r="G107" s="118">
        <v>0</v>
      </c>
      <c r="H107" s="118">
        <v>1</v>
      </c>
      <c r="I107" s="118">
        <v>0</v>
      </c>
      <c r="J107" s="118">
        <v>0</v>
      </c>
      <c r="K107" s="118">
        <v>0</v>
      </c>
      <c r="L107" s="118">
        <v>0</v>
      </c>
      <c r="M107" s="118">
        <v>0</v>
      </c>
      <c r="N107" s="118">
        <v>0</v>
      </c>
      <c r="O107" s="65">
        <f t="shared" si="20"/>
        <v>1</v>
      </c>
      <c r="P107" s="13" t="str">
        <f t="shared" si="21"/>
        <v>INCUMPLE</v>
      </c>
      <c r="Q107" s="238"/>
      <c r="R107" s="38" t="s">
        <v>34</v>
      </c>
      <c r="S107" s="38" t="s">
        <v>215</v>
      </c>
      <c r="T107" s="38" t="s">
        <v>214</v>
      </c>
      <c r="U107" s="37">
        <v>0</v>
      </c>
      <c r="V107" s="37">
        <v>0</v>
      </c>
      <c r="W107" s="37">
        <v>0</v>
      </c>
      <c r="X107" s="37">
        <v>1</v>
      </c>
      <c r="Y107" s="37">
        <v>0</v>
      </c>
      <c r="Z107" s="37">
        <v>0</v>
      </c>
      <c r="AA107" s="37">
        <v>0</v>
      </c>
      <c r="AB107" s="37">
        <v>0</v>
      </c>
      <c r="AC107" s="37">
        <v>0</v>
      </c>
      <c r="AD107" s="37">
        <v>0</v>
      </c>
      <c r="AE107" s="3">
        <f t="shared" si="22"/>
        <v>1</v>
      </c>
      <c r="AF107" s="13" t="str">
        <f t="shared" si="23"/>
        <v>INCUMPLE</v>
      </c>
      <c r="AG107" s="238"/>
      <c r="AH107" s="38" t="s">
        <v>34</v>
      </c>
      <c r="AI107" s="38" t="s">
        <v>98</v>
      </c>
      <c r="AJ107" s="38" t="s">
        <v>260</v>
      </c>
      <c r="AK107" s="8">
        <v>0</v>
      </c>
      <c r="AL107" s="8">
        <v>0</v>
      </c>
      <c r="AM107" s="8">
        <v>0</v>
      </c>
      <c r="AN107" s="8">
        <v>1</v>
      </c>
      <c r="AO107" s="8">
        <v>0</v>
      </c>
      <c r="AP107" s="8">
        <v>0</v>
      </c>
      <c r="AQ107" s="8">
        <v>0</v>
      </c>
      <c r="AR107" s="8">
        <v>0</v>
      </c>
      <c r="AS107" s="8">
        <v>0</v>
      </c>
      <c r="AT107" s="8">
        <v>0</v>
      </c>
      <c r="AU107" s="3">
        <f t="shared" si="24"/>
        <v>1</v>
      </c>
      <c r="AV107" s="13" t="str">
        <f t="shared" si="25"/>
        <v>INCUMPLE</v>
      </c>
      <c r="AW107" s="173"/>
      <c r="AX107" s="38" t="s">
        <v>34</v>
      </c>
      <c r="AY107" s="153" t="s">
        <v>305</v>
      </c>
      <c r="AZ107" s="153" t="s">
        <v>304</v>
      </c>
      <c r="BA107" s="147">
        <v>0</v>
      </c>
      <c r="BB107" s="24">
        <v>0</v>
      </c>
      <c r="BC107" s="24">
        <v>0</v>
      </c>
      <c r="BD107" s="147">
        <v>0</v>
      </c>
      <c r="BE107" s="24">
        <v>0</v>
      </c>
      <c r="BF107" s="24">
        <v>0</v>
      </c>
      <c r="BG107" s="24">
        <v>0</v>
      </c>
      <c r="BH107" s="24">
        <v>0</v>
      </c>
      <c r="BI107" s="24">
        <v>0</v>
      </c>
      <c r="BJ107" s="24">
        <v>0</v>
      </c>
      <c r="BK107" s="3">
        <f t="shared" si="26"/>
        <v>0</v>
      </c>
      <c r="BL107" s="16" t="str">
        <f t="shared" si="27"/>
        <v>CUMPLE</v>
      </c>
      <c r="BN107" s="17"/>
    </row>
    <row r="108" spans="1:66" ht="17.25" customHeight="1" x14ac:dyDescent="0.25">
      <c r="A108" s="238"/>
      <c r="B108" s="38" t="s">
        <v>34</v>
      </c>
      <c r="C108" s="38" t="s">
        <v>166</v>
      </c>
      <c r="D108" s="38" t="s">
        <v>165</v>
      </c>
      <c r="E108" s="141">
        <v>0</v>
      </c>
      <c r="F108" s="118">
        <v>0</v>
      </c>
      <c r="G108" s="118">
        <v>0</v>
      </c>
      <c r="H108" s="118">
        <v>1</v>
      </c>
      <c r="I108" s="118">
        <v>0</v>
      </c>
      <c r="J108" s="118">
        <v>0</v>
      </c>
      <c r="K108" s="118">
        <v>0</v>
      </c>
      <c r="L108" s="118">
        <v>0</v>
      </c>
      <c r="M108" s="118">
        <v>0</v>
      </c>
      <c r="N108" s="118">
        <v>0</v>
      </c>
      <c r="O108" s="65">
        <f t="shared" si="20"/>
        <v>1</v>
      </c>
      <c r="P108" s="13" t="str">
        <f t="shared" si="21"/>
        <v>INCUMPLE</v>
      </c>
      <c r="Q108" s="238"/>
      <c r="R108" s="38" t="s">
        <v>34</v>
      </c>
      <c r="S108" s="38" t="s">
        <v>116</v>
      </c>
      <c r="T108" s="38" t="s">
        <v>216</v>
      </c>
      <c r="U108" s="142">
        <v>0</v>
      </c>
      <c r="V108" s="105">
        <v>0</v>
      </c>
      <c r="W108" s="105">
        <v>0</v>
      </c>
      <c r="X108" s="105">
        <v>1</v>
      </c>
      <c r="Y108" s="105">
        <v>0</v>
      </c>
      <c r="Z108" s="105">
        <v>0</v>
      </c>
      <c r="AA108" s="105">
        <v>0</v>
      </c>
      <c r="AB108" s="105">
        <v>0</v>
      </c>
      <c r="AC108" s="105">
        <v>0</v>
      </c>
      <c r="AD108" s="105">
        <v>0</v>
      </c>
      <c r="AE108" s="3">
        <f t="shared" si="22"/>
        <v>1</v>
      </c>
      <c r="AF108" s="13" t="str">
        <f t="shared" si="23"/>
        <v>INCUMPLE</v>
      </c>
      <c r="AG108" s="238"/>
      <c r="AH108" s="38" t="s">
        <v>34</v>
      </c>
      <c r="AI108" s="38" t="s">
        <v>262</v>
      </c>
      <c r="AJ108" s="38" t="s">
        <v>261</v>
      </c>
      <c r="AK108" s="6">
        <v>0</v>
      </c>
      <c r="AL108" s="6">
        <v>0</v>
      </c>
      <c r="AM108" s="6">
        <v>0</v>
      </c>
      <c r="AN108" s="6">
        <v>1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3">
        <f t="shared" si="24"/>
        <v>1</v>
      </c>
      <c r="AV108" s="13" t="str">
        <f t="shared" si="25"/>
        <v>INCUMPLE</v>
      </c>
      <c r="AW108" s="173"/>
      <c r="AX108" s="38" t="s">
        <v>34</v>
      </c>
      <c r="AY108" s="153" t="s">
        <v>87</v>
      </c>
      <c r="AZ108" s="153" t="s">
        <v>306</v>
      </c>
      <c r="BA108" s="108">
        <v>0</v>
      </c>
      <c r="BB108" s="24">
        <v>0</v>
      </c>
      <c r="BC108" s="24">
        <v>0</v>
      </c>
      <c r="BD108" s="108">
        <v>1</v>
      </c>
      <c r="BE108" s="24">
        <v>0</v>
      </c>
      <c r="BF108" s="24">
        <v>0</v>
      </c>
      <c r="BG108" s="24">
        <v>0</v>
      </c>
      <c r="BH108" s="24">
        <v>0</v>
      </c>
      <c r="BI108" s="24">
        <v>0</v>
      </c>
      <c r="BJ108" s="24">
        <v>0</v>
      </c>
      <c r="BK108" s="3">
        <f t="shared" si="26"/>
        <v>1</v>
      </c>
      <c r="BL108" s="16" t="str">
        <f t="shared" si="27"/>
        <v>INCUMPLE</v>
      </c>
      <c r="BN108" s="17"/>
    </row>
    <row r="109" spans="1:66" ht="17.25" customHeight="1" x14ac:dyDescent="0.25">
      <c r="A109" s="238"/>
      <c r="B109" s="38" t="s">
        <v>34</v>
      </c>
      <c r="C109" s="38" t="s">
        <v>168</v>
      </c>
      <c r="D109" s="38" t="s">
        <v>167</v>
      </c>
      <c r="E109" s="118">
        <v>0</v>
      </c>
      <c r="F109" s="118">
        <v>0</v>
      </c>
      <c r="G109" s="118">
        <v>0</v>
      </c>
      <c r="H109" s="118">
        <v>1</v>
      </c>
      <c r="I109" s="118">
        <v>0</v>
      </c>
      <c r="J109" s="118">
        <v>0</v>
      </c>
      <c r="K109" s="118">
        <v>0</v>
      </c>
      <c r="L109" s="118">
        <v>0</v>
      </c>
      <c r="M109" s="118">
        <v>0</v>
      </c>
      <c r="N109" s="118">
        <v>0</v>
      </c>
      <c r="O109" s="65">
        <f t="shared" si="20"/>
        <v>1</v>
      </c>
      <c r="P109" s="13" t="str">
        <f t="shared" si="21"/>
        <v>INCUMPLE</v>
      </c>
      <c r="Q109" s="238"/>
      <c r="R109" s="38" t="s">
        <v>34</v>
      </c>
      <c r="S109" s="38" t="s">
        <v>111</v>
      </c>
      <c r="T109" s="38" t="s">
        <v>217</v>
      </c>
      <c r="U109" s="6">
        <v>0</v>
      </c>
      <c r="V109" s="6">
        <v>0</v>
      </c>
      <c r="W109" s="6">
        <v>0</v>
      </c>
      <c r="X109" s="6">
        <v>1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3">
        <f t="shared" si="22"/>
        <v>1</v>
      </c>
      <c r="AF109" s="13" t="str">
        <f t="shared" si="23"/>
        <v>INCUMPLE</v>
      </c>
      <c r="AG109" s="238"/>
      <c r="AH109" s="38" t="s">
        <v>34</v>
      </c>
      <c r="AI109" s="38" t="s">
        <v>168</v>
      </c>
      <c r="AJ109" s="38" t="s">
        <v>263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3">
        <f t="shared" si="24"/>
        <v>0</v>
      </c>
      <c r="AV109" s="13" t="str">
        <f t="shared" si="25"/>
        <v>CUMPLE</v>
      </c>
      <c r="AW109" s="173"/>
      <c r="AX109" s="38" t="s">
        <v>34</v>
      </c>
      <c r="AY109" s="153" t="s">
        <v>100</v>
      </c>
      <c r="AZ109" s="153" t="s">
        <v>307</v>
      </c>
      <c r="BA109" s="108">
        <v>0</v>
      </c>
      <c r="BB109" s="24">
        <v>0</v>
      </c>
      <c r="BC109" s="24">
        <v>0</v>
      </c>
      <c r="BD109" s="108">
        <v>1</v>
      </c>
      <c r="BE109" s="24">
        <v>0</v>
      </c>
      <c r="BF109" s="24">
        <v>0</v>
      </c>
      <c r="BG109" s="24">
        <v>0</v>
      </c>
      <c r="BH109" s="24">
        <v>0</v>
      </c>
      <c r="BI109" s="24">
        <v>0</v>
      </c>
      <c r="BJ109" s="24">
        <v>0</v>
      </c>
      <c r="BK109" s="3">
        <f t="shared" si="26"/>
        <v>1</v>
      </c>
      <c r="BL109" s="16" t="str">
        <f t="shared" si="27"/>
        <v>INCUMPLE</v>
      </c>
      <c r="BN109" s="17"/>
    </row>
    <row r="110" spans="1:66" ht="17.25" customHeight="1" x14ac:dyDescent="0.25">
      <c r="A110" s="58"/>
      <c r="B110" s="208" t="s">
        <v>67</v>
      </c>
      <c r="C110" s="209"/>
      <c r="D110" s="210"/>
      <c r="E110" s="60">
        <f>(1-(E79/30))</f>
        <v>1</v>
      </c>
      <c r="F110" s="63">
        <f t="shared" ref="F110:N110" si="28">(1-(F79/30))</f>
        <v>1</v>
      </c>
      <c r="G110" s="63">
        <f t="shared" si="28"/>
        <v>1</v>
      </c>
      <c r="H110" s="63">
        <f t="shared" si="28"/>
        <v>0.46666666666666667</v>
      </c>
      <c r="I110" s="63">
        <f t="shared" si="28"/>
        <v>0.6</v>
      </c>
      <c r="J110" s="63">
        <f t="shared" si="28"/>
        <v>0.96666666666666667</v>
      </c>
      <c r="K110" s="63">
        <f t="shared" si="28"/>
        <v>1</v>
      </c>
      <c r="L110" s="63">
        <f t="shared" si="28"/>
        <v>1</v>
      </c>
      <c r="M110" s="63">
        <f t="shared" si="28"/>
        <v>0.93333333333333335</v>
      </c>
      <c r="N110" s="63">
        <f t="shared" si="28"/>
        <v>1</v>
      </c>
      <c r="O110" s="104">
        <f>(1-(O79/300))</f>
        <v>0.89666666666666672</v>
      </c>
      <c r="P110" s="13"/>
      <c r="Q110" s="59"/>
      <c r="R110" s="208" t="s">
        <v>67</v>
      </c>
      <c r="S110" s="209"/>
      <c r="T110" s="210"/>
      <c r="U110" s="63">
        <f>(1-(U79/30))</f>
        <v>0.93333333333333335</v>
      </c>
      <c r="V110" s="63">
        <f t="shared" ref="V110:AD110" si="29">(1-(V79/30))</f>
        <v>0.9</v>
      </c>
      <c r="W110" s="63">
        <f t="shared" si="29"/>
        <v>0.93333333333333335</v>
      </c>
      <c r="X110" s="63">
        <f t="shared" si="29"/>
        <v>0.30000000000000004</v>
      </c>
      <c r="Y110" s="63">
        <f t="shared" si="29"/>
        <v>0.5</v>
      </c>
      <c r="Z110" s="63">
        <f t="shared" si="29"/>
        <v>0.7</v>
      </c>
      <c r="AA110" s="63">
        <f t="shared" si="29"/>
        <v>1</v>
      </c>
      <c r="AB110" s="63">
        <f t="shared" si="29"/>
        <v>1</v>
      </c>
      <c r="AC110" s="63">
        <f t="shared" si="29"/>
        <v>0.93333333333333335</v>
      </c>
      <c r="AD110" s="63">
        <f t="shared" si="29"/>
        <v>1</v>
      </c>
      <c r="AE110" s="104">
        <f>(1-(AE79/300))</f>
        <v>0.82000000000000006</v>
      </c>
      <c r="AF110" s="13"/>
      <c r="AG110" s="59"/>
      <c r="AH110" s="208" t="s">
        <v>67</v>
      </c>
      <c r="AI110" s="209"/>
      <c r="AJ110" s="210"/>
      <c r="AK110" s="63">
        <f>(1-(AK79/30))</f>
        <v>1</v>
      </c>
      <c r="AL110" s="63">
        <f t="shared" ref="AL110:AT110" si="30">(1-(AL79/30))</f>
        <v>0.9</v>
      </c>
      <c r="AM110" s="63">
        <f t="shared" si="30"/>
        <v>1</v>
      </c>
      <c r="AN110" s="63">
        <f t="shared" si="30"/>
        <v>0.5</v>
      </c>
      <c r="AO110" s="63">
        <f t="shared" si="30"/>
        <v>0.73333333333333339</v>
      </c>
      <c r="AP110" s="63">
        <f t="shared" si="30"/>
        <v>0.8666666666666667</v>
      </c>
      <c r="AQ110" s="63">
        <f t="shared" si="30"/>
        <v>1</v>
      </c>
      <c r="AR110" s="63">
        <f t="shared" si="30"/>
        <v>1</v>
      </c>
      <c r="AS110" s="63">
        <f t="shared" si="30"/>
        <v>0.8666666666666667</v>
      </c>
      <c r="AT110" s="63">
        <f t="shared" si="30"/>
        <v>0.96666666666666667</v>
      </c>
      <c r="AU110" s="104">
        <f>(1-(AU79/300))</f>
        <v>0.8833333333333333</v>
      </c>
      <c r="AV110" s="13"/>
      <c r="AW110" s="59"/>
      <c r="AX110" s="208" t="s">
        <v>67</v>
      </c>
      <c r="AY110" s="209"/>
      <c r="AZ110" s="210"/>
      <c r="BA110" s="107">
        <f>(1-(BA79/30))</f>
        <v>1</v>
      </c>
      <c r="BB110" s="107">
        <f t="shared" ref="BB110:BJ110" si="31">(1-(BB79/30))</f>
        <v>0.96666666666666667</v>
      </c>
      <c r="BC110" s="107">
        <f t="shared" si="31"/>
        <v>0.93333333333333335</v>
      </c>
      <c r="BD110" s="107">
        <f t="shared" si="31"/>
        <v>0.6</v>
      </c>
      <c r="BE110" s="107">
        <f t="shared" si="31"/>
        <v>0.73333333333333339</v>
      </c>
      <c r="BF110" s="107">
        <f t="shared" si="31"/>
        <v>0.9</v>
      </c>
      <c r="BG110" s="107">
        <f t="shared" si="31"/>
        <v>1</v>
      </c>
      <c r="BH110" s="107">
        <f t="shared" si="31"/>
        <v>1</v>
      </c>
      <c r="BI110" s="107">
        <f t="shared" si="31"/>
        <v>0.96666666666666667</v>
      </c>
      <c r="BJ110" s="107">
        <f t="shared" si="31"/>
        <v>0.96666666666666667</v>
      </c>
      <c r="BK110" s="104">
        <f>(1-(BK79/300))</f>
        <v>0.90666666666666662</v>
      </c>
      <c r="BL110" s="16"/>
    </row>
    <row r="111" spans="1:66" ht="12.75" customHeight="1" x14ac:dyDescent="0.25">
      <c r="A111" s="253" t="s">
        <v>10</v>
      </c>
      <c r="B111" s="186" t="s">
        <v>9</v>
      </c>
      <c r="C111" s="186" t="s">
        <v>1</v>
      </c>
      <c r="D111" s="186" t="s">
        <v>0</v>
      </c>
      <c r="E111" s="188" t="s">
        <v>14</v>
      </c>
      <c r="F111" s="189"/>
      <c r="G111" s="192" t="s">
        <v>15</v>
      </c>
      <c r="H111" s="188"/>
      <c r="I111" s="189"/>
      <c r="J111" s="192" t="s">
        <v>24</v>
      </c>
      <c r="K111" s="188"/>
      <c r="L111" s="188"/>
      <c r="M111" s="188"/>
      <c r="N111" s="189"/>
      <c r="O111" s="182" t="s">
        <v>6</v>
      </c>
      <c r="P111" s="310" t="s">
        <v>35</v>
      </c>
      <c r="Q111" s="186" t="s">
        <v>10</v>
      </c>
      <c r="R111" s="186" t="s">
        <v>9</v>
      </c>
      <c r="S111" s="186" t="s">
        <v>1</v>
      </c>
      <c r="T111" s="186" t="s">
        <v>0</v>
      </c>
      <c r="U111" s="188" t="s">
        <v>14</v>
      </c>
      <c r="V111" s="189"/>
      <c r="W111" s="192" t="s">
        <v>15</v>
      </c>
      <c r="X111" s="188"/>
      <c r="Y111" s="189"/>
      <c r="Z111" s="192" t="s">
        <v>24</v>
      </c>
      <c r="AA111" s="188"/>
      <c r="AB111" s="188"/>
      <c r="AC111" s="188"/>
      <c r="AD111" s="189"/>
      <c r="AE111" s="182" t="s">
        <v>6</v>
      </c>
      <c r="AF111" s="310" t="s">
        <v>35</v>
      </c>
      <c r="AG111" s="186" t="s">
        <v>10</v>
      </c>
      <c r="AH111" s="186" t="s">
        <v>9</v>
      </c>
      <c r="AI111" s="186" t="s">
        <v>1</v>
      </c>
      <c r="AJ111" s="186" t="s">
        <v>0</v>
      </c>
      <c r="AK111" s="225" t="s">
        <v>14</v>
      </c>
      <c r="AL111" s="226"/>
      <c r="AM111" s="223" t="s">
        <v>15</v>
      </c>
      <c r="AN111" s="225"/>
      <c r="AO111" s="226"/>
      <c r="AP111" s="223" t="s">
        <v>24</v>
      </c>
      <c r="AQ111" s="225"/>
      <c r="AR111" s="225"/>
      <c r="AS111" s="225"/>
      <c r="AT111" s="226"/>
      <c r="AU111" s="233" t="s">
        <v>6</v>
      </c>
      <c r="AV111" s="310" t="s">
        <v>35</v>
      </c>
      <c r="AW111" s="186" t="s">
        <v>10</v>
      </c>
      <c r="AX111" s="185" t="s">
        <v>9</v>
      </c>
      <c r="AY111" s="185" t="s">
        <v>1</v>
      </c>
      <c r="AZ111" s="185" t="s">
        <v>0</v>
      </c>
      <c r="BA111" s="188" t="s">
        <v>14</v>
      </c>
      <c r="BB111" s="189"/>
      <c r="BC111" s="192" t="s">
        <v>15</v>
      </c>
      <c r="BD111" s="188"/>
      <c r="BE111" s="189"/>
      <c r="BF111" s="192" t="s">
        <v>24</v>
      </c>
      <c r="BG111" s="188"/>
      <c r="BH111" s="188"/>
      <c r="BI111" s="188"/>
      <c r="BJ111" s="189"/>
      <c r="BK111" s="182" t="s">
        <v>6</v>
      </c>
      <c r="BL111" s="194" t="s">
        <v>35</v>
      </c>
    </row>
    <row r="112" spans="1:66" ht="15.75" customHeight="1" x14ac:dyDescent="0.25">
      <c r="A112" s="253"/>
      <c r="B112" s="186"/>
      <c r="C112" s="186"/>
      <c r="D112" s="186"/>
      <c r="E112" s="190"/>
      <c r="F112" s="191"/>
      <c r="G112" s="193"/>
      <c r="H112" s="190"/>
      <c r="I112" s="191"/>
      <c r="J112" s="193"/>
      <c r="K112" s="190"/>
      <c r="L112" s="190"/>
      <c r="M112" s="190"/>
      <c r="N112" s="191"/>
      <c r="O112" s="183"/>
      <c r="P112" s="310"/>
      <c r="Q112" s="186"/>
      <c r="R112" s="186"/>
      <c r="S112" s="186"/>
      <c r="T112" s="186"/>
      <c r="U112" s="190"/>
      <c r="V112" s="191"/>
      <c r="W112" s="193"/>
      <c r="X112" s="190"/>
      <c r="Y112" s="191"/>
      <c r="Z112" s="193"/>
      <c r="AA112" s="190"/>
      <c r="AB112" s="190"/>
      <c r="AC112" s="190"/>
      <c r="AD112" s="191"/>
      <c r="AE112" s="183"/>
      <c r="AF112" s="310"/>
      <c r="AG112" s="186"/>
      <c r="AH112" s="186"/>
      <c r="AI112" s="186"/>
      <c r="AJ112" s="186"/>
      <c r="AK112" s="190"/>
      <c r="AL112" s="191"/>
      <c r="AM112" s="193"/>
      <c r="AN112" s="190"/>
      <c r="AO112" s="191"/>
      <c r="AP112" s="193"/>
      <c r="AQ112" s="190"/>
      <c r="AR112" s="190"/>
      <c r="AS112" s="190"/>
      <c r="AT112" s="191"/>
      <c r="AU112" s="183"/>
      <c r="AV112" s="310"/>
      <c r="AW112" s="186"/>
      <c r="AX112" s="186"/>
      <c r="AY112" s="186"/>
      <c r="AZ112" s="186"/>
      <c r="BA112" s="190"/>
      <c r="BB112" s="191"/>
      <c r="BC112" s="193"/>
      <c r="BD112" s="190"/>
      <c r="BE112" s="191"/>
      <c r="BF112" s="193"/>
      <c r="BG112" s="190"/>
      <c r="BH112" s="190"/>
      <c r="BI112" s="190"/>
      <c r="BJ112" s="191"/>
      <c r="BK112" s="183"/>
      <c r="BL112" s="194"/>
    </row>
    <row r="113" spans="1:64" ht="15.75" customHeight="1" thickBot="1" x14ac:dyDescent="0.3">
      <c r="A113" s="254"/>
      <c r="B113" s="187"/>
      <c r="C113" s="187"/>
      <c r="D113" s="187"/>
      <c r="E113" s="167">
        <f>SUM(E114:F143)</f>
        <v>0</v>
      </c>
      <c r="F113" s="168"/>
      <c r="G113" s="169">
        <f>SUM(G114:I143)</f>
        <v>0</v>
      </c>
      <c r="H113" s="167"/>
      <c r="I113" s="168"/>
      <c r="J113" s="170">
        <f>SUM(J114:N143)</f>
        <v>0</v>
      </c>
      <c r="K113" s="171"/>
      <c r="L113" s="171"/>
      <c r="M113" s="171"/>
      <c r="N113" s="171"/>
      <c r="O113" s="5">
        <f>SUM(E113:N113)</f>
        <v>0</v>
      </c>
      <c r="P113" s="310"/>
      <c r="Q113" s="187"/>
      <c r="R113" s="187"/>
      <c r="S113" s="187"/>
      <c r="T113" s="187"/>
      <c r="U113" s="167">
        <f>SUM(U114:V143)</f>
        <v>1</v>
      </c>
      <c r="V113" s="168"/>
      <c r="W113" s="169">
        <f>SUM(W114:Y143)</f>
        <v>2</v>
      </c>
      <c r="X113" s="167"/>
      <c r="Y113" s="168"/>
      <c r="Z113" s="170">
        <f>SUM(Z114:AD143)</f>
        <v>1</v>
      </c>
      <c r="AA113" s="171"/>
      <c r="AB113" s="171"/>
      <c r="AC113" s="171"/>
      <c r="AD113" s="171"/>
      <c r="AE113" s="5">
        <f>SUM(U113:AD113)</f>
        <v>4</v>
      </c>
      <c r="AF113" s="310"/>
      <c r="AG113" s="187"/>
      <c r="AH113" s="186"/>
      <c r="AI113" s="186"/>
      <c r="AJ113" s="186"/>
      <c r="AK113" s="167">
        <f>SUM(AK114:AL143)</f>
        <v>2</v>
      </c>
      <c r="AL113" s="168"/>
      <c r="AM113" s="234">
        <f>SUM(AM114:AO143)</f>
        <v>0</v>
      </c>
      <c r="AN113" s="235"/>
      <c r="AO113" s="236"/>
      <c r="AP113" s="170">
        <f>SUM(AP114:AT143)</f>
        <v>2</v>
      </c>
      <c r="AQ113" s="171"/>
      <c r="AR113" s="171"/>
      <c r="AS113" s="171"/>
      <c r="AT113" s="171"/>
      <c r="AU113" s="5">
        <f>SUM(AK113:AT113)</f>
        <v>4</v>
      </c>
      <c r="AV113" s="310"/>
      <c r="AW113" s="187"/>
      <c r="AX113" s="187"/>
      <c r="AY113" s="187"/>
      <c r="AZ113" s="187"/>
      <c r="BA113" s="167">
        <f>SUM(BA114:BB143)</f>
        <v>1</v>
      </c>
      <c r="BB113" s="168"/>
      <c r="BC113" s="169">
        <f>SUM(BC114:BE143)</f>
        <v>0</v>
      </c>
      <c r="BD113" s="167"/>
      <c r="BE113" s="168"/>
      <c r="BF113" s="170">
        <f>SUM(BF114:BJ143)</f>
        <v>1</v>
      </c>
      <c r="BG113" s="171"/>
      <c r="BH113" s="171"/>
      <c r="BI113" s="171"/>
      <c r="BJ113" s="171"/>
      <c r="BK113" s="5">
        <f>SUM(BA113:BJ113)</f>
        <v>2</v>
      </c>
      <c r="BL113" s="194"/>
    </row>
    <row r="114" spans="1:64" ht="15.75" customHeight="1" x14ac:dyDescent="0.25">
      <c r="A114" s="237" t="s">
        <v>13</v>
      </c>
      <c r="B114" s="38" t="s">
        <v>33</v>
      </c>
      <c r="C114" s="38" t="s">
        <v>118</v>
      </c>
      <c r="D114" s="38" t="s">
        <v>117</v>
      </c>
      <c r="E114" s="295">
        <v>0</v>
      </c>
      <c r="F114" s="294"/>
      <c r="G114" s="298">
        <v>0</v>
      </c>
      <c r="H114" s="298"/>
      <c r="I114" s="299"/>
      <c r="J114" s="307">
        <v>0</v>
      </c>
      <c r="K114" s="298"/>
      <c r="L114" s="298"/>
      <c r="M114" s="298"/>
      <c r="N114" s="308"/>
      <c r="O114" s="65">
        <f>SUM(E114:N114)</f>
        <v>0</v>
      </c>
      <c r="P114" s="13" t="str">
        <f>IF(O114&lt;=0,"CUMPLE","INCUMPLE")</f>
        <v>CUMPLE</v>
      </c>
      <c r="Q114" s="172" t="s">
        <v>13</v>
      </c>
      <c r="R114" s="38" t="s">
        <v>33</v>
      </c>
      <c r="S114" s="38" t="s">
        <v>170</v>
      </c>
      <c r="T114" s="38" t="s">
        <v>169</v>
      </c>
      <c r="U114" s="300">
        <v>0</v>
      </c>
      <c r="V114" s="247"/>
      <c r="W114" s="247">
        <v>0</v>
      </c>
      <c r="X114" s="247"/>
      <c r="Y114" s="247"/>
      <c r="Z114" s="247">
        <v>0</v>
      </c>
      <c r="AA114" s="247"/>
      <c r="AB114" s="247"/>
      <c r="AC114" s="247"/>
      <c r="AD114" s="247"/>
      <c r="AE114" s="146">
        <f>SUM(U114:AD114)</f>
        <v>0</v>
      </c>
      <c r="AF114" s="13" t="str">
        <f>IF(AE114&lt;=0,"CUMPLE","INCUMPLE")</f>
        <v>CUMPLE</v>
      </c>
      <c r="AG114" s="237" t="s">
        <v>13</v>
      </c>
      <c r="AH114" s="38" t="s">
        <v>33</v>
      </c>
      <c r="AI114" s="38" t="s">
        <v>219</v>
      </c>
      <c r="AJ114" s="38" t="s">
        <v>218</v>
      </c>
      <c r="AK114" s="159">
        <v>0</v>
      </c>
      <c r="AL114" s="160"/>
      <c r="AM114" s="164">
        <v>0</v>
      </c>
      <c r="AN114" s="159"/>
      <c r="AO114" s="160"/>
      <c r="AP114" s="156">
        <v>0</v>
      </c>
      <c r="AQ114" s="157"/>
      <c r="AR114" s="157"/>
      <c r="AS114" s="157"/>
      <c r="AT114" s="175"/>
      <c r="AU114" s="65">
        <f>SUM(AK114:AT114)</f>
        <v>0</v>
      </c>
      <c r="AV114" s="13" t="str">
        <f>IF(AU114&lt;=0,"CUMPLE","INCUMPLE")</f>
        <v>CUMPLE</v>
      </c>
      <c r="AW114" s="172" t="s">
        <v>13</v>
      </c>
      <c r="AX114" s="38" t="s">
        <v>33</v>
      </c>
      <c r="AY114" s="153" t="s">
        <v>265</v>
      </c>
      <c r="AZ114" s="153" t="s">
        <v>264</v>
      </c>
      <c r="BA114" s="178">
        <v>0</v>
      </c>
      <c r="BB114" s="179"/>
      <c r="BC114" s="180">
        <v>0</v>
      </c>
      <c r="BD114" s="178"/>
      <c r="BE114" s="179"/>
      <c r="BF114" s="180">
        <v>0</v>
      </c>
      <c r="BG114" s="178"/>
      <c r="BH114" s="178"/>
      <c r="BI114" s="178"/>
      <c r="BJ114" s="181"/>
      <c r="BK114" s="65">
        <f>SUM(BA114:BJ114)</f>
        <v>0</v>
      </c>
      <c r="BL114" s="16" t="str">
        <f>IF(BK114&lt;=0,"CUMPLE","INCUMPLE")</f>
        <v>CUMPLE</v>
      </c>
    </row>
    <row r="115" spans="1:64" ht="15.75" customHeight="1" x14ac:dyDescent="0.25">
      <c r="A115" s="238"/>
      <c r="B115" s="38" t="s">
        <v>33</v>
      </c>
      <c r="C115" s="38" t="s">
        <v>120</v>
      </c>
      <c r="D115" s="38" t="s">
        <v>119</v>
      </c>
      <c r="E115" s="247">
        <v>0</v>
      </c>
      <c r="F115" s="247"/>
      <c r="G115" s="294">
        <v>0</v>
      </c>
      <c r="H115" s="247"/>
      <c r="I115" s="247"/>
      <c r="J115" s="247">
        <v>0</v>
      </c>
      <c r="K115" s="247"/>
      <c r="L115" s="247"/>
      <c r="M115" s="247"/>
      <c r="N115" s="247"/>
      <c r="O115" s="65">
        <f t="shared" ref="O115:O143" si="32">SUM(E115:N115)</f>
        <v>0</v>
      </c>
      <c r="P115" s="13" t="str">
        <f t="shared" ref="P115:P143" si="33">IF(O115&lt;=0,"CUMPLE","INCUMPLE")</f>
        <v>CUMPLE</v>
      </c>
      <c r="Q115" s="173"/>
      <c r="R115" s="38" t="s">
        <v>33</v>
      </c>
      <c r="S115" s="38" t="s">
        <v>172</v>
      </c>
      <c r="T115" s="38" t="s">
        <v>171</v>
      </c>
      <c r="U115" s="247">
        <v>0</v>
      </c>
      <c r="V115" s="247"/>
      <c r="W115" s="247">
        <v>0</v>
      </c>
      <c r="X115" s="247"/>
      <c r="Y115" s="247"/>
      <c r="Z115" s="247">
        <v>0</v>
      </c>
      <c r="AA115" s="247"/>
      <c r="AB115" s="247"/>
      <c r="AC115" s="247"/>
      <c r="AD115" s="247"/>
      <c r="AE115" s="146">
        <f t="shared" ref="AE115:AE143" si="34">SUM(U115:AD115)</f>
        <v>0</v>
      </c>
      <c r="AF115" s="13" t="str">
        <f t="shared" ref="AF115:AF143" si="35">IF(AE115&lt;=0,"CUMPLE","INCUMPLE")</f>
        <v>CUMPLE</v>
      </c>
      <c r="AG115" s="238"/>
      <c r="AH115" s="38" t="s">
        <v>33</v>
      </c>
      <c r="AI115" s="38" t="s">
        <v>221</v>
      </c>
      <c r="AJ115" s="38" t="s">
        <v>220</v>
      </c>
      <c r="AK115" s="159">
        <v>0</v>
      </c>
      <c r="AL115" s="160"/>
      <c r="AM115" s="156">
        <v>0</v>
      </c>
      <c r="AN115" s="157"/>
      <c r="AO115" s="175"/>
      <c r="AP115" s="156">
        <v>0</v>
      </c>
      <c r="AQ115" s="157"/>
      <c r="AR115" s="157"/>
      <c r="AS115" s="157"/>
      <c r="AT115" s="175"/>
      <c r="AU115" s="65">
        <f t="shared" ref="AU115:AU143" si="36">SUM(AK115:AT115)</f>
        <v>0</v>
      </c>
      <c r="AV115" s="13" t="str">
        <f t="shared" ref="AV115:AV143" si="37">IF(AU115&lt;=0,"CUMPLE","INCUMPLE")</f>
        <v>CUMPLE</v>
      </c>
      <c r="AW115" s="173"/>
      <c r="AX115" s="38" t="s">
        <v>33</v>
      </c>
      <c r="AY115" s="153" t="s">
        <v>106</v>
      </c>
      <c r="AZ115" s="153" t="s">
        <v>266</v>
      </c>
      <c r="BA115" s="159">
        <v>0</v>
      </c>
      <c r="BB115" s="160"/>
      <c r="BC115" s="164">
        <v>0</v>
      </c>
      <c r="BD115" s="159"/>
      <c r="BE115" s="160"/>
      <c r="BF115" s="156">
        <v>0</v>
      </c>
      <c r="BG115" s="157"/>
      <c r="BH115" s="157"/>
      <c r="BI115" s="157"/>
      <c r="BJ115" s="158"/>
      <c r="BK115" s="65">
        <f t="shared" ref="BK115:BK143" si="38">SUM(BA115:BJ115)</f>
        <v>0</v>
      </c>
      <c r="BL115" s="16" t="str">
        <f t="shared" ref="BL115:BL143" si="39">IF(BK115&lt;=0,"CUMPLE","INCUMPLE")</f>
        <v>CUMPLE</v>
      </c>
    </row>
    <row r="116" spans="1:64" ht="15.75" customHeight="1" x14ac:dyDescent="0.25">
      <c r="A116" s="238"/>
      <c r="B116" s="38" t="s">
        <v>33</v>
      </c>
      <c r="C116" s="38" t="s">
        <v>122</v>
      </c>
      <c r="D116" s="38" t="s">
        <v>121</v>
      </c>
      <c r="E116" s="247">
        <v>0</v>
      </c>
      <c r="F116" s="247"/>
      <c r="G116" s="294">
        <v>0</v>
      </c>
      <c r="H116" s="247"/>
      <c r="I116" s="247"/>
      <c r="J116" s="247">
        <v>0</v>
      </c>
      <c r="K116" s="247"/>
      <c r="L116" s="247"/>
      <c r="M116" s="247"/>
      <c r="N116" s="247"/>
      <c r="O116" s="65">
        <f t="shared" si="32"/>
        <v>0</v>
      </c>
      <c r="P116" s="13" t="str">
        <f t="shared" si="33"/>
        <v>CUMPLE</v>
      </c>
      <c r="Q116" s="173"/>
      <c r="R116" s="38" t="s">
        <v>33</v>
      </c>
      <c r="S116" s="38" t="s">
        <v>174</v>
      </c>
      <c r="T116" s="38" t="s">
        <v>173</v>
      </c>
      <c r="U116" s="247">
        <v>0</v>
      </c>
      <c r="V116" s="247"/>
      <c r="W116" s="247">
        <v>0</v>
      </c>
      <c r="X116" s="247"/>
      <c r="Y116" s="247"/>
      <c r="Z116" s="247">
        <v>0</v>
      </c>
      <c r="AA116" s="247"/>
      <c r="AB116" s="247"/>
      <c r="AC116" s="247"/>
      <c r="AD116" s="247"/>
      <c r="AE116" s="146">
        <f t="shared" si="34"/>
        <v>0</v>
      </c>
      <c r="AF116" s="13" t="str">
        <f t="shared" si="35"/>
        <v>CUMPLE</v>
      </c>
      <c r="AG116" s="238"/>
      <c r="AH116" s="38" t="s">
        <v>33</v>
      </c>
      <c r="AI116" s="38" t="s">
        <v>114</v>
      </c>
      <c r="AJ116" s="38" t="s">
        <v>222</v>
      </c>
      <c r="AK116" s="159">
        <v>0</v>
      </c>
      <c r="AL116" s="160"/>
      <c r="AM116" s="156">
        <v>0</v>
      </c>
      <c r="AN116" s="157"/>
      <c r="AO116" s="175"/>
      <c r="AP116" s="156">
        <v>0</v>
      </c>
      <c r="AQ116" s="157"/>
      <c r="AR116" s="157"/>
      <c r="AS116" s="157"/>
      <c r="AT116" s="175"/>
      <c r="AU116" s="65">
        <f t="shared" si="36"/>
        <v>0</v>
      </c>
      <c r="AV116" s="13" t="str">
        <f t="shared" si="37"/>
        <v>CUMPLE</v>
      </c>
      <c r="AW116" s="173"/>
      <c r="AX116" s="38" t="s">
        <v>33</v>
      </c>
      <c r="AY116" s="153" t="s">
        <v>102</v>
      </c>
      <c r="AZ116" s="153" t="s">
        <v>267</v>
      </c>
      <c r="BA116" s="159">
        <v>0</v>
      </c>
      <c r="BB116" s="160"/>
      <c r="BC116" s="164">
        <v>0</v>
      </c>
      <c r="BD116" s="159"/>
      <c r="BE116" s="160"/>
      <c r="BF116" s="156">
        <v>0</v>
      </c>
      <c r="BG116" s="157"/>
      <c r="BH116" s="157"/>
      <c r="BI116" s="157"/>
      <c r="BJ116" s="158"/>
      <c r="BK116" s="65">
        <f t="shared" si="38"/>
        <v>0</v>
      </c>
      <c r="BL116" s="16" t="str">
        <f t="shared" si="39"/>
        <v>CUMPLE</v>
      </c>
    </row>
    <row r="117" spans="1:64" ht="15.75" customHeight="1" x14ac:dyDescent="0.25">
      <c r="A117" s="238"/>
      <c r="B117" s="38" t="s">
        <v>33</v>
      </c>
      <c r="C117" s="38" t="s">
        <v>101</v>
      </c>
      <c r="D117" s="38" t="s">
        <v>123</v>
      </c>
      <c r="E117" s="247">
        <v>0</v>
      </c>
      <c r="F117" s="247"/>
      <c r="G117" s="294">
        <v>0</v>
      </c>
      <c r="H117" s="247"/>
      <c r="I117" s="247"/>
      <c r="J117" s="247">
        <v>0</v>
      </c>
      <c r="K117" s="247"/>
      <c r="L117" s="247"/>
      <c r="M117" s="247"/>
      <c r="N117" s="247"/>
      <c r="O117" s="65">
        <f t="shared" si="32"/>
        <v>0</v>
      </c>
      <c r="P117" s="13" t="str">
        <f t="shared" si="33"/>
        <v>CUMPLE</v>
      </c>
      <c r="Q117" s="173"/>
      <c r="R117" s="38" t="s">
        <v>33</v>
      </c>
      <c r="S117" s="38" t="s">
        <v>88</v>
      </c>
      <c r="T117" s="38" t="s">
        <v>175</v>
      </c>
      <c r="U117" s="247">
        <v>0</v>
      </c>
      <c r="V117" s="247"/>
      <c r="W117" s="247">
        <v>0</v>
      </c>
      <c r="X117" s="247"/>
      <c r="Y117" s="247"/>
      <c r="Z117" s="247">
        <v>0</v>
      </c>
      <c r="AA117" s="247"/>
      <c r="AB117" s="247"/>
      <c r="AC117" s="247"/>
      <c r="AD117" s="247"/>
      <c r="AE117" s="146">
        <f t="shared" si="34"/>
        <v>0</v>
      </c>
      <c r="AF117" s="13" t="str">
        <f t="shared" si="35"/>
        <v>CUMPLE</v>
      </c>
      <c r="AG117" s="238"/>
      <c r="AH117" s="38" t="s">
        <v>33</v>
      </c>
      <c r="AI117" s="38" t="s">
        <v>122</v>
      </c>
      <c r="AJ117" s="38" t="s">
        <v>223</v>
      </c>
      <c r="AK117" s="163">
        <v>0</v>
      </c>
      <c r="AL117" s="160"/>
      <c r="AM117" s="156">
        <v>0</v>
      </c>
      <c r="AN117" s="157"/>
      <c r="AO117" s="175"/>
      <c r="AP117" s="156">
        <v>0</v>
      </c>
      <c r="AQ117" s="157"/>
      <c r="AR117" s="157"/>
      <c r="AS117" s="157"/>
      <c r="AT117" s="175"/>
      <c r="AU117" s="65">
        <f t="shared" si="36"/>
        <v>0</v>
      </c>
      <c r="AV117" s="13" t="str">
        <f t="shared" si="37"/>
        <v>CUMPLE</v>
      </c>
      <c r="AW117" s="173"/>
      <c r="AX117" s="38" t="s">
        <v>33</v>
      </c>
      <c r="AY117" s="153" t="s">
        <v>221</v>
      </c>
      <c r="AZ117" s="153" t="s">
        <v>268</v>
      </c>
      <c r="BA117" s="159">
        <v>0</v>
      </c>
      <c r="BB117" s="160"/>
      <c r="BC117" s="164">
        <v>0</v>
      </c>
      <c r="BD117" s="159"/>
      <c r="BE117" s="160"/>
      <c r="BF117" s="156">
        <v>0</v>
      </c>
      <c r="BG117" s="157"/>
      <c r="BH117" s="157"/>
      <c r="BI117" s="157"/>
      <c r="BJ117" s="158"/>
      <c r="BK117" s="65">
        <f t="shared" si="38"/>
        <v>0</v>
      </c>
      <c r="BL117" s="16" t="str">
        <f t="shared" si="39"/>
        <v>CUMPLE</v>
      </c>
    </row>
    <row r="118" spans="1:64" ht="15.75" customHeight="1" x14ac:dyDescent="0.25">
      <c r="A118" s="238"/>
      <c r="B118" s="38" t="s">
        <v>33</v>
      </c>
      <c r="C118" s="38" t="s">
        <v>125</v>
      </c>
      <c r="D118" s="38" t="s">
        <v>124</v>
      </c>
      <c r="E118" s="247">
        <v>0</v>
      </c>
      <c r="F118" s="247"/>
      <c r="G118" s="294">
        <v>0</v>
      </c>
      <c r="H118" s="247"/>
      <c r="I118" s="247"/>
      <c r="J118" s="247">
        <v>0</v>
      </c>
      <c r="K118" s="247"/>
      <c r="L118" s="247"/>
      <c r="M118" s="247"/>
      <c r="N118" s="247"/>
      <c r="O118" s="65">
        <f t="shared" si="32"/>
        <v>0</v>
      </c>
      <c r="P118" s="13" t="str">
        <f t="shared" si="33"/>
        <v>CUMPLE</v>
      </c>
      <c r="Q118" s="173"/>
      <c r="R118" s="38" t="s">
        <v>33</v>
      </c>
      <c r="S118" s="38" t="s">
        <v>118</v>
      </c>
      <c r="T118" s="38" t="s">
        <v>176</v>
      </c>
      <c r="U118" s="247">
        <v>0</v>
      </c>
      <c r="V118" s="247"/>
      <c r="W118" s="247">
        <v>0</v>
      </c>
      <c r="X118" s="247"/>
      <c r="Y118" s="247"/>
      <c r="Z118" s="247">
        <v>0</v>
      </c>
      <c r="AA118" s="247"/>
      <c r="AB118" s="247"/>
      <c r="AC118" s="247"/>
      <c r="AD118" s="247"/>
      <c r="AE118" s="146">
        <f t="shared" si="34"/>
        <v>0</v>
      </c>
      <c r="AF118" s="13" t="str">
        <f t="shared" si="35"/>
        <v>CUMPLE</v>
      </c>
      <c r="AG118" s="238"/>
      <c r="AH118" s="38" t="s">
        <v>33</v>
      </c>
      <c r="AI118" s="38" t="s">
        <v>225</v>
      </c>
      <c r="AJ118" s="38" t="s">
        <v>224</v>
      </c>
      <c r="AK118" s="159">
        <v>0</v>
      </c>
      <c r="AL118" s="160"/>
      <c r="AM118" s="156">
        <v>0</v>
      </c>
      <c r="AN118" s="157"/>
      <c r="AO118" s="175"/>
      <c r="AP118" s="156">
        <v>0</v>
      </c>
      <c r="AQ118" s="157"/>
      <c r="AR118" s="157"/>
      <c r="AS118" s="157"/>
      <c r="AT118" s="175"/>
      <c r="AU118" s="65">
        <f t="shared" si="36"/>
        <v>0</v>
      </c>
      <c r="AV118" s="13" t="str">
        <f t="shared" si="37"/>
        <v>CUMPLE</v>
      </c>
      <c r="AW118" s="173"/>
      <c r="AX118" s="38" t="s">
        <v>33</v>
      </c>
      <c r="AY118" s="153" t="s">
        <v>174</v>
      </c>
      <c r="AZ118" s="153" t="s">
        <v>269</v>
      </c>
      <c r="BA118" s="159">
        <v>0</v>
      </c>
      <c r="BB118" s="160"/>
      <c r="BC118" s="164">
        <v>0</v>
      </c>
      <c r="BD118" s="159"/>
      <c r="BE118" s="160"/>
      <c r="BF118" s="156">
        <v>0</v>
      </c>
      <c r="BG118" s="157"/>
      <c r="BH118" s="157"/>
      <c r="BI118" s="157"/>
      <c r="BJ118" s="158"/>
      <c r="BK118" s="65">
        <f t="shared" si="38"/>
        <v>0</v>
      </c>
      <c r="BL118" s="16" t="str">
        <f t="shared" si="39"/>
        <v>CUMPLE</v>
      </c>
    </row>
    <row r="119" spans="1:64" ht="15" customHeight="1" x14ac:dyDescent="0.25">
      <c r="A119" s="238"/>
      <c r="B119" s="38" t="s">
        <v>32</v>
      </c>
      <c r="C119" s="38" t="s">
        <v>127</v>
      </c>
      <c r="D119" s="38" t="s">
        <v>126</v>
      </c>
      <c r="E119" s="295">
        <v>0</v>
      </c>
      <c r="F119" s="294"/>
      <c r="G119" s="301">
        <v>0</v>
      </c>
      <c r="H119" s="301"/>
      <c r="I119" s="302"/>
      <c r="J119" s="295">
        <v>0</v>
      </c>
      <c r="K119" s="296"/>
      <c r="L119" s="296"/>
      <c r="M119" s="296"/>
      <c r="N119" s="297"/>
      <c r="O119" s="65">
        <f t="shared" si="32"/>
        <v>0</v>
      </c>
      <c r="P119" s="13" t="str">
        <f t="shared" si="33"/>
        <v>CUMPLE</v>
      </c>
      <c r="Q119" s="173"/>
      <c r="R119" s="38" t="s">
        <v>32</v>
      </c>
      <c r="S119" s="38" t="s">
        <v>178</v>
      </c>
      <c r="T119" s="38" t="s">
        <v>177</v>
      </c>
      <c r="U119" s="247">
        <v>0</v>
      </c>
      <c r="V119" s="247"/>
      <c r="W119" s="247">
        <v>0</v>
      </c>
      <c r="X119" s="247"/>
      <c r="Y119" s="247"/>
      <c r="Z119" s="247">
        <v>0</v>
      </c>
      <c r="AA119" s="247"/>
      <c r="AB119" s="247"/>
      <c r="AC119" s="247"/>
      <c r="AD119" s="247"/>
      <c r="AE119" s="146">
        <f t="shared" si="34"/>
        <v>0</v>
      </c>
      <c r="AF119" s="13" t="str">
        <f t="shared" si="35"/>
        <v>CUMPLE</v>
      </c>
      <c r="AG119" s="238"/>
      <c r="AH119" s="38" t="s">
        <v>32</v>
      </c>
      <c r="AI119" s="38" t="s">
        <v>122</v>
      </c>
      <c r="AJ119" s="38" t="s">
        <v>226</v>
      </c>
      <c r="AK119" s="159">
        <v>0</v>
      </c>
      <c r="AL119" s="160"/>
      <c r="AM119" s="156">
        <v>0</v>
      </c>
      <c r="AN119" s="157"/>
      <c r="AO119" s="175"/>
      <c r="AP119" s="156">
        <v>0</v>
      </c>
      <c r="AQ119" s="157"/>
      <c r="AR119" s="157"/>
      <c r="AS119" s="157"/>
      <c r="AT119" s="175"/>
      <c r="AU119" s="65">
        <f t="shared" si="36"/>
        <v>0</v>
      </c>
      <c r="AV119" s="13" t="str">
        <f t="shared" si="37"/>
        <v>CUMPLE</v>
      </c>
      <c r="AW119" s="173"/>
      <c r="AX119" s="38" t="s">
        <v>32</v>
      </c>
      <c r="AY119" s="153" t="s">
        <v>91</v>
      </c>
      <c r="AZ119" s="153" t="s">
        <v>270</v>
      </c>
      <c r="BA119" s="159">
        <v>0</v>
      </c>
      <c r="BB119" s="160"/>
      <c r="BC119" s="164">
        <v>0</v>
      </c>
      <c r="BD119" s="159"/>
      <c r="BE119" s="160"/>
      <c r="BF119" s="156">
        <v>0</v>
      </c>
      <c r="BG119" s="157"/>
      <c r="BH119" s="157"/>
      <c r="BI119" s="157"/>
      <c r="BJ119" s="158"/>
      <c r="BK119" s="65">
        <f t="shared" si="38"/>
        <v>0</v>
      </c>
      <c r="BL119" s="16" t="str">
        <f t="shared" si="39"/>
        <v>CUMPLE</v>
      </c>
    </row>
    <row r="120" spans="1:64" ht="15.75" customHeight="1" x14ac:dyDescent="0.25">
      <c r="A120" s="238"/>
      <c r="B120" s="38" t="s">
        <v>32</v>
      </c>
      <c r="C120" s="38" t="s">
        <v>93</v>
      </c>
      <c r="D120" s="38" t="s">
        <v>128</v>
      </c>
      <c r="E120" s="293">
        <v>0</v>
      </c>
      <c r="F120" s="294"/>
      <c r="G120" s="301">
        <v>0</v>
      </c>
      <c r="H120" s="301"/>
      <c r="I120" s="302"/>
      <c r="J120" s="295">
        <v>0</v>
      </c>
      <c r="K120" s="296"/>
      <c r="L120" s="296"/>
      <c r="M120" s="296"/>
      <c r="N120" s="297"/>
      <c r="O120" s="65">
        <f t="shared" si="32"/>
        <v>0</v>
      </c>
      <c r="P120" s="13" t="str">
        <f t="shared" si="33"/>
        <v>CUMPLE</v>
      </c>
      <c r="Q120" s="173"/>
      <c r="R120" s="38" t="s">
        <v>32</v>
      </c>
      <c r="S120" s="38" t="s">
        <v>180</v>
      </c>
      <c r="T120" s="38" t="s">
        <v>179</v>
      </c>
      <c r="U120" s="300">
        <v>0</v>
      </c>
      <c r="V120" s="247"/>
      <c r="W120" s="247">
        <v>0</v>
      </c>
      <c r="X120" s="247"/>
      <c r="Y120" s="247"/>
      <c r="Z120" s="247">
        <v>0</v>
      </c>
      <c r="AA120" s="247"/>
      <c r="AB120" s="247"/>
      <c r="AC120" s="247"/>
      <c r="AD120" s="247"/>
      <c r="AE120" s="146">
        <f t="shared" si="34"/>
        <v>0</v>
      </c>
      <c r="AF120" s="13" t="str">
        <f t="shared" si="35"/>
        <v>CUMPLE</v>
      </c>
      <c r="AG120" s="238"/>
      <c r="AH120" s="38" t="s">
        <v>32</v>
      </c>
      <c r="AI120" s="38" t="s">
        <v>228</v>
      </c>
      <c r="AJ120" s="38" t="s">
        <v>227</v>
      </c>
      <c r="AK120" s="159">
        <v>0</v>
      </c>
      <c r="AL120" s="160"/>
      <c r="AM120" s="156">
        <v>0</v>
      </c>
      <c r="AN120" s="157"/>
      <c r="AO120" s="175"/>
      <c r="AP120" s="156">
        <v>0</v>
      </c>
      <c r="AQ120" s="157"/>
      <c r="AR120" s="157"/>
      <c r="AS120" s="157"/>
      <c r="AT120" s="175"/>
      <c r="AU120" s="65">
        <f t="shared" si="36"/>
        <v>0</v>
      </c>
      <c r="AV120" s="13" t="str">
        <f t="shared" si="37"/>
        <v>CUMPLE</v>
      </c>
      <c r="AW120" s="173"/>
      <c r="AX120" s="38" t="s">
        <v>32</v>
      </c>
      <c r="AY120" s="153" t="s">
        <v>89</v>
      </c>
      <c r="AZ120" s="153" t="s">
        <v>271</v>
      </c>
      <c r="BA120" s="163">
        <v>0</v>
      </c>
      <c r="BB120" s="160"/>
      <c r="BC120" s="164">
        <v>0</v>
      </c>
      <c r="BD120" s="159"/>
      <c r="BE120" s="160"/>
      <c r="BF120" s="156">
        <v>0</v>
      </c>
      <c r="BG120" s="157"/>
      <c r="BH120" s="157"/>
      <c r="BI120" s="157"/>
      <c r="BJ120" s="158"/>
      <c r="BK120" s="65">
        <f t="shared" si="38"/>
        <v>0</v>
      </c>
      <c r="BL120" s="16" t="str">
        <f t="shared" si="39"/>
        <v>CUMPLE</v>
      </c>
    </row>
    <row r="121" spans="1:64" ht="15.75" customHeight="1" x14ac:dyDescent="0.25">
      <c r="A121" s="238"/>
      <c r="B121" s="38" t="s">
        <v>32</v>
      </c>
      <c r="C121" s="38" t="s">
        <v>108</v>
      </c>
      <c r="D121" s="38" t="s">
        <v>129</v>
      </c>
      <c r="E121" s="293">
        <v>0</v>
      </c>
      <c r="F121" s="294"/>
      <c r="G121" s="301">
        <v>0</v>
      </c>
      <c r="H121" s="301"/>
      <c r="I121" s="302"/>
      <c r="J121" s="295">
        <v>0</v>
      </c>
      <c r="K121" s="296"/>
      <c r="L121" s="296"/>
      <c r="M121" s="296"/>
      <c r="N121" s="297"/>
      <c r="O121" s="65">
        <f t="shared" si="32"/>
        <v>0</v>
      </c>
      <c r="P121" s="13" t="str">
        <f t="shared" si="33"/>
        <v>CUMPLE</v>
      </c>
      <c r="Q121" s="173"/>
      <c r="R121" s="38" t="s">
        <v>32</v>
      </c>
      <c r="S121" s="38" t="s">
        <v>107</v>
      </c>
      <c r="T121" s="38" t="s">
        <v>181</v>
      </c>
      <c r="U121" s="247">
        <v>0</v>
      </c>
      <c r="V121" s="247"/>
      <c r="W121" s="247">
        <v>0</v>
      </c>
      <c r="X121" s="247"/>
      <c r="Y121" s="247"/>
      <c r="Z121" s="247">
        <v>0</v>
      </c>
      <c r="AA121" s="247"/>
      <c r="AB121" s="247"/>
      <c r="AC121" s="247"/>
      <c r="AD121" s="247"/>
      <c r="AE121" s="146">
        <f t="shared" si="34"/>
        <v>0</v>
      </c>
      <c r="AF121" s="13" t="str">
        <f t="shared" si="35"/>
        <v>CUMPLE</v>
      </c>
      <c r="AG121" s="238"/>
      <c r="AH121" s="38" t="s">
        <v>32</v>
      </c>
      <c r="AI121" s="38" t="s">
        <v>230</v>
      </c>
      <c r="AJ121" s="38" t="s">
        <v>229</v>
      </c>
      <c r="AK121" s="159">
        <v>0</v>
      </c>
      <c r="AL121" s="160"/>
      <c r="AM121" s="156">
        <v>0</v>
      </c>
      <c r="AN121" s="157"/>
      <c r="AO121" s="175"/>
      <c r="AP121" s="156">
        <v>0</v>
      </c>
      <c r="AQ121" s="157"/>
      <c r="AR121" s="157"/>
      <c r="AS121" s="157"/>
      <c r="AT121" s="175"/>
      <c r="AU121" s="65">
        <f t="shared" si="36"/>
        <v>0</v>
      </c>
      <c r="AV121" s="13" t="str">
        <f t="shared" si="37"/>
        <v>CUMPLE</v>
      </c>
      <c r="AW121" s="173"/>
      <c r="AX121" s="38" t="s">
        <v>32</v>
      </c>
      <c r="AY121" s="153" t="s">
        <v>125</v>
      </c>
      <c r="AZ121" s="153" t="s">
        <v>272</v>
      </c>
      <c r="BA121" s="159">
        <v>0</v>
      </c>
      <c r="BB121" s="160"/>
      <c r="BC121" s="164">
        <v>0</v>
      </c>
      <c r="BD121" s="159"/>
      <c r="BE121" s="160"/>
      <c r="BF121" s="156">
        <v>0</v>
      </c>
      <c r="BG121" s="157"/>
      <c r="BH121" s="157"/>
      <c r="BI121" s="157"/>
      <c r="BJ121" s="158"/>
      <c r="BK121" s="65">
        <f t="shared" si="38"/>
        <v>0</v>
      </c>
      <c r="BL121" s="16" t="str">
        <f t="shared" si="39"/>
        <v>CUMPLE</v>
      </c>
    </row>
    <row r="122" spans="1:64" ht="15.75" customHeight="1" x14ac:dyDescent="0.25">
      <c r="A122" s="238"/>
      <c r="B122" s="38" t="s">
        <v>32</v>
      </c>
      <c r="C122" s="38" t="s">
        <v>131</v>
      </c>
      <c r="D122" s="38" t="s">
        <v>130</v>
      </c>
      <c r="E122" s="295">
        <v>0</v>
      </c>
      <c r="F122" s="294"/>
      <c r="G122" s="301">
        <v>0</v>
      </c>
      <c r="H122" s="301"/>
      <c r="I122" s="302"/>
      <c r="J122" s="295">
        <v>0</v>
      </c>
      <c r="K122" s="296"/>
      <c r="L122" s="296"/>
      <c r="M122" s="296"/>
      <c r="N122" s="297"/>
      <c r="O122" s="65">
        <f t="shared" si="32"/>
        <v>0</v>
      </c>
      <c r="P122" s="13" t="str">
        <f t="shared" si="33"/>
        <v>CUMPLE</v>
      </c>
      <c r="Q122" s="173"/>
      <c r="R122" s="38" t="s">
        <v>32</v>
      </c>
      <c r="S122" s="38" t="s">
        <v>101</v>
      </c>
      <c r="T122" s="38" t="s">
        <v>182</v>
      </c>
      <c r="U122" s="247">
        <v>0</v>
      </c>
      <c r="V122" s="247"/>
      <c r="W122" s="247">
        <v>0</v>
      </c>
      <c r="X122" s="247"/>
      <c r="Y122" s="247"/>
      <c r="Z122" s="247">
        <v>0</v>
      </c>
      <c r="AA122" s="247"/>
      <c r="AB122" s="247"/>
      <c r="AC122" s="247"/>
      <c r="AD122" s="247"/>
      <c r="AE122" s="146">
        <f t="shared" si="34"/>
        <v>0</v>
      </c>
      <c r="AF122" s="13" t="str">
        <f t="shared" si="35"/>
        <v>CUMPLE</v>
      </c>
      <c r="AG122" s="238"/>
      <c r="AH122" s="38" t="s">
        <v>32</v>
      </c>
      <c r="AI122" s="38" t="s">
        <v>88</v>
      </c>
      <c r="AJ122" s="38" t="s">
        <v>231</v>
      </c>
      <c r="AK122" s="159">
        <v>0</v>
      </c>
      <c r="AL122" s="160"/>
      <c r="AM122" s="156">
        <v>0</v>
      </c>
      <c r="AN122" s="157"/>
      <c r="AO122" s="175"/>
      <c r="AP122" s="156">
        <v>0</v>
      </c>
      <c r="AQ122" s="157"/>
      <c r="AR122" s="157"/>
      <c r="AS122" s="157"/>
      <c r="AT122" s="175"/>
      <c r="AU122" s="65">
        <f t="shared" si="36"/>
        <v>0</v>
      </c>
      <c r="AV122" s="13" t="str">
        <f t="shared" si="37"/>
        <v>CUMPLE</v>
      </c>
      <c r="AW122" s="173"/>
      <c r="AX122" s="38" t="s">
        <v>32</v>
      </c>
      <c r="AY122" s="153" t="s">
        <v>122</v>
      </c>
      <c r="AZ122" s="153" t="s">
        <v>273</v>
      </c>
      <c r="BA122" s="159">
        <v>0</v>
      </c>
      <c r="BB122" s="160"/>
      <c r="BC122" s="164">
        <v>0</v>
      </c>
      <c r="BD122" s="159"/>
      <c r="BE122" s="160"/>
      <c r="BF122" s="156">
        <v>0</v>
      </c>
      <c r="BG122" s="157"/>
      <c r="BH122" s="157"/>
      <c r="BI122" s="157"/>
      <c r="BJ122" s="158"/>
      <c r="BK122" s="65">
        <f t="shared" si="38"/>
        <v>0</v>
      </c>
      <c r="BL122" s="16" t="str">
        <f t="shared" si="39"/>
        <v>CUMPLE</v>
      </c>
    </row>
    <row r="123" spans="1:64" ht="15.75" customHeight="1" x14ac:dyDescent="0.25">
      <c r="A123" s="238"/>
      <c r="B123" s="38" t="s">
        <v>32</v>
      </c>
      <c r="C123" s="38" t="s">
        <v>133</v>
      </c>
      <c r="D123" s="38" t="s">
        <v>132</v>
      </c>
      <c r="E123" s="295">
        <v>0</v>
      </c>
      <c r="F123" s="294"/>
      <c r="G123" s="301">
        <v>0</v>
      </c>
      <c r="H123" s="301"/>
      <c r="I123" s="302"/>
      <c r="J123" s="295">
        <v>0</v>
      </c>
      <c r="K123" s="296"/>
      <c r="L123" s="296"/>
      <c r="M123" s="296"/>
      <c r="N123" s="297"/>
      <c r="O123" s="65">
        <f t="shared" si="32"/>
        <v>0</v>
      </c>
      <c r="P123" s="13" t="str">
        <f t="shared" si="33"/>
        <v>CUMPLE</v>
      </c>
      <c r="Q123" s="173"/>
      <c r="R123" s="38" t="s">
        <v>32</v>
      </c>
      <c r="S123" s="38" t="s">
        <v>184</v>
      </c>
      <c r="T123" s="38" t="s">
        <v>183</v>
      </c>
      <c r="U123" s="247">
        <v>0</v>
      </c>
      <c r="V123" s="247"/>
      <c r="W123" s="247">
        <v>0</v>
      </c>
      <c r="X123" s="247"/>
      <c r="Y123" s="247"/>
      <c r="Z123" s="247">
        <v>0</v>
      </c>
      <c r="AA123" s="247"/>
      <c r="AB123" s="247"/>
      <c r="AC123" s="247"/>
      <c r="AD123" s="247"/>
      <c r="AE123" s="146">
        <f t="shared" si="34"/>
        <v>0</v>
      </c>
      <c r="AF123" s="13" t="str">
        <f t="shared" si="35"/>
        <v>CUMPLE</v>
      </c>
      <c r="AG123" s="238"/>
      <c r="AH123" s="38" t="s">
        <v>32</v>
      </c>
      <c r="AI123" s="38" t="s">
        <v>219</v>
      </c>
      <c r="AJ123" s="38" t="s">
        <v>232</v>
      </c>
      <c r="AK123" s="159">
        <v>0</v>
      </c>
      <c r="AL123" s="160"/>
      <c r="AM123" s="156">
        <v>0</v>
      </c>
      <c r="AN123" s="157"/>
      <c r="AO123" s="175"/>
      <c r="AP123" s="156">
        <v>0</v>
      </c>
      <c r="AQ123" s="157"/>
      <c r="AR123" s="157"/>
      <c r="AS123" s="157"/>
      <c r="AT123" s="175"/>
      <c r="AU123" s="65">
        <f t="shared" si="36"/>
        <v>0</v>
      </c>
      <c r="AV123" s="13" t="str">
        <f t="shared" si="37"/>
        <v>CUMPLE</v>
      </c>
      <c r="AW123" s="173"/>
      <c r="AX123" s="38" t="s">
        <v>32</v>
      </c>
      <c r="AY123" s="153" t="s">
        <v>180</v>
      </c>
      <c r="AZ123" s="153" t="s">
        <v>274</v>
      </c>
      <c r="BA123" s="159">
        <v>0</v>
      </c>
      <c r="BB123" s="160"/>
      <c r="BC123" s="164">
        <v>0</v>
      </c>
      <c r="BD123" s="159"/>
      <c r="BE123" s="160"/>
      <c r="BF123" s="156">
        <v>0</v>
      </c>
      <c r="BG123" s="157"/>
      <c r="BH123" s="157"/>
      <c r="BI123" s="157"/>
      <c r="BJ123" s="158"/>
      <c r="BK123" s="65">
        <f t="shared" si="38"/>
        <v>0</v>
      </c>
      <c r="BL123" s="16" t="str">
        <f t="shared" si="39"/>
        <v>CUMPLE</v>
      </c>
    </row>
    <row r="124" spans="1:64" ht="15.75" customHeight="1" x14ac:dyDescent="0.25">
      <c r="A124" s="238"/>
      <c r="B124" s="38" t="s">
        <v>30</v>
      </c>
      <c r="C124" s="38" t="s">
        <v>135</v>
      </c>
      <c r="D124" s="38" t="s">
        <v>134</v>
      </c>
      <c r="E124" s="295">
        <v>0</v>
      </c>
      <c r="F124" s="294"/>
      <c r="G124" s="301">
        <v>0</v>
      </c>
      <c r="H124" s="301"/>
      <c r="I124" s="302"/>
      <c r="J124" s="295">
        <v>0</v>
      </c>
      <c r="K124" s="296"/>
      <c r="L124" s="296"/>
      <c r="M124" s="296"/>
      <c r="N124" s="297"/>
      <c r="O124" s="65">
        <f t="shared" si="32"/>
        <v>0</v>
      </c>
      <c r="P124" s="13" t="str">
        <f t="shared" si="33"/>
        <v>CUMPLE</v>
      </c>
      <c r="Q124" s="173"/>
      <c r="R124" s="38" t="s">
        <v>30</v>
      </c>
      <c r="S124" s="38" t="s">
        <v>186</v>
      </c>
      <c r="T124" s="38" t="s">
        <v>185</v>
      </c>
      <c r="U124" s="247">
        <v>0</v>
      </c>
      <c r="V124" s="247"/>
      <c r="W124" s="247">
        <v>0</v>
      </c>
      <c r="X124" s="247"/>
      <c r="Y124" s="247"/>
      <c r="Z124" s="247">
        <v>0</v>
      </c>
      <c r="AA124" s="247"/>
      <c r="AB124" s="247"/>
      <c r="AC124" s="247"/>
      <c r="AD124" s="247"/>
      <c r="AE124" s="146">
        <f t="shared" si="34"/>
        <v>0</v>
      </c>
      <c r="AF124" s="13" t="str">
        <f t="shared" si="35"/>
        <v>CUMPLE</v>
      </c>
      <c r="AG124" s="238"/>
      <c r="AH124" s="38" t="s">
        <v>30</v>
      </c>
      <c r="AI124" s="38" t="s">
        <v>234</v>
      </c>
      <c r="AJ124" s="38" t="s">
        <v>233</v>
      </c>
      <c r="AK124" s="159">
        <v>0</v>
      </c>
      <c r="AL124" s="160"/>
      <c r="AM124" s="156">
        <v>0</v>
      </c>
      <c r="AN124" s="157"/>
      <c r="AO124" s="175"/>
      <c r="AP124" s="156">
        <v>0</v>
      </c>
      <c r="AQ124" s="157"/>
      <c r="AR124" s="157"/>
      <c r="AS124" s="157"/>
      <c r="AT124" s="175"/>
      <c r="AU124" s="65">
        <f t="shared" si="36"/>
        <v>0</v>
      </c>
      <c r="AV124" s="13" t="str">
        <f t="shared" si="37"/>
        <v>CUMPLE</v>
      </c>
      <c r="AW124" s="173"/>
      <c r="AX124" s="38" t="s">
        <v>30</v>
      </c>
      <c r="AY124" s="153" t="s">
        <v>112</v>
      </c>
      <c r="AZ124" s="153" t="s">
        <v>275</v>
      </c>
      <c r="BA124" s="159">
        <v>0</v>
      </c>
      <c r="BB124" s="160"/>
      <c r="BC124" s="164">
        <v>0</v>
      </c>
      <c r="BD124" s="159"/>
      <c r="BE124" s="160"/>
      <c r="BF124" s="156">
        <v>0</v>
      </c>
      <c r="BG124" s="157"/>
      <c r="BH124" s="157"/>
      <c r="BI124" s="157"/>
      <c r="BJ124" s="158"/>
      <c r="BK124" s="65">
        <f t="shared" si="38"/>
        <v>0</v>
      </c>
      <c r="BL124" s="16" t="str">
        <f t="shared" si="39"/>
        <v>CUMPLE</v>
      </c>
    </row>
    <row r="125" spans="1:64" ht="15.75" customHeight="1" x14ac:dyDescent="0.25">
      <c r="A125" s="238"/>
      <c r="B125" s="38" t="s">
        <v>30</v>
      </c>
      <c r="C125" s="38" t="s">
        <v>137</v>
      </c>
      <c r="D125" s="38" t="s">
        <v>136</v>
      </c>
      <c r="E125" s="293">
        <v>0</v>
      </c>
      <c r="F125" s="294"/>
      <c r="G125" s="301">
        <v>0</v>
      </c>
      <c r="H125" s="301"/>
      <c r="I125" s="302"/>
      <c r="J125" s="295">
        <v>0</v>
      </c>
      <c r="K125" s="296"/>
      <c r="L125" s="296"/>
      <c r="M125" s="296"/>
      <c r="N125" s="297"/>
      <c r="O125" s="65">
        <f t="shared" si="32"/>
        <v>0</v>
      </c>
      <c r="P125" s="13" t="str">
        <f t="shared" si="33"/>
        <v>CUMPLE</v>
      </c>
      <c r="Q125" s="173"/>
      <c r="R125" s="38" t="s">
        <v>30</v>
      </c>
      <c r="S125" s="38" t="s">
        <v>188</v>
      </c>
      <c r="T125" s="38" t="s">
        <v>187</v>
      </c>
      <c r="U125" s="247">
        <v>0</v>
      </c>
      <c r="V125" s="247"/>
      <c r="W125" s="247">
        <v>0</v>
      </c>
      <c r="X125" s="247"/>
      <c r="Y125" s="247"/>
      <c r="Z125" s="247">
        <v>0</v>
      </c>
      <c r="AA125" s="247"/>
      <c r="AB125" s="247"/>
      <c r="AC125" s="247"/>
      <c r="AD125" s="247"/>
      <c r="AE125" s="146">
        <f t="shared" si="34"/>
        <v>0</v>
      </c>
      <c r="AF125" s="13" t="str">
        <f t="shared" si="35"/>
        <v>CUMPLE</v>
      </c>
      <c r="AG125" s="238"/>
      <c r="AH125" s="38" t="s">
        <v>30</v>
      </c>
      <c r="AI125" s="38" t="s">
        <v>113</v>
      </c>
      <c r="AJ125" s="38" t="s">
        <v>235</v>
      </c>
      <c r="AK125" s="159">
        <v>0</v>
      </c>
      <c r="AL125" s="160"/>
      <c r="AM125" s="156">
        <v>0</v>
      </c>
      <c r="AN125" s="157"/>
      <c r="AO125" s="175"/>
      <c r="AP125" s="156">
        <v>0</v>
      </c>
      <c r="AQ125" s="157"/>
      <c r="AR125" s="157"/>
      <c r="AS125" s="157"/>
      <c r="AT125" s="175"/>
      <c r="AU125" s="65">
        <f t="shared" si="36"/>
        <v>0</v>
      </c>
      <c r="AV125" s="13" t="str">
        <f t="shared" si="37"/>
        <v>CUMPLE</v>
      </c>
      <c r="AW125" s="173"/>
      <c r="AX125" s="38" t="s">
        <v>30</v>
      </c>
      <c r="AY125" s="153" t="s">
        <v>281</v>
      </c>
      <c r="AZ125" s="153" t="s">
        <v>280</v>
      </c>
      <c r="BA125" s="159">
        <v>0</v>
      </c>
      <c r="BB125" s="160"/>
      <c r="BC125" s="164">
        <v>0</v>
      </c>
      <c r="BD125" s="159"/>
      <c r="BE125" s="160"/>
      <c r="BF125" s="156">
        <v>0</v>
      </c>
      <c r="BG125" s="157"/>
      <c r="BH125" s="157"/>
      <c r="BI125" s="157"/>
      <c r="BJ125" s="158"/>
      <c r="BK125" s="65">
        <f t="shared" si="38"/>
        <v>0</v>
      </c>
      <c r="BL125" s="16" t="str">
        <f t="shared" si="39"/>
        <v>CUMPLE</v>
      </c>
    </row>
    <row r="126" spans="1:64" ht="15.75" customHeight="1" x14ac:dyDescent="0.25">
      <c r="A126" s="238"/>
      <c r="B126" s="38" t="s">
        <v>30</v>
      </c>
      <c r="C126" s="38" t="s">
        <v>139</v>
      </c>
      <c r="D126" s="38" t="s">
        <v>138</v>
      </c>
      <c r="E126" s="293">
        <v>0</v>
      </c>
      <c r="F126" s="294"/>
      <c r="G126" s="301">
        <v>0</v>
      </c>
      <c r="H126" s="301"/>
      <c r="I126" s="302"/>
      <c r="J126" s="295">
        <v>0</v>
      </c>
      <c r="K126" s="296"/>
      <c r="L126" s="296"/>
      <c r="M126" s="296"/>
      <c r="N126" s="297"/>
      <c r="O126" s="65">
        <f t="shared" si="32"/>
        <v>0</v>
      </c>
      <c r="P126" s="13" t="str">
        <f t="shared" si="33"/>
        <v>CUMPLE</v>
      </c>
      <c r="Q126" s="173"/>
      <c r="R126" s="38" t="s">
        <v>30</v>
      </c>
      <c r="S126" s="38" t="s">
        <v>190</v>
      </c>
      <c r="T126" s="38" t="s">
        <v>189</v>
      </c>
      <c r="U126" s="247">
        <v>0</v>
      </c>
      <c r="V126" s="247"/>
      <c r="W126" s="247">
        <v>0</v>
      </c>
      <c r="X126" s="247"/>
      <c r="Y126" s="247"/>
      <c r="Z126" s="247">
        <v>0</v>
      </c>
      <c r="AA126" s="247"/>
      <c r="AB126" s="247"/>
      <c r="AC126" s="247"/>
      <c r="AD126" s="247"/>
      <c r="AE126" s="146">
        <f t="shared" si="34"/>
        <v>0</v>
      </c>
      <c r="AF126" s="13" t="str">
        <f t="shared" si="35"/>
        <v>CUMPLE</v>
      </c>
      <c r="AG126" s="238"/>
      <c r="AH126" s="38" t="s">
        <v>30</v>
      </c>
      <c r="AI126" s="38" t="s">
        <v>237</v>
      </c>
      <c r="AJ126" s="38" t="s">
        <v>236</v>
      </c>
      <c r="AK126" s="159">
        <v>0</v>
      </c>
      <c r="AL126" s="160"/>
      <c r="AM126" s="156">
        <v>0</v>
      </c>
      <c r="AN126" s="157"/>
      <c r="AO126" s="175"/>
      <c r="AP126" s="156">
        <v>0</v>
      </c>
      <c r="AQ126" s="157"/>
      <c r="AR126" s="157"/>
      <c r="AS126" s="157"/>
      <c r="AT126" s="175"/>
      <c r="AU126" s="65">
        <f t="shared" si="36"/>
        <v>0</v>
      </c>
      <c r="AV126" s="13" t="str">
        <f t="shared" si="37"/>
        <v>CUMPLE</v>
      </c>
      <c r="AW126" s="173"/>
      <c r="AX126" s="38" t="s">
        <v>30</v>
      </c>
      <c r="AY126" s="153" t="s">
        <v>277</v>
      </c>
      <c r="AZ126" s="153" t="s">
        <v>276</v>
      </c>
      <c r="BA126" s="159">
        <v>0</v>
      </c>
      <c r="BB126" s="160"/>
      <c r="BC126" s="164">
        <v>0</v>
      </c>
      <c r="BD126" s="159"/>
      <c r="BE126" s="160"/>
      <c r="BF126" s="156">
        <v>0</v>
      </c>
      <c r="BG126" s="157"/>
      <c r="BH126" s="157"/>
      <c r="BI126" s="157"/>
      <c r="BJ126" s="158"/>
      <c r="BK126" s="65">
        <f t="shared" si="38"/>
        <v>0</v>
      </c>
      <c r="BL126" s="16" t="str">
        <f t="shared" si="39"/>
        <v>CUMPLE</v>
      </c>
    </row>
    <row r="127" spans="1:64" ht="15.75" customHeight="1" x14ac:dyDescent="0.25">
      <c r="A127" s="238"/>
      <c r="B127" s="38" t="s">
        <v>30</v>
      </c>
      <c r="C127" s="38" t="s">
        <v>104</v>
      </c>
      <c r="D127" s="38" t="s">
        <v>140</v>
      </c>
      <c r="E127" s="295">
        <v>0</v>
      </c>
      <c r="F127" s="294"/>
      <c r="G127" s="296">
        <v>0</v>
      </c>
      <c r="H127" s="296"/>
      <c r="I127" s="294"/>
      <c r="J127" s="295">
        <v>0</v>
      </c>
      <c r="K127" s="296"/>
      <c r="L127" s="296"/>
      <c r="M127" s="296"/>
      <c r="N127" s="297"/>
      <c r="O127" s="65">
        <f t="shared" si="32"/>
        <v>0</v>
      </c>
      <c r="P127" s="13" t="str">
        <f t="shared" si="33"/>
        <v>CUMPLE</v>
      </c>
      <c r="Q127" s="173"/>
      <c r="R127" s="38" t="s">
        <v>30</v>
      </c>
      <c r="S127" s="38" t="s">
        <v>192</v>
      </c>
      <c r="T127" s="38" t="s">
        <v>191</v>
      </c>
      <c r="U127" s="247">
        <v>0</v>
      </c>
      <c r="V127" s="247"/>
      <c r="W127" s="247">
        <v>0</v>
      </c>
      <c r="X127" s="247"/>
      <c r="Y127" s="247"/>
      <c r="Z127" s="247">
        <v>0</v>
      </c>
      <c r="AA127" s="247"/>
      <c r="AB127" s="247"/>
      <c r="AC127" s="247"/>
      <c r="AD127" s="247"/>
      <c r="AE127" s="146">
        <f t="shared" si="34"/>
        <v>0</v>
      </c>
      <c r="AF127" s="13" t="str">
        <f t="shared" si="35"/>
        <v>CUMPLE</v>
      </c>
      <c r="AG127" s="238"/>
      <c r="AH127" s="38" t="s">
        <v>30</v>
      </c>
      <c r="AI127" s="38" t="s">
        <v>239</v>
      </c>
      <c r="AJ127" s="38" t="s">
        <v>238</v>
      </c>
      <c r="AK127" s="159">
        <v>1</v>
      </c>
      <c r="AL127" s="160"/>
      <c r="AM127" s="156">
        <v>0</v>
      </c>
      <c r="AN127" s="157"/>
      <c r="AO127" s="175"/>
      <c r="AP127" s="156">
        <v>0</v>
      </c>
      <c r="AQ127" s="157"/>
      <c r="AR127" s="157"/>
      <c r="AS127" s="157"/>
      <c r="AT127" s="175"/>
      <c r="AU127" s="65">
        <f t="shared" si="36"/>
        <v>1</v>
      </c>
      <c r="AV127" s="13" t="str">
        <f t="shared" si="37"/>
        <v>INCUMPLE</v>
      </c>
      <c r="AW127" s="173"/>
      <c r="AX127" s="38" t="s">
        <v>30</v>
      </c>
      <c r="AY127" s="153" t="s">
        <v>279</v>
      </c>
      <c r="AZ127" s="153" t="s">
        <v>278</v>
      </c>
      <c r="BA127" s="159">
        <v>0</v>
      </c>
      <c r="BB127" s="160"/>
      <c r="BC127" s="164">
        <v>0</v>
      </c>
      <c r="BD127" s="159"/>
      <c r="BE127" s="160"/>
      <c r="BF127" s="156">
        <v>0</v>
      </c>
      <c r="BG127" s="157"/>
      <c r="BH127" s="157"/>
      <c r="BI127" s="157"/>
      <c r="BJ127" s="158"/>
      <c r="BK127" s="65">
        <f t="shared" si="38"/>
        <v>0</v>
      </c>
      <c r="BL127" s="16" t="str">
        <f t="shared" si="39"/>
        <v>CUMPLE</v>
      </c>
    </row>
    <row r="128" spans="1:64" ht="15.75" customHeight="1" x14ac:dyDescent="0.25">
      <c r="A128" s="238"/>
      <c r="B128" s="38" t="s">
        <v>30</v>
      </c>
      <c r="C128" s="38" t="s">
        <v>142</v>
      </c>
      <c r="D128" s="38" t="s">
        <v>141</v>
      </c>
      <c r="E128" s="295">
        <v>0</v>
      </c>
      <c r="F128" s="294"/>
      <c r="G128" s="296">
        <v>0</v>
      </c>
      <c r="H128" s="296"/>
      <c r="I128" s="294"/>
      <c r="J128" s="295">
        <v>0</v>
      </c>
      <c r="K128" s="296"/>
      <c r="L128" s="296"/>
      <c r="M128" s="296"/>
      <c r="N128" s="297"/>
      <c r="O128" s="65">
        <f t="shared" si="32"/>
        <v>0</v>
      </c>
      <c r="P128" s="13" t="str">
        <f t="shared" si="33"/>
        <v>CUMPLE</v>
      </c>
      <c r="Q128" s="173"/>
      <c r="R128" s="38" t="s">
        <v>30</v>
      </c>
      <c r="S128" s="38" t="s">
        <v>113</v>
      </c>
      <c r="T128" s="38" t="s">
        <v>193</v>
      </c>
      <c r="U128" s="247">
        <v>0</v>
      </c>
      <c r="V128" s="247"/>
      <c r="W128" s="247">
        <v>0</v>
      </c>
      <c r="X128" s="247"/>
      <c r="Y128" s="247"/>
      <c r="Z128" s="247">
        <v>0</v>
      </c>
      <c r="AA128" s="247"/>
      <c r="AB128" s="247"/>
      <c r="AC128" s="247"/>
      <c r="AD128" s="247"/>
      <c r="AE128" s="146">
        <f t="shared" si="34"/>
        <v>0</v>
      </c>
      <c r="AF128" s="13" t="str">
        <f t="shared" si="35"/>
        <v>CUMPLE</v>
      </c>
      <c r="AG128" s="238"/>
      <c r="AH128" s="38" t="s">
        <v>30</v>
      </c>
      <c r="AI128" s="38" t="s">
        <v>241</v>
      </c>
      <c r="AJ128" s="38" t="s">
        <v>240</v>
      </c>
      <c r="AK128" s="163">
        <v>0</v>
      </c>
      <c r="AL128" s="160"/>
      <c r="AM128" s="156">
        <v>0</v>
      </c>
      <c r="AN128" s="157"/>
      <c r="AO128" s="175"/>
      <c r="AP128" s="156">
        <v>0</v>
      </c>
      <c r="AQ128" s="157"/>
      <c r="AR128" s="157"/>
      <c r="AS128" s="157"/>
      <c r="AT128" s="175"/>
      <c r="AU128" s="65">
        <f t="shared" si="36"/>
        <v>0</v>
      </c>
      <c r="AV128" s="13" t="str">
        <f t="shared" si="37"/>
        <v>CUMPLE</v>
      </c>
      <c r="AW128" s="173"/>
      <c r="AX128" s="38" t="s">
        <v>30</v>
      </c>
      <c r="AY128" s="153" t="s">
        <v>283</v>
      </c>
      <c r="AZ128" s="153" t="s">
        <v>282</v>
      </c>
      <c r="BA128" s="163">
        <v>0</v>
      </c>
      <c r="BB128" s="160"/>
      <c r="BC128" s="164">
        <v>0</v>
      </c>
      <c r="BD128" s="159"/>
      <c r="BE128" s="160"/>
      <c r="BF128" s="156">
        <v>0</v>
      </c>
      <c r="BG128" s="157"/>
      <c r="BH128" s="157"/>
      <c r="BI128" s="157"/>
      <c r="BJ128" s="158"/>
      <c r="BK128" s="65">
        <f t="shared" si="38"/>
        <v>0</v>
      </c>
      <c r="BL128" s="16" t="str">
        <f t="shared" si="39"/>
        <v>CUMPLE</v>
      </c>
    </row>
    <row r="129" spans="1:64" ht="15.75" customHeight="1" x14ac:dyDescent="0.25">
      <c r="A129" s="238"/>
      <c r="B129" s="38" t="s">
        <v>31</v>
      </c>
      <c r="C129" s="38" t="s">
        <v>144</v>
      </c>
      <c r="D129" s="38" t="s">
        <v>143</v>
      </c>
      <c r="E129" s="295">
        <v>0</v>
      </c>
      <c r="F129" s="294"/>
      <c r="G129" s="296">
        <v>0</v>
      </c>
      <c r="H129" s="296"/>
      <c r="I129" s="294"/>
      <c r="J129" s="295">
        <v>0</v>
      </c>
      <c r="K129" s="296"/>
      <c r="L129" s="296"/>
      <c r="M129" s="296"/>
      <c r="N129" s="297"/>
      <c r="O129" s="65">
        <f t="shared" si="32"/>
        <v>0</v>
      </c>
      <c r="P129" s="13" t="str">
        <f t="shared" si="33"/>
        <v>CUMPLE</v>
      </c>
      <c r="Q129" s="173"/>
      <c r="R129" s="38" t="s">
        <v>31</v>
      </c>
      <c r="S129" s="38" t="s">
        <v>195</v>
      </c>
      <c r="T129" s="38" t="s">
        <v>194</v>
      </c>
      <c r="U129" s="247">
        <v>0</v>
      </c>
      <c r="V129" s="247"/>
      <c r="W129" s="247">
        <v>0</v>
      </c>
      <c r="X129" s="247"/>
      <c r="Y129" s="247"/>
      <c r="Z129" s="247">
        <v>0</v>
      </c>
      <c r="AA129" s="247"/>
      <c r="AB129" s="247"/>
      <c r="AC129" s="247"/>
      <c r="AD129" s="247"/>
      <c r="AE129" s="146">
        <f t="shared" si="34"/>
        <v>0</v>
      </c>
      <c r="AF129" s="13" t="str">
        <f t="shared" si="35"/>
        <v>CUMPLE</v>
      </c>
      <c r="AG129" s="238"/>
      <c r="AH129" s="38" t="s">
        <v>31</v>
      </c>
      <c r="AI129" s="38" t="s">
        <v>243</v>
      </c>
      <c r="AJ129" s="38" t="s">
        <v>242</v>
      </c>
      <c r="AK129" s="159">
        <v>0</v>
      </c>
      <c r="AL129" s="160"/>
      <c r="AM129" s="156">
        <v>0</v>
      </c>
      <c r="AN129" s="157"/>
      <c r="AO129" s="175"/>
      <c r="AP129" s="156">
        <v>1</v>
      </c>
      <c r="AQ129" s="157"/>
      <c r="AR129" s="157"/>
      <c r="AS129" s="157"/>
      <c r="AT129" s="175"/>
      <c r="AU129" s="65">
        <f t="shared" si="36"/>
        <v>1</v>
      </c>
      <c r="AV129" s="13" t="str">
        <f t="shared" si="37"/>
        <v>INCUMPLE</v>
      </c>
      <c r="AW129" s="173"/>
      <c r="AX129" s="38" t="s">
        <v>31</v>
      </c>
      <c r="AY129" s="153" t="s">
        <v>285</v>
      </c>
      <c r="AZ129" s="153" t="s">
        <v>284</v>
      </c>
      <c r="BA129" s="159">
        <v>0</v>
      </c>
      <c r="BB129" s="160"/>
      <c r="BC129" s="161">
        <v>0</v>
      </c>
      <c r="BD129" s="159"/>
      <c r="BE129" s="160"/>
      <c r="BF129" s="162">
        <v>0</v>
      </c>
      <c r="BG129" s="157"/>
      <c r="BH129" s="157"/>
      <c r="BI129" s="157"/>
      <c r="BJ129" s="158"/>
      <c r="BK129" s="65">
        <f t="shared" si="38"/>
        <v>0</v>
      </c>
      <c r="BL129" s="16" t="str">
        <f t="shared" si="39"/>
        <v>CUMPLE</v>
      </c>
    </row>
    <row r="130" spans="1:64" ht="15.75" customHeight="1" x14ac:dyDescent="0.25">
      <c r="A130" s="238"/>
      <c r="B130" s="38" t="s">
        <v>31</v>
      </c>
      <c r="C130" s="38" t="s">
        <v>146</v>
      </c>
      <c r="D130" s="38" t="s">
        <v>145</v>
      </c>
      <c r="E130" s="295">
        <v>0</v>
      </c>
      <c r="F130" s="294"/>
      <c r="G130" s="296">
        <v>0</v>
      </c>
      <c r="H130" s="296"/>
      <c r="I130" s="294"/>
      <c r="J130" s="295">
        <v>0</v>
      </c>
      <c r="K130" s="296"/>
      <c r="L130" s="296"/>
      <c r="M130" s="296"/>
      <c r="N130" s="297"/>
      <c r="O130" s="65">
        <f t="shared" si="32"/>
        <v>0</v>
      </c>
      <c r="P130" s="13" t="str">
        <f t="shared" si="33"/>
        <v>CUMPLE</v>
      </c>
      <c r="Q130" s="173"/>
      <c r="R130" s="38" t="s">
        <v>31</v>
      </c>
      <c r="S130" s="38" t="s">
        <v>197</v>
      </c>
      <c r="T130" s="38" t="s">
        <v>196</v>
      </c>
      <c r="U130" s="247">
        <v>0</v>
      </c>
      <c r="V130" s="247"/>
      <c r="W130" s="247">
        <v>0</v>
      </c>
      <c r="X130" s="247"/>
      <c r="Y130" s="247"/>
      <c r="Z130" s="247">
        <v>0</v>
      </c>
      <c r="AA130" s="247"/>
      <c r="AB130" s="247"/>
      <c r="AC130" s="247"/>
      <c r="AD130" s="247"/>
      <c r="AE130" s="146">
        <f t="shared" si="34"/>
        <v>0</v>
      </c>
      <c r="AF130" s="13" t="str">
        <f t="shared" si="35"/>
        <v>CUMPLE</v>
      </c>
      <c r="AG130" s="238"/>
      <c r="AH130" s="38" t="s">
        <v>31</v>
      </c>
      <c r="AI130" s="38" t="s">
        <v>197</v>
      </c>
      <c r="AJ130" s="38" t="s">
        <v>244</v>
      </c>
      <c r="AK130" s="159">
        <v>0</v>
      </c>
      <c r="AL130" s="160"/>
      <c r="AM130" s="156">
        <v>0</v>
      </c>
      <c r="AN130" s="157"/>
      <c r="AO130" s="175"/>
      <c r="AP130" s="156">
        <v>0</v>
      </c>
      <c r="AQ130" s="157"/>
      <c r="AR130" s="157"/>
      <c r="AS130" s="157"/>
      <c r="AT130" s="175"/>
      <c r="AU130" s="65">
        <f t="shared" si="36"/>
        <v>0</v>
      </c>
      <c r="AV130" s="13" t="str">
        <f t="shared" si="37"/>
        <v>CUMPLE</v>
      </c>
      <c r="AW130" s="173"/>
      <c r="AX130" s="38" t="s">
        <v>31</v>
      </c>
      <c r="AY130" s="153" t="s">
        <v>287</v>
      </c>
      <c r="AZ130" s="153" t="s">
        <v>286</v>
      </c>
      <c r="BA130" s="159">
        <v>0</v>
      </c>
      <c r="BB130" s="160"/>
      <c r="BC130" s="164">
        <v>0</v>
      </c>
      <c r="BD130" s="159"/>
      <c r="BE130" s="160"/>
      <c r="BF130" s="156">
        <v>0</v>
      </c>
      <c r="BG130" s="157"/>
      <c r="BH130" s="157"/>
      <c r="BI130" s="157"/>
      <c r="BJ130" s="158"/>
      <c r="BK130" s="65">
        <f t="shared" si="38"/>
        <v>0</v>
      </c>
      <c r="BL130" s="16" t="str">
        <f t="shared" si="39"/>
        <v>CUMPLE</v>
      </c>
    </row>
    <row r="131" spans="1:64" ht="15.75" customHeight="1" x14ac:dyDescent="0.25">
      <c r="A131" s="238"/>
      <c r="B131" s="38" t="s">
        <v>31</v>
      </c>
      <c r="C131" s="38" t="s">
        <v>148</v>
      </c>
      <c r="D131" s="38" t="s">
        <v>147</v>
      </c>
      <c r="E131" s="295">
        <v>0</v>
      </c>
      <c r="F131" s="294"/>
      <c r="G131" s="296">
        <v>0</v>
      </c>
      <c r="H131" s="296"/>
      <c r="I131" s="294"/>
      <c r="J131" s="295">
        <v>0</v>
      </c>
      <c r="K131" s="296"/>
      <c r="L131" s="296"/>
      <c r="M131" s="296"/>
      <c r="N131" s="297"/>
      <c r="O131" s="65">
        <f t="shared" si="32"/>
        <v>0</v>
      </c>
      <c r="P131" s="13" t="str">
        <f t="shared" si="33"/>
        <v>CUMPLE</v>
      </c>
      <c r="Q131" s="173"/>
      <c r="R131" s="38" t="s">
        <v>31</v>
      </c>
      <c r="S131" s="38" t="s">
        <v>199</v>
      </c>
      <c r="T131" s="38" t="s">
        <v>198</v>
      </c>
      <c r="U131" s="247">
        <v>0</v>
      </c>
      <c r="V131" s="247"/>
      <c r="W131" s="247">
        <v>0</v>
      </c>
      <c r="X131" s="247"/>
      <c r="Y131" s="247"/>
      <c r="Z131" s="247">
        <v>0</v>
      </c>
      <c r="AA131" s="247"/>
      <c r="AB131" s="247"/>
      <c r="AC131" s="247"/>
      <c r="AD131" s="247"/>
      <c r="AE131" s="146">
        <f t="shared" si="34"/>
        <v>0</v>
      </c>
      <c r="AF131" s="13" t="str">
        <f t="shared" si="35"/>
        <v>CUMPLE</v>
      </c>
      <c r="AG131" s="238"/>
      <c r="AH131" s="38" t="s">
        <v>31</v>
      </c>
      <c r="AI131" s="38" t="s">
        <v>246</v>
      </c>
      <c r="AJ131" s="38" t="s">
        <v>245</v>
      </c>
      <c r="AK131" s="159">
        <v>1</v>
      </c>
      <c r="AL131" s="160"/>
      <c r="AM131" s="156">
        <v>0</v>
      </c>
      <c r="AN131" s="157"/>
      <c r="AO131" s="175"/>
      <c r="AP131" s="156">
        <v>1</v>
      </c>
      <c r="AQ131" s="157"/>
      <c r="AR131" s="157"/>
      <c r="AS131" s="157"/>
      <c r="AT131" s="175"/>
      <c r="AU131" s="65">
        <f t="shared" si="36"/>
        <v>2</v>
      </c>
      <c r="AV131" s="13" t="str">
        <f t="shared" si="37"/>
        <v>INCUMPLE</v>
      </c>
      <c r="AW131" s="173"/>
      <c r="AX131" s="38" t="s">
        <v>31</v>
      </c>
      <c r="AY131" s="153" t="s">
        <v>289</v>
      </c>
      <c r="AZ131" s="153" t="s">
        <v>288</v>
      </c>
      <c r="BA131" s="159">
        <v>0</v>
      </c>
      <c r="BB131" s="160"/>
      <c r="BC131" s="164">
        <v>0</v>
      </c>
      <c r="BD131" s="159"/>
      <c r="BE131" s="160"/>
      <c r="BF131" s="156">
        <v>0</v>
      </c>
      <c r="BG131" s="157"/>
      <c r="BH131" s="157"/>
      <c r="BI131" s="157"/>
      <c r="BJ131" s="158"/>
      <c r="BK131" s="65">
        <f t="shared" si="38"/>
        <v>0</v>
      </c>
      <c r="BL131" s="16" t="str">
        <f t="shared" si="39"/>
        <v>CUMPLE</v>
      </c>
    </row>
    <row r="132" spans="1:64" ht="15.75" customHeight="1" x14ac:dyDescent="0.25">
      <c r="A132" s="238"/>
      <c r="B132" s="38" t="s">
        <v>31</v>
      </c>
      <c r="C132" s="38" t="s">
        <v>116</v>
      </c>
      <c r="D132" s="38" t="s">
        <v>149</v>
      </c>
      <c r="E132" s="295">
        <v>0</v>
      </c>
      <c r="F132" s="294"/>
      <c r="G132" s="296">
        <v>0</v>
      </c>
      <c r="H132" s="296"/>
      <c r="I132" s="294"/>
      <c r="J132" s="295">
        <v>0</v>
      </c>
      <c r="K132" s="296"/>
      <c r="L132" s="296"/>
      <c r="M132" s="296"/>
      <c r="N132" s="297"/>
      <c r="O132" s="65">
        <f t="shared" si="32"/>
        <v>0</v>
      </c>
      <c r="P132" s="13" t="str">
        <f t="shared" si="33"/>
        <v>CUMPLE</v>
      </c>
      <c r="Q132" s="173"/>
      <c r="R132" s="38" t="s">
        <v>31</v>
      </c>
      <c r="S132" s="38" t="s">
        <v>197</v>
      </c>
      <c r="T132" s="38" t="s">
        <v>200</v>
      </c>
      <c r="U132" s="247">
        <v>0</v>
      </c>
      <c r="V132" s="247"/>
      <c r="W132" s="247">
        <v>0</v>
      </c>
      <c r="X132" s="247"/>
      <c r="Y132" s="247"/>
      <c r="Z132" s="247">
        <v>0</v>
      </c>
      <c r="AA132" s="247"/>
      <c r="AB132" s="247"/>
      <c r="AC132" s="247"/>
      <c r="AD132" s="247"/>
      <c r="AE132" s="146">
        <f t="shared" si="34"/>
        <v>0</v>
      </c>
      <c r="AF132" s="13" t="str">
        <f t="shared" si="35"/>
        <v>CUMPLE</v>
      </c>
      <c r="AG132" s="238"/>
      <c r="AH132" s="38" t="s">
        <v>31</v>
      </c>
      <c r="AI132" s="38" t="s">
        <v>248</v>
      </c>
      <c r="AJ132" s="38" t="s">
        <v>247</v>
      </c>
      <c r="AK132" s="159">
        <v>0</v>
      </c>
      <c r="AL132" s="160"/>
      <c r="AM132" s="156">
        <v>0</v>
      </c>
      <c r="AN132" s="157"/>
      <c r="AO132" s="175"/>
      <c r="AP132" s="156">
        <v>0</v>
      </c>
      <c r="AQ132" s="157"/>
      <c r="AR132" s="157"/>
      <c r="AS132" s="157"/>
      <c r="AT132" s="175"/>
      <c r="AU132" s="65">
        <f t="shared" si="36"/>
        <v>0</v>
      </c>
      <c r="AV132" s="13" t="str">
        <f t="shared" si="37"/>
        <v>CUMPLE</v>
      </c>
      <c r="AW132" s="173"/>
      <c r="AX132" s="38" t="s">
        <v>31</v>
      </c>
      <c r="AY132" s="153" t="s">
        <v>291</v>
      </c>
      <c r="AZ132" s="153" t="s">
        <v>290</v>
      </c>
      <c r="BA132" s="159">
        <v>0</v>
      </c>
      <c r="BB132" s="160"/>
      <c r="BC132" s="164">
        <v>0</v>
      </c>
      <c r="BD132" s="159"/>
      <c r="BE132" s="160"/>
      <c r="BF132" s="156">
        <v>0</v>
      </c>
      <c r="BG132" s="157"/>
      <c r="BH132" s="157"/>
      <c r="BI132" s="157"/>
      <c r="BJ132" s="158"/>
      <c r="BK132" s="65">
        <f t="shared" si="38"/>
        <v>0</v>
      </c>
      <c r="BL132" s="16" t="str">
        <f t="shared" si="39"/>
        <v>CUMPLE</v>
      </c>
    </row>
    <row r="133" spans="1:64" ht="16.5" customHeight="1" x14ac:dyDescent="0.25">
      <c r="A133" s="238"/>
      <c r="B133" s="38" t="s">
        <v>31</v>
      </c>
      <c r="C133" s="38" t="s">
        <v>151</v>
      </c>
      <c r="D133" s="38" t="s">
        <v>150</v>
      </c>
      <c r="E133" s="295">
        <v>0</v>
      </c>
      <c r="F133" s="294"/>
      <c r="G133" s="296">
        <v>0</v>
      </c>
      <c r="H133" s="296"/>
      <c r="I133" s="294"/>
      <c r="J133" s="295">
        <v>0</v>
      </c>
      <c r="K133" s="296"/>
      <c r="L133" s="296"/>
      <c r="M133" s="296"/>
      <c r="N133" s="297"/>
      <c r="O133" s="65">
        <f t="shared" si="32"/>
        <v>0</v>
      </c>
      <c r="P133" s="13" t="str">
        <f t="shared" si="33"/>
        <v>CUMPLE</v>
      </c>
      <c r="Q133" s="173"/>
      <c r="R133" s="38" t="s">
        <v>31</v>
      </c>
      <c r="S133" s="38" t="s">
        <v>202</v>
      </c>
      <c r="T133" s="38" t="s">
        <v>201</v>
      </c>
      <c r="U133" s="247">
        <v>1</v>
      </c>
      <c r="V133" s="247"/>
      <c r="W133" s="247">
        <v>1</v>
      </c>
      <c r="X133" s="247"/>
      <c r="Y133" s="247"/>
      <c r="Z133" s="247">
        <v>0</v>
      </c>
      <c r="AA133" s="247"/>
      <c r="AB133" s="247"/>
      <c r="AC133" s="247"/>
      <c r="AD133" s="247"/>
      <c r="AE133" s="146">
        <f t="shared" si="34"/>
        <v>2</v>
      </c>
      <c r="AF133" s="13" t="str">
        <f t="shared" si="35"/>
        <v>INCUMPLE</v>
      </c>
      <c r="AG133" s="238"/>
      <c r="AH133" s="38" t="s">
        <v>31</v>
      </c>
      <c r="AI133" s="38" t="s">
        <v>250</v>
      </c>
      <c r="AJ133" s="38" t="s">
        <v>249</v>
      </c>
      <c r="AK133" s="163">
        <v>0</v>
      </c>
      <c r="AL133" s="160"/>
      <c r="AM133" s="156">
        <v>0</v>
      </c>
      <c r="AN133" s="157"/>
      <c r="AO133" s="175"/>
      <c r="AP133" s="156">
        <v>0</v>
      </c>
      <c r="AQ133" s="157"/>
      <c r="AR133" s="157"/>
      <c r="AS133" s="157"/>
      <c r="AT133" s="175"/>
      <c r="AU133" s="65">
        <f t="shared" si="36"/>
        <v>0</v>
      </c>
      <c r="AV133" s="13" t="str">
        <f t="shared" si="37"/>
        <v>CUMPLE</v>
      </c>
      <c r="AW133" s="173"/>
      <c r="AX133" s="38" t="s">
        <v>31</v>
      </c>
      <c r="AY133" s="153" t="s">
        <v>293</v>
      </c>
      <c r="AZ133" s="153" t="s">
        <v>292</v>
      </c>
      <c r="BA133" s="159">
        <v>0</v>
      </c>
      <c r="BB133" s="160"/>
      <c r="BC133" s="164">
        <v>0</v>
      </c>
      <c r="BD133" s="159"/>
      <c r="BE133" s="160"/>
      <c r="BF133" s="156">
        <v>0</v>
      </c>
      <c r="BG133" s="157"/>
      <c r="BH133" s="157"/>
      <c r="BI133" s="157"/>
      <c r="BJ133" s="158"/>
      <c r="BK133" s="65">
        <f t="shared" si="38"/>
        <v>0</v>
      </c>
      <c r="BL133" s="16" t="str">
        <f t="shared" si="39"/>
        <v>CUMPLE</v>
      </c>
    </row>
    <row r="134" spans="1:64" ht="15.75" customHeight="1" x14ac:dyDescent="0.25">
      <c r="A134" s="238"/>
      <c r="B134" s="38" t="s">
        <v>49</v>
      </c>
      <c r="C134" s="38" t="s">
        <v>153</v>
      </c>
      <c r="D134" s="38" t="s">
        <v>152</v>
      </c>
      <c r="E134" s="295">
        <v>0</v>
      </c>
      <c r="F134" s="294"/>
      <c r="G134" s="296">
        <v>0</v>
      </c>
      <c r="H134" s="296"/>
      <c r="I134" s="294"/>
      <c r="J134" s="295">
        <v>0</v>
      </c>
      <c r="K134" s="296"/>
      <c r="L134" s="296"/>
      <c r="M134" s="296"/>
      <c r="N134" s="297"/>
      <c r="O134" s="65">
        <f t="shared" si="32"/>
        <v>0</v>
      </c>
      <c r="P134" s="13" t="str">
        <f t="shared" si="33"/>
        <v>CUMPLE</v>
      </c>
      <c r="Q134" s="173"/>
      <c r="R134" s="38" t="s">
        <v>49</v>
      </c>
      <c r="S134" s="38" t="s">
        <v>204</v>
      </c>
      <c r="T134" s="38" t="s">
        <v>203</v>
      </c>
      <c r="U134" s="247">
        <v>0</v>
      </c>
      <c r="V134" s="247"/>
      <c r="W134" s="247">
        <v>0</v>
      </c>
      <c r="X134" s="247"/>
      <c r="Y134" s="247"/>
      <c r="Z134" s="247">
        <v>0</v>
      </c>
      <c r="AA134" s="247"/>
      <c r="AB134" s="247"/>
      <c r="AC134" s="247"/>
      <c r="AD134" s="247"/>
      <c r="AE134" s="146">
        <f t="shared" si="34"/>
        <v>0</v>
      </c>
      <c r="AF134" s="13" t="str">
        <f t="shared" si="35"/>
        <v>CUMPLE</v>
      </c>
      <c r="AG134" s="238"/>
      <c r="AH134" s="38" t="s">
        <v>49</v>
      </c>
      <c r="AI134" s="38" t="s">
        <v>93</v>
      </c>
      <c r="AJ134" s="38" t="s">
        <v>251</v>
      </c>
      <c r="AK134" s="159">
        <v>0</v>
      </c>
      <c r="AL134" s="160"/>
      <c r="AM134" s="156">
        <v>0</v>
      </c>
      <c r="AN134" s="157"/>
      <c r="AO134" s="175"/>
      <c r="AP134" s="156">
        <v>0</v>
      </c>
      <c r="AQ134" s="157"/>
      <c r="AR134" s="157"/>
      <c r="AS134" s="157"/>
      <c r="AT134" s="175"/>
      <c r="AU134" s="65">
        <f t="shared" si="36"/>
        <v>0</v>
      </c>
      <c r="AV134" s="13" t="str">
        <f t="shared" si="37"/>
        <v>CUMPLE</v>
      </c>
      <c r="AW134" s="173"/>
      <c r="AX134" s="38" t="s">
        <v>49</v>
      </c>
      <c r="AY134" s="153" t="s">
        <v>139</v>
      </c>
      <c r="AZ134" s="153" t="s">
        <v>294</v>
      </c>
      <c r="BA134" s="159">
        <v>0</v>
      </c>
      <c r="BB134" s="160"/>
      <c r="BC134" s="161">
        <v>0</v>
      </c>
      <c r="BD134" s="159"/>
      <c r="BE134" s="160"/>
      <c r="BF134" s="156">
        <v>0</v>
      </c>
      <c r="BG134" s="157"/>
      <c r="BH134" s="157"/>
      <c r="BI134" s="157"/>
      <c r="BJ134" s="158"/>
      <c r="BK134" s="65">
        <f t="shared" si="38"/>
        <v>0</v>
      </c>
      <c r="BL134" s="16" t="str">
        <f t="shared" si="39"/>
        <v>CUMPLE</v>
      </c>
    </row>
    <row r="135" spans="1:64" ht="15.75" customHeight="1" x14ac:dyDescent="0.25">
      <c r="A135" s="238"/>
      <c r="B135" s="38" t="s">
        <v>49</v>
      </c>
      <c r="C135" s="38" t="s">
        <v>95</v>
      </c>
      <c r="D135" s="38" t="s">
        <v>154</v>
      </c>
      <c r="E135" s="295">
        <v>0</v>
      </c>
      <c r="F135" s="294"/>
      <c r="G135" s="296">
        <v>0</v>
      </c>
      <c r="H135" s="296"/>
      <c r="I135" s="294"/>
      <c r="J135" s="295">
        <v>0</v>
      </c>
      <c r="K135" s="296"/>
      <c r="L135" s="296"/>
      <c r="M135" s="296"/>
      <c r="N135" s="297"/>
      <c r="O135" s="65">
        <f t="shared" si="32"/>
        <v>0</v>
      </c>
      <c r="P135" s="13" t="str">
        <f t="shared" si="33"/>
        <v>CUMPLE</v>
      </c>
      <c r="Q135" s="173"/>
      <c r="R135" s="38" t="s">
        <v>49</v>
      </c>
      <c r="S135" s="38" t="s">
        <v>94</v>
      </c>
      <c r="T135" s="38" t="s">
        <v>205</v>
      </c>
      <c r="U135" s="247">
        <v>0</v>
      </c>
      <c r="V135" s="247"/>
      <c r="W135" s="247">
        <v>0</v>
      </c>
      <c r="X135" s="247"/>
      <c r="Y135" s="247"/>
      <c r="Z135" s="247">
        <v>0</v>
      </c>
      <c r="AA135" s="247"/>
      <c r="AB135" s="247"/>
      <c r="AC135" s="247"/>
      <c r="AD135" s="247"/>
      <c r="AE135" s="146">
        <f t="shared" si="34"/>
        <v>0</v>
      </c>
      <c r="AF135" s="13" t="str">
        <f t="shared" si="35"/>
        <v>CUMPLE</v>
      </c>
      <c r="AG135" s="238"/>
      <c r="AH135" s="38" t="s">
        <v>49</v>
      </c>
      <c r="AI135" s="38" t="s">
        <v>115</v>
      </c>
      <c r="AJ135" s="38" t="s">
        <v>252</v>
      </c>
      <c r="AK135" s="159">
        <v>0</v>
      </c>
      <c r="AL135" s="160"/>
      <c r="AM135" s="164">
        <v>0</v>
      </c>
      <c r="AN135" s="159"/>
      <c r="AO135" s="160"/>
      <c r="AP135" s="156">
        <v>0</v>
      </c>
      <c r="AQ135" s="157"/>
      <c r="AR135" s="157"/>
      <c r="AS135" s="157"/>
      <c r="AT135" s="175"/>
      <c r="AU135" s="65">
        <f t="shared" si="36"/>
        <v>0</v>
      </c>
      <c r="AV135" s="13" t="str">
        <f t="shared" si="37"/>
        <v>CUMPLE</v>
      </c>
      <c r="AW135" s="173"/>
      <c r="AX135" s="38" t="s">
        <v>49</v>
      </c>
      <c r="AY135" s="153" t="s">
        <v>296</v>
      </c>
      <c r="AZ135" s="153" t="s">
        <v>295</v>
      </c>
      <c r="BA135" s="159">
        <v>0</v>
      </c>
      <c r="BB135" s="160"/>
      <c r="BC135" s="164">
        <v>0</v>
      </c>
      <c r="BD135" s="159"/>
      <c r="BE135" s="160"/>
      <c r="BF135" s="156">
        <v>0</v>
      </c>
      <c r="BG135" s="157"/>
      <c r="BH135" s="157"/>
      <c r="BI135" s="157"/>
      <c r="BJ135" s="158"/>
      <c r="BK135" s="65">
        <f t="shared" si="38"/>
        <v>0</v>
      </c>
      <c r="BL135" s="16" t="str">
        <f t="shared" si="39"/>
        <v>CUMPLE</v>
      </c>
    </row>
    <row r="136" spans="1:64" ht="15.75" customHeight="1" x14ac:dyDescent="0.25">
      <c r="A136" s="238"/>
      <c r="B136" s="38" t="s">
        <v>49</v>
      </c>
      <c r="C136" s="38" t="s">
        <v>156</v>
      </c>
      <c r="D136" s="38" t="s">
        <v>155</v>
      </c>
      <c r="E136" s="295">
        <v>0</v>
      </c>
      <c r="F136" s="294"/>
      <c r="G136" s="296">
        <v>0</v>
      </c>
      <c r="H136" s="296"/>
      <c r="I136" s="294"/>
      <c r="J136" s="295">
        <v>0</v>
      </c>
      <c r="K136" s="296"/>
      <c r="L136" s="296"/>
      <c r="M136" s="296"/>
      <c r="N136" s="297"/>
      <c r="O136" s="65">
        <f t="shared" si="32"/>
        <v>0</v>
      </c>
      <c r="P136" s="13" t="str">
        <f t="shared" si="33"/>
        <v>CUMPLE</v>
      </c>
      <c r="Q136" s="173"/>
      <c r="R136" s="38" t="s">
        <v>49</v>
      </c>
      <c r="S136" s="38" t="s">
        <v>207</v>
      </c>
      <c r="T136" s="38" t="s">
        <v>206</v>
      </c>
      <c r="U136" s="247">
        <v>0</v>
      </c>
      <c r="V136" s="247"/>
      <c r="W136" s="247">
        <v>0</v>
      </c>
      <c r="X136" s="247"/>
      <c r="Y136" s="247"/>
      <c r="Z136" s="247">
        <v>0</v>
      </c>
      <c r="AA136" s="247"/>
      <c r="AB136" s="247"/>
      <c r="AC136" s="247"/>
      <c r="AD136" s="247"/>
      <c r="AE136" s="146">
        <f t="shared" si="34"/>
        <v>0</v>
      </c>
      <c r="AF136" s="13" t="str">
        <f t="shared" si="35"/>
        <v>CUMPLE</v>
      </c>
      <c r="AG136" s="238"/>
      <c r="AH136" s="38" t="s">
        <v>49</v>
      </c>
      <c r="AI136" s="38" t="s">
        <v>103</v>
      </c>
      <c r="AJ136" s="38" t="s">
        <v>253</v>
      </c>
      <c r="AK136" s="156">
        <v>0</v>
      </c>
      <c r="AL136" s="175"/>
      <c r="AM136" s="156">
        <v>0</v>
      </c>
      <c r="AN136" s="157"/>
      <c r="AO136" s="175"/>
      <c r="AP136" s="156">
        <v>0</v>
      </c>
      <c r="AQ136" s="157"/>
      <c r="AR136" s="157"/>
      <c r="AS136" s="157"/>
      <c r="AT136" s="175"/>
      <c r="AU136" s="65">
        <f t="shared" si="36"/>
        <v>0</v>
      </c>
      <c r="AV136" s="13" t="str">
        <f t="shared" si="37"/>
        <v>CUMPLE</v>
      </c>
      <c r="AW136" s="173"/>
      <c r="AX136" s="38" t="s">
        <v>49</v>
      </c>
      <c r="AY136" s="153" t="s">
        <v>96</v>
      </c>
      <c r="AZ136" s="153" t="s">
        <v>297</v>
      </c>
      <c r="BA136" s="159">
        <v>0</v>
      </c>
      <c r="BB136" s="160"/>
      <c r="BC136" s="164">
        <v>0</v>
      </c>
      <c r="BD136" s="159"/>
      <c r="BE136" s="160"/>
      <c r="BF136" s="156">
        <v>0</v>
      </c>
      <c r="BG136" s="157"/>
      <c r="BH136" s="157"/>
      <c r="BI136" s="157"/>
      <c r="BJ136" s="158"/>
      <c r="BK136" s="65">
        <f t="shared" si="38"/>
        <v>0</v>
      </c>
      <c r="BL136" s="16" t="str">
        <f t="shared" si="39"/>
        <v>CUMPLE</v>
      </c>
    </row>
    <row r="137" spans="1:64" ht="15.75" customHeight="1" x14ac:dyDescent="0.25">
      <c r="A137" s="238"/>
      <c r="B137" s="38" t="s">
        <v>49</v>
      </c>
      <c r="C137" s="38" t="s">
        <v>158</v>
      </c>
      <c r="D137" s="38" t="s">
        <v>157</v>
      </c>
      <c r="E137" s="293">
        <v>0</v>
      </c>
      <c r="F137" s="294"/>
      <c r="G137" s="296">
        <v>0</v>
      </c>
      <c r="H137" s="296"/>
      <c r="I137" s="294"/>
      <c r="J137" s="295">
        <v>0</v>
      </c>
      <c r="K137" s="296"/>
      <c r="L137" s="296"/>
      <c r="M137" s="296"/>
      <c r="N137" s="297"/>
      <c r="O137" s="65">
        <f t="shared" si="32"/>
        <v>0</v>
      </c>
      <c r="P137" s="13" t="str">
        <f t="shared" si="33"/>
        <v>CUMPLE</v>
      </c>
      <c r="Q137" s="173"/>
      <c r="R137" s="38" t="s">
        <v>49</v>
      </c>
      <c r="S137" s="38" t="s">
        <v>209</v>
      </c>
      <c r="T137" s="38" t="s">
        <v>208</v>
      </c>
      <c r="U137" s="247">
        <v>0</v>
      </c>
      <c r="V137" s="247"/>
      <c r="W137" s="247">
        <v>0</v>
      </c>
      <c r="X137" s="247"/>
      <c r="Y137" s="247"/>
      <c r="Z137" s="247">
        <v>0</v>
      </c>
      <c r="AA137" s="247"/>
      <c r="AB137" s="247"/>
      <c r="AC137" s="247"/>
      <c r="AD137" s="247"/>
      <c r="AE137" s="146">
        <f t="shared" si="34"/>
        <v>0</v>
      </c>
      <c r="AF137" s="13" t="str">
        <f t="shared" si="35"/>
        <v>CUMPLE</v>
      </c>
      <c r="AG137" s="238"/>
      <c r="AH137" s="38" t="s">
        <v>49</v>
      </c>
      <c r="AI137" s="38" t="s">
        <v>92</v>
      </c>
      <c r="AJ137" s="38" t="s">
        <v>254</v>
      </c>
      <c r="AK137" s="159">
        <v>0</v>
      </c>
      <c r="AL137" s="160"/>
      <c r="AM137" s="164">
        <v>0</v>
      </c>
      <c r="AN137" s="159"/>
      <c r="AO137" s="160"/>
      <c r="AP137" s="156">
        <v>0</v>
      </c>
      <c r="AQ137" s="157"/>
      <c r="AR137" s="157"/>
      <c r="AS137" s="157"/>
      <c r="AT137" s="175"/>
      <c r="AU137" s="65">
        <f t="shared" si="36"/>
        <v>0</v>
      </c>
      <c r="AV137" s="13" t="str">
        <f t="shared" si="37"/>
        <v>CUMPLE</v>
      </c>
      <c r="AW137" s="173"/>
      <c r="AX137" s="38" t="s">
        <v>49</v>
      </c>
      <c r="AY137" s="153" t="s">
        <v>105</v>
      </c>
      <c r="AZ137" s="153" t="s">
        <v>298</v>
      </c>
      <c r="BA137" s="159">
        <v>0</v>
      </c>
      <c r="BB137" s="160"/>
      <c r="BC137" s="164">
        <v>0</v>
      </c>
      <c r="BD137" s="159"/>
      <c r="BE137" s="160"/>
      <c r="BF137" s="156">
        <v>0</v>
      </c>
      <c r="BG137" s="157"/>
      <c r="BH137" s="157"/>
      <c r="BI137" s="157"/>
      <c r="BJ137" s="158"/>
      <c r="BK137" s="65">
        <f t="shared" si="38"/>
        <v>0</v>
      </c>
      <c r="BL137" s="16" t="str">
        <f t="shared" si="39"/>
        <v>CUMPLE</v>
      </c>
    </row>
    <row r="138" spans="1:64" ht="15.75" customHeight="1" x14ac:dyDescent="0.25">
      <c r="A138" s="238"/>
      <c r="B138" s="38" t="s">
        <v>49</v>
      </c>
      <c r="C138" s="38" t="s">
        <v>160</v>
      </c>
      <c r="D138" s="38" t="s">
        <v>159</v>
      </c>
      <c r="E138" s="295">
        <v>0</v>
      </c>
      <c r="F138" s="294"/>
      <c r="G138" s="296">
        <v>0</v>
      </c>
      <c r="H138" s="296"/>
      <c r="I138" s="294"/>
      <c r="J138" s="295">
        <v>0</v>
      </c>
      <c r="K138" s="296"/>
      <c r="L138" s="296"/>
      <c r="M138" s="296"/>
      <c r="N138" s="297"/>
      <c r="O138" s="65">
        <f t="shared" si="32"/>
        <v>0</v>
      </c>
      <c r="P138" s="13" t="str">
        <f t="shared" si="33"/>
        <v>CUMPLE</v>
      </c>
      <c r="Q138" s="173"/>
      <c r="R138" s="38" t="s">
        <v>49</v>
      </c>
      <c r="S138" s="38" t="s">
        <v>110</v>
      </c>
      <c r="T138" s="38" t="s">
        <v>210</v>
      </c>
      <c r="U138" s="247">
        <v>0</v>
      </c>
      <c r="V138" s="247"/>
      <c r="W138" s="247">
        <v>1</v>
      </c>
      <c r="X138" s="247"/>
      <c r="Y138" s="247"/>
      <c r="Z138" s="247">
        <v>1</v>
      </c>
      <c r="AA138" s="247"/>
      <c r="AB138" s="247"/>
      <c r="AC138" s="247"/>
      <c r="AD138" s="247"/>
      <c r="AE138" s="146">
        <f t="shared" si="34"/>
        <v>2</v>
      </c>
      <c r="AF138" s="13" t="str">
        <f t="shared" si="35"/>
        <v>INCUMPLE</v>
      </c>
      <c r="AG138" s="238"/>
      <c r="AH138" s="38" t="s">
        <v>49</v>
      </c>
      <c r="AI138" s="38" t="s">
        <v>256</v>
      </c>
      <c r="AJ138" s="38" t="s">
        <v>255</v>
      </c>
      <c r="AK138" s="159">
        <v>0</v>
      </c>
      <c r="AL138" s="160"/>
      <c r="AM138" s="164">
        <v>0</v>
      </c>
      <c r="AN138" s="159"/>
      <c r="AO138" s="160"/>
      <c r="AP138" s="156">
        <v>0</v>
      </c>
      <c r="AQ138" s="157"/>
      <c r="AR138" s="157"/>
      <c r="AS138" s="157"/>
      <c r="AT138" s="175"/>
      <c r="AU138" s="65">
        <f t="shared" si="36"/>
        <v>0</v>
      </c>
      <c r="AV138" s="13" t="str">
        <f t="shared" si="37"/>
        <v>CUMPLE</v>
      </c>
      <c r="AW138" s="173"/>
      <c r="AX138" s="38" t="s">
        <v>49</v>
      </c>
      <c r="AY138" s="153" t="s">
        <v>300</v>
      </c>
      <c r="AZ138" s="153" t="s">
        <v>299</v>
      </c>
      <c r="BA138" s="163">
        <v>0</v>
      </c>
      <c r="BB138" s="160"/>
      <c r="BC138" s="164">
        <v>0</v>
      </c>
      <c r="BD138" s="159"/>
      <c r="BE138" s="160"/>
      <c r="BF138" s="156">
        <v>0</v>
      </c>
      <c r="BG138" s="157"/>
      <c r="BH138" s="157"/>
      <c r="BI138" s="157"/>
      <c r="BJ138" s="158"/>
      <c r="BK138" s="65">
        <f t="shared" si="38"/>
        <v>0</v>
      </c>
      <c r="BL138" s="16" t="str">
        <f t="shared" si="39"/>
        <v>CUMPLE</v>
      </c>
    </row>
    <row r="139" spans="1:64" ht="15.75" customHeight="1" x14ac:dyDescent="0.25">
      <c r="A139" s="238"/>
      <c r="B139" s="38" t="s">
        <v>34</v>
      </c>
      <c r="C139" s="38" t="s">
        <v>100</v>
      </c>
      <c r="D139" s="38" t="s">
        <v>161</v>
      </c>
      <c r="E139" s="295">
        <v>0</v>
      </c>
      <c r="F139" s="294"/>
      <c r="G139" s="296">
        <v>0</v>
      </c>
      <c r="H139" s="296"/>
      <c r="I139" s="294"/>
      <c r="J139" s="295">
        <v>0</v>
      </c>
      <c r="K139" s="296"/>
      <c r="L139" s="296"/>
      <c r="M139" s="296"/>
      <c r="N139" s="297"/>
      <c r="O139" s="65">
        <f t="shared" si="32"/>
        <v>0</v>
      </c>
      <c r="P139" s="13" t="str">
        <f t="shared" si="33"/>
        <v>CUMPLE</v>
      </c>
      <c r="Q139" s="173"/>
      <c r="R139" s="38" t="s">
        <v>34</v>
      </c>
      <c r="S139" s="38" t="s">
        <v>212</v>
      </c>
      <c r="T139" s="38" t="s">
        <v>211</v>
      </c>
      <c r="U139" s="247">
        <v>0</v>
      </c>
      <c r="V139" s="247"/>
      <c r="W139" s="247">
        <v>0</v>
      </c>
      <c r="X139" s="247"/>
      <c r="Y139" s="247"/>
      <c r="Z139" s="247">
        <v>0</v>
      </c>
      <c r="AA139" s="247"/>
      <c r="AB139" s="247"/>
      <c r="AC139" s="247"/>
      <c r="AD139" s="247"/>
      <c r="AE139" s="146">
        <f t="shared" si="34"/>
        <v>0</v>
      </c>
      <c r="AF139" s="13" t="str">
        <f t="shared" si="35"/>
        <v>CUMPLE</v>
      </c>
      <c r="AG139" s="238"/>
      <c r="AH139" s="38" t="s">
        <v>34</v>
      </c>
      <c r="AI139" s="38" t="s">
        <v>97</v>
      </c>
      <c r="AJ139" s="38" t="s">
        <v>257</v>
      </c>
      <c r="AK139" s="159">
        <v>0</v>
      </c>
      <c r="AL139" s="160"/>
      <c r="AM139" s="156">
        <v>0</v>
      </c>
      <c r="AN139" s="157"/>
      <c r="AO139" s="175"/>
      <c r="AP139" s="156">
        <v>0</v>
      </c>
      <c r="AQ139" s="157"/>
      <c r="AR139" s="157"/>
      <c r="AS139" s="157"/>
      <c r="AT139" s="175"/>
      <c r="AU139" s="65">
        <f t="shared" si="36"/>
        <v>0</v>
      </c>
      <c r="AV139" s="13" t="str">
        <f t="shared" si="37"/>
        <v>CUMPLE</v>
      </c>
      <c r="AW139" s="173"/>
      <c r="AX139" s="38" t="s">
        <v>34</v>
      </c>
      <c r="AY139" s="153" t="s">
        <v>111</v>
      </c>
      <c r="AZ139" s="153" t="s">
        <v>301</v>
      </c>
      <c r="BA139" s="159">
        <v>0</v>
      </c>
      <c r="BB139" s="160"/>
      <c r="BC139" s="164">
        <v>0</v>
      </c>
      <c r="BD139" s="159"/>
      <c r="BE139" s="160"/>
      <c r="BF139" s="156">
        <v>0</v>
      </c>
      <c r="BG139" s="157"/>
      <c r="BH139" s="157"/>
      <c r="BI139" s="157"/>
      <c r="BJ139" s="158"/>
      <c r="BK139" s="65">
        <f t="shared" si="38"/>
        <v>0</v>
      </c>
      <c r="BL139" s="16" t="str">
        <f t="shared" si="39"/>
        <v>CUMPLE</v>
      </c>
    </row>
    <row r="140" spans="1:64" ht="15.75" customHeight="1" x14ac:dyDescent="0.25">
      <c r="A140" s="238"/>
      <c r="B140" s="38" t="s">
        <v>34</v>
      </c>
      <c r="C140" s="38" t="s">
        <v>163</v>
      </c>
      <c r="D140" s="38" t="s">
        <v>162</v>
      </c>
      <c r="E140" s="295">
        <v>0</v>
      </c>
      <c r="F140" s="294"/>
      <c r="G140" s="296">
        <v>0</v>
      </c>
      <c r="H140" s="296"/>
      <c r="I140" s="294"/>
      <c r="J140" s="295">
        <v>0</v>
      </c>
      <c r="K140" s="296"/>
      <c r="L140" s="296"/>
      <c r="M140" s="296"/>
      <c r="N140" s="297"/>
      <c r="O140" s="65">
        <f t="shared" si="32"/>
        <v>0</v>
      </c>
      <c r="P140" s="13" t="str">
        <f t="shared" si="33"/>
        <v>CUMPLE</v>
      </c>
      <c r="Q140" s="173"/>
      <c r="R140" s="38" t="s">
        <v>34</v>
      </c>
      <c r="S140" s="38" t="s">
        <v>109</v>
      </c>
      <c r="T140" s="38" t="s">
        <v>213</v>
      </c>
      <c r="U140" s="247">
        <v>0</v>
      </c>
      <c r="V140" s="247"/>
      <c r="W140" s="247">
        <v>0</v>
      </c>
      <c r="X140" s="247"/>
      <c r="Y140" s="247"/>
      <c r="Z140" s="247">
        <v>0</v>
      </c>
      <c r="AA140" s="247"/>
      <c r="AB140" s="247"/>
      <c r="AC140" s="247"/>
      <c r="AD140" s="247"/>
      <c r="AE140" s="146">
        <f t="shared" si="34"/>
        <v>0</v>
      </c>
      <c r="AF140" s="13" t="str">
        <f t="shared" si="35"/>
        <v>CUMPLE</v>
      </c>
      <c r="AG140" s="238"/>
      <c r="AH140" s="38" t="s">
        <v>34</v>
      </c>
      <c r="AI140" s="38" t="s">
        <v>259</v>
      </c>
      <c r="AJ140" s="38" t="s">
        <v>258</v>
      </c>
      <c r="AK140" s="159">
        <v>0</v>
      </c>
      <c r="AL140" s="160"/>
      <c r="AM140" s="156">
        <v>0</v>
      </c>
      <c r="AN140" s="157"/>
      <c r="AO140" s="175"/>
      <c r="AP140" s="156">
        <v>0</v>
      </c>
      <c r="AQ140" s="157"/>
      <c r="AR140" s="157"/>
      <c r="AS140" s="157"/>
      <c r="AT140" s="175"/>
      <c r="AU140" s="65">
        <f t="shared" si="36"/>
        <v>0</v>
      </c>
      <c r="AV140" s="13" t="str">
        <f t="shared" si="37"/>
        <v>CUMPLE</v>
      </c>
      <c r="AW140" s="173"/>
      <c r="AX140" s="38" t="s">
        <v>34</v>
      </c>
      <c r="AY140" s="153" t="s">
        <v>303</v>
      </c>
      <c r="AZ140" s="153" t="s">
        <v>302</v>
      </c>
      <c r="BA140" s="156">
        <v>0</v>
      </c>
      <c r="BB140" s="175"/>
      <c r="BC140" s="156">
        <v>0</v>
      </c>
      <c r="BD140" s="157"/>
      <c r="BE140" s="175"/>
      <c r="BF140" s="156">
        <v>0</v>
      </c>
      <c r="BG140" s="157"/>
      <c r="BH140" s="157"/>
      <c r="BI140" s="157"/>
      <c r="BJ140" s="158"/>
      <c r="BK140" s="65">
        <f t="shared" si="38"/>
        <v>0</v>
      </c>
      <c r="BL140" s="16" t="str">
        <f t="shared" si="39"/>
        <v>CUMPLE</v>
      </c>
    </row>
    <row r="141" spans="1:64" ht="15.75" customHeight="1" x14ac:dyDescent="0.25">
      <c r="A141" s="238"/>
      <c r="B141" s="38" t="s">
        <v>34</v>
      </c>
      <c r="C141" s="38" t="s">
        <v>99</v>
      </c>
      <c r="D141" s="38" t="s">
        <v>164</v>
      </c>
      <c r="E141" s="295">
        <v>0</v>
      </c>
      <c r="F141" s="294"/>
      <c r="G141" s="296">
        <v>0</v>
      </c>
      <c r="H141" s="296"/>
      <c r="I141" s="294"/>
      <c r="J141" s="295">
        <v>0</v>
      </c>
      <c r="K141" s="296"/>
      <c r="L141" s="296"/>
      <c r="M141" s="296"/>
      <c r="N141" s="297"/>
      <c r="O141" s="65">
        <f t="shared" si="32"/>
        <v>0</v>
      </c>
      <c r="P141" s="13" t="str">
        <f t="shared" si="33"/>
        <v>CUMPLE</v>
      </c>
      <c r="Q141" s="173"/>
      <c r="R141" s="38" t="s">
        <v>34</v>
      </c>
      <c r="S141" s="38" t="s">
        <v>215</v>
      </c>
      <c r="T141" s="38" t="s">
        <v>214</v>
      </c>
      <c r="U141" s="300">
        <v>0</v>
      </c>
      <c r="V141" s="247"/>
      <c r="W141" s="247">
        <v>0</v>
      </c>
      <c r="X141" s="247"/>
      <c r="Y141" s="247"/>
      <c r="Z141" s="247">
        <v>0</v>
      </c>
      <c r="AA141" s="247"/>
      <c r="AB141" s="247"/>
      <c r="AC141" s="247"/>
      <c r="AD141" s="247"/>
      <c r="AE141" s="146">
        <f t="shared" si="34"/>
        <v>0</v>
      </c>
      <c r="AF141" s="13" t="str">
        <f t="shared" si="35"/>
        <v>CUMPLE</v>
      </c>
      <c r="AG141" s="238"/>
      <c r="AH141" s="38" t="s">
        <v>34</v>
      </c>
      <c r="AI141" s="38" t="s">
        <v>98</v>
      </c>
      <c r="AJ141" s="38" t="s">
        <v>260</v>
      </c>
      <c r="AK141" s="159">
        <v>0</v>
      </c>
      <c r="AL141" s="160"/>
      <c r="AM141" s="156">
        <v>0</v>
      </c>
      <c r="AN141" s="157"/>
      <c r="AO141" s="175"/>
      <c r="AP141" s="156">
        <v>0</v>
      </c>
      <c r="AQ141" s="157"/>
      <c r="AR141" s="157"/>
      <c r="AS141" s="157"/>
      <c r="AT141" s="175"/>
      <c r="AU141" s="65">
        <f t="shared" si="36"/>
        <v>0</v>
      </c>
      <c r="AV141" s="13" t="str">
        <f t="shared" si="37"/>
        <v>CUMPLE</v>
      </c>
      <c r="AW141" s="173"/>
      <c r="AX141" s="38" t="s">
        <v>34</v>
      </c>
      <c r="AY141" s="153" t="s">
        <v>305</v>
      </c>
      <c r="AZ141" s="153" t="s">
        <v>304</v>
      </c>
      <c r="BA141" s="156">
        <v>0</v>
      </c>
      <c r="BB141" s="175"/>
      <c r="BC141" s="156">
        <v>0</v>
      </c>
      <c r="BD141" s="157"/>
      <c r="BE141" s="175"/>
      <c r="BF141" s="156">
        <v>0</v>
      </c>
      <c r="BG141" s="157"/>
      <c r="BH141" s="157"/>
      <c r="BI141" s="157"/>
      <c r="BJ141" s="158"/>
      <c r="BK141" s="65">
        <f t="shared" si="38"/>
        <v>0</v>
      </c>
      <c r="BL141" s="16" t="str">
        <f t="shared" si="39"/>
        <v>CUMPLE</v>
      </c>
    </row>
    <row r="142" spans="1:64" ht="15.75" customHeight="1" x14ac:dyDescent="0.25">
      <c r="A142" s="238"/>
      <c r="B142" s="38" t="s">
        <v>34</v>
      </c>
      <c r="C142" s="38" t="s">
        <v>166</v>
      </c>
      <c r="D142" s="38" t="s">
        <v>165</v>
      </c>
      <c r="E142" s="295">
        <v>0</v>
      </c>
      <c r="F142" s="294"/>
      <c r="G142" s="296">
        <v>0</v>
      </c>
      <c r="H142" s="296"/>
      <c r="I142" s="294"/>
      <c r="J142" s="295">
        <v>0</v>
      </c>
      <c r="K142" s="296"/>
      <c r="L142" s="296"/>
      <c r="M142" s="296"/>
      <c r="N142" s="297"/>
      <c r="O142" s="65">
        <f t="shared" si="32"/>
        <v>0</v>
      </c>
      <c r="P142" s="13" t="str">
        <f t="shared" si="33"/>
        <v>CUMPLE</v>
      </c>
      <c r="Q142" s="173"/>
      <c r="R142" s="38" t="s">
        <v>34</v>
      </c>
      <c r="S142" s="38" t="s">
        <v>116</v>
      </c>
      <c r="T142" s="38" t="s">
        <v>216</v>
      </c>
      <c r="U142" s="300">
        <v>0</v>
      </c>
      <c r="V142" s="247"/>
      <c r="W142" s="247">
        <v>0</v>
      </c>
      <c r="X142" s="247"/>
      <c r="Y142" s="247"/>
      <c r="Z142" s="247">
        <v>0</v>
      </c>
      <c r="AA142" s="247"/>
      <c r="AB142" s="247"/>
      <c r="AC142" s="247"/>
      <c r="AD142" s="247"/>
      <c r="AE142" s="146">
        <f t="shared" si="34"/>
        <v>0</v>
      </c>
      <c r="AF142" s="13" t="str">
        <f t="shared" si="35"/>
        <v>CUMPLE</v>
      </c>
      <c r="AG142" s="238"/>
      <c r="AH142" s="38" t="s">
        <v>34</v>
      </c>
      <c r="AI142" s="38" t="s">
        <v>262</v>
      </c>
      <c r="AJ142" s="38" t="s">
        <v>261</v>
      </c>
      <c r="AK142" s="159">
        <v>0</v>
      </c>
      <c r="AL142" s="160"/>
      <c r="AM142" s="164">
        <v>0</v>
      </c>
      <c r="AN142" s="159"/>
      <c r="AO142" s="160"/>
      <c r="AP142" s="156">
        <v>0</v>
      </c>
      <c r="AQ142" s="157"/>
      <c r="AR142" s="157"/>
      <c r="AS142" s="157"/>
      <c r="AT142" s="175"/>
      <c r="AU142" s="65">
        <f t="shared" si="36"/>
        <v>0</v>
      </c>
      <c r="AV142" s="13" t="str">
        <f t="shared" si="37"/>
        <v>CUMPLE</v>
      </c>
      <c r="AW142" s="173"/>
      <c r="AX142" s="38" t="s">
        <v>34</v>
      </c>
      <c r="AY142" s="153" t="s">
        <v>87</v>
      </c>
      <c r="AZ142" s="153" t="s">
        <v>306</v>
      </c>
      <c r="BA142" s="159">
        <v>1</v>
      </c>
      <c r="BB142" s="160"/>
      <c r="BC142" s="164">
        <v>0</v>
      </c>
      <c r="BD142" s="159"/>
      <c r="BE142" s="160"/>
      <c r="BF142" s="156">
        <v>1</v>
      </c>
      <c r="BG142" s="157"/>
      <c r="BH142" s="157"/>
      <c r="BI142" s="157"/>
      <c r="BJ142" s="158"/>
      <c r="BK142" s="65">
        <f t="shared" si="38"/>
        <v>2</v>
      </c>
      <c r="BL142" s="16" t="str">
        <f t="shared" si="39"/>
        <v>INCUMPLE</v>
      </c>
    </row>
    <row r="143" spans="1:64" ht="15.75" customHeight="1" thickBot="1" x14ac:dyDescent="0.3">
      <c r="A143" s="238"/>
      <c r="B143" s="38" t="s">
        <v>34</v>
      </c>
      <c r="C143" s="38" t="s">
        <v>168</v>
      </c>
      <c r="D143" s="38" t="s">
        <v>167</v>
      </c>
      <c r="E143" s="295">
        <v>0</v>
      </c>
      <c r="F143" s="294"/>
      <c r="G143" s="296">
        <v>0</v>
      </c>
      <c r="H143" s="296"/>
      <c r="I143" s="294"/>
      <c r="J143" s="295">
        <v>0</v>
      </c>
      <c r="K143" s="296"/>
      <c r="L143" s="296"/>
      <c r="M143" s="296"/>
      <c r="N143" s="297"/>
      <c r="O143" s="65">
        <f t="shared" si="32"/>
        <v>0</v>
      </c>
      <c r="P143" s="13" t="str">
        <f t="shared" si="33"/>
        <v>CUMPLE</v>
      </c>
      <c r="Q143" s="174"/>
      <c r="R143" s="38" t="s">
        <v>34</v>
      </c>
      <c r="S143" s="38" t="s">
        <v>111</v>
      </c>
      <c r="T143" s="38" t="s">
        <v>217</v>
      </c>
      <c r="U143" s="247">
        <v>0</v>
      </c>
      <c r="V143" s="247"/>
      <c r="W143" s="247">
        <v>0</v>
      </c>
      <c r="X143" s="247"/>
      <c r="Y143" s="247"/>
      <c r="Z143" s="247">
        <v>0</v>
      </c>
      <c r="AA143" s="247"/>
      <c r="AB143" s="247"/>
      <c r="AC143" s="247"/>
      <c r="AD143" s="247"/>
      <c r="AE143" s="146">
        <f t="shared" si="34"/>
        <v>0</v>
      </c>
      <c r="AF143" s="13" t="str">
        <f t="shared" si="35"/>
        <v>CUMPLE</v>
      </c>
      <c r="AG143" s="239"/>
      <c r="AH143" s="38" t="s">
        <v>34</v>
      </c>
      <c r="AI143" s="38" t="s">
        <v>168</v>
      </c>
      <c r="AJ143" s="38" t="s">
        <v>263</v>
      </c>
      <c r="AK143" s="214">
        <v>0</v>
      </c>
      <c r="AL143" s="311"/>
      <c r="AM143" s="312">
        <v>0</v>
      </c>
      <c r="AN143" s="214"/>
      <c r="AO143" s="311"/>
      <c r="AP143" s="240">
        <v>0</v>
      </c>
      <c r="AQ143" s="241"/>
      <c r="AR143" s="241"/>
      <c r="AS143" s="241"/>
      <c r="AT143" s="242"/>
      <c r="AU143" s="65">
        <f t="shared" si="36"/>
        <v>0</v>
      </c>
      <c r="AV143" s="13" t="str">
        <f t="shared" si="37"/>
        <v>CUMPLE</v>
      </c>
      <c r="AW143" s="174"/>
      <c r="AX143" s="38" t="s">
        <v>34</v>
      </c>
      <c r="AY143" s="153" t="s">
        <v>100</v>
      </c>
      <c r="AZ143" s="153" t="s">
        <v>307</v>
      </c>
      <c r="BA143" s="159">
        <v>0</v>
      </c>
      <c r="BB143" s="160"/>
      <c r="BC143" s="164">
        <v>0</v>
      </c>
      <c r="BD143" s="159"/>
      <c r="BE143" s="160"/>
      <c r="BF143" s="156">
        <v>0</v>
      </c>
      <c r="BG143" s="157"/>
      <c r="BH143" s="157"/>
      <c r="BI143" s="157"/>
      <c r="BJ143" s="158"/>
      <c r="BK143" s="65">
        <f t="shared" si="38"/>
        <v>0</v>
      </c>
      <c r="BL143" s="16" t="str">
        <f t="shared" si="39"/>
        <v>CUMPLE</v>
      </c>
    </row>
    <row r="144" spans="1:64" ht="15.75" customHeight="1" x14ac:dyDescent="0.25">
      <c r="A144" s="58"/>
      <c r="B144" s="208" t="s">
        <v>67</v>
      </c>
      <c r="C144" s="209"/>
      <c r="D144" s="210"/>
      <c r="E144" s="313">
        <f>(1-(E113/30))</f>
        <v>1</v>
      </c>
      <c r="F144" s="315"/>
      <c r="G144" s="313">
        <f>(1-(G113/30))</f>
        <v>1</v>
      </c>
      <c r="H144" s="314"/>
      <c r="I144" s="315"/>
      <c r="J144" s="313">
        <f>(1-(J113/30))</f>
        <v>1</v>
      </c>
      <c r="K144" s="314"/>
      <c r="L144" s="314"/>
      <c r="M144" s="314"/>
      <c r="N144" s="315"/>
      <c r="O144" s="143">
        <f>(1-(O113/90))</f>
        <v>1</v>
      </c>
      <c r="P144" s="13"/>
      <c r="Q144" s="58"/>
      <c r="R144" s="208" t="s">
        <v>67</v>
      </c>
      <c r="S144" s="209"/>
      <c r="T144" s="210"/>
      <c r="U144" s="313">
        <f>(1-(U113/30))</f>
        <v>0.96666666666666667</v>
      </c>
      <c r="V144" s="315"/>
      <c r="W144" s="313">
        <f>(1-(W113/30))</f>
        <v>0.93333333333333335</v>
      </c>
      <c r="X144" s="314"/>
      <c r="Y144" s="315"/>
      <c r="Z144" s="313">
        <f>(1-(Z113/30))</f>
        <v>0.96666666666666667</v>
      </c>
      <c r="AA144" s="314"/>
      <c r="AB144" s="314"/>
      <c r="AC144" s="314"/>
      <c r="AD144" s="315"/>
      <c r="AE144" s="143">
        <f>(1-(AE113/90))</f>
        <v>0.9555555555555556</v>
      </c>
      <c r="AF144" s="13"/>
      <c r="AG144" s="58"/>
      <c r="AH144" s="208" t="s">
        <v>67</v>
      </c>
      <c r="AI144" s="209"/>
      <c r="AJ144" s="210"/>
      <c r="AK144" s="313">
        <f>(1-(AK113/30))</f>
        <v>0.93333333333333335</v>
      </c>
      <c r="AL144" s="315"/>
      <c r="AM144" s="313">
        <f>(1-(AM113/30))</f>
        <v>1</v>
      </c>
      <c r="AN144" s="314"/>
      <c r="AO144" s="315"/>
      <c r="AP144" s="313">
        <f>(1-(AP113/30))</f>
        <v>0.93333333333333335</v>
      </c>
      <c r="AQ144" s="314"/>
      <c r="AR144" s="314"/>
      <c r="AS144" s="314"/>
      <c r="AT144" s="315"/>
      <c r="AU144" s="143">
        <f>(1-(AU113/90))</f>
        <v>0.9555555555555556</v>
      </c>
      <c r="AV144" s="13"/>
      <c r="AW144" s="58"/>
      <c r="AX144" s="208" t="s">
        <v>67</v>
      </c>
      <c r="AY144" s="209"/>
      <c r="AZ144" s="210"/>
      <c r="BA144" s="313">
        <f>(1-(BA113/30))</f>
        <v>0.96666666666666667</v>
      </c>
      <c r="BB144" s="315"/>
      <c r="BC144" s="313">
        <f>(1-(BC113/30))</f>
        <v>1</v>
      </c>
      <c r="BD144" s="314"/>
      <c r="BE144" s="315"/>
      <c r="BF144" s="313">
        <f>(1-(BF113/30))</f>
        <v>0.96666666666666667</v>
      </c>
      <c r="BG144" s="314"/>
      <c r="BH144" s="314"/>
      <c r="BI144" s="314"/>
      <c r="BJ144" s="315"/>
      <c r="BK144" s="143">
        <f>(1-(BK113/90))</f>
        <v>0.97777777777777775</v>
      </c>
      <c r="BL144" s="16"/>
    </row>
    <row r="145" spans="15:15" ht="15.75" customHeight="1" x14ac:dyDescent="0.25">
      <c r="O145" s="109"/>
    </row>
  </sheetData>
  <mergeCells count="1254">
    <mergeCell ref="AP144:AT144"/>
    <mergeCell ref="BA144:BB144"/>
    <mergeCell ref="AX144:AZ144"/>
    <mergeCell ref="AK144:AL144"/>
    <mergeCell ref="AM144:AO144"/>
    <mergeCell ref="BC144:BE144"/>
    <mergeCell ref="B144:D144"/>
    <mergeCell ref="E144:F144"/>
    <mergeCell ref="G144:I144"/>
    <mergeCell ref="R144:T144"/>
    <mergeCell ref="BF144:BJ144"/>
    <mergeCell ref="K64:N64"/>
    <mergeCell ref="K52:N52"/>
    <mergeCell ref="K56:N56"/>
    <mergeCell ref="R110:T110"/>
    <mergeCell ref="J144:N144"/>
    <mergeCell ref="J143:N143"/>
    <mergeCell ref="J111:N112"/>
    <mergeCell ref="W144:Y144"/>
    <mergeCell ref="W122:Y122"/>
    <mergeCell ref="W124:Y124"/>
    <mergeCell ref="X57:Z57"/>
    <mergeCell ref="E143:F143"/>
    <mergeCell ref="E141:F141"/>
    <mergeCell ref="E137:F137"/>
    <mergeCell ref="E138:F138"/>
    <mergeCell ref="AP143:AT143"/>
    <mergeCell ref="AP142:AT142"/>
    <mergeCell ref="G136:I136"/>
    <mergeCell ref="W131:Y131"/>
    <mergeCell ref="Z144:AD144"/>
    <mergeCell ref="U144:V144"/>
    <mergeCell ref="U42:X42"/>
    <mergeCell ref="J142:N142"/>
    <mergeCell ref="AH144:AJ144"/>
    <mergeCell ref="AK141:AL141"/>
    <mergeCell ref="AM141:AO141"/>
    <mergeCell ref="U39:X39"/>
    <mergeCell ref="S43:S45"/>
    <mergeCell ref="X77:X78"/>
    <mergeCell ref="U53:W53"/>
    <mergeCell ref="T43:T45"/>
    <mergeCell ref="Q43:Q45"/>
    <mergeCell ref="R76:T76"/>
    <mergeCell ref="G143:I143"/>
    <mergeCell ref="U141:V141"/>
    <mergeCell ref="J137:N137"/>
    <mergeCell ref="U137:V137"/>
    <mergeCell ref="U142:V142"/>
    <mergeCell ref="W141:Y141"/>
    <mergeCell ref="G141:I141"/>
    <mergeCell ref="J141:N141"/>
    <mergeCell ref="AK143:AL143"/>
    <mergeCell ref="AM143:AO143"/>
    <mergeCell ref="AK142:AL142"/>
    <mergeCell ref="AM142:AO142"/>
    <mergeCell ref="AF111:AF113"/>
    <mergeCell ref="H54:J54"/>
    <mergeCell ref="K74:N74"/>
    <mergeCell ref="K72:N72"/>
    <mergeCell ref="K73:N73"/>
    <mergeCell ref="Z138:AD138"/>
    <mergeCell ref="Z137:AD137"/>
    <mergeCell ref="U130:V130"/>
    <mergeCell ref="E136:F136"/>
    <mergeCell ref="G142:I142"/>
    <mergeCell ref="G137:I137"/>
    <mergeCell ref="I17:N17"/>
    <mergeCell ref="U37:X37"/>
    <mergeCell ref="I19:N19"/>
    <mergeCell ref="U20:X20"/>
    <mergeCell ref="I23:N23"/>
    <mergeCell ref="I25:N25"/>
    <mergeCell ref="I28:N28"/>
    <mergeCell ref="U16:X16"/>
    <mergeCell ref="U17:X17"/>
    <mergeCell ref="U18:X18"/>
    <mergeCell ref="U19:X19"/>
    <mergeCell ref="I31:N31"/>
    <mergeCell ref="I18:N18"/>
    <mergeCell ref="I34:N34"/>
    <mergeCell ref="I42:N42"/>
    <mergeCell ref="U41:X41"/>
    <mergeCell ref="X50:Z50"/>
    <mergeCell ref="O43:O44"/>
    <mergeCell ref="R42:T42"/>
    <mergeCell ref="I35:N35"/>
    <mergeCell ref="Y26:AD26"/>
    <mergeCell ref="Y27:AD27"/>
    <mergeCell ref="U22:X22"/>
    <mergeCell ref="X49:Z49"/>
    <mergeCell ref="U45:W45"/>
    <mergeCell ref="Y42:AD42"/>
    <mergeCell ref="X47:Z47"/>
    <mergeCell ref="E139:F139"/>
    <mergeCell ref="E140:F140"/>
    <mergeCell ref="G139:I139"/>
    <mergeCell ref="J138:N138"/>
    <mergeCell ref="U138:V138"/>
    <mergeCell ref="U136:V136"/>
    <mergeCell ref="W135:Y135"/>
    <mergeCell ref="E132:F132"/>
    <mergeCell ref="U132:V132"/>
    <mergeCell ref="E133:F133"/>
    <mergeCell ref="U133:V133"/>
    <mergeCell ref="Z136:AD136"/>
    <mergeCell ref="E142:F142"/>
    <mergeCell ref="E120:F120"/>
    <mergeCell ref="E121:F121"/>
    <mergeCell ref="E122:F122"/>
    <mergeCell ref="E123:F123"/>
    <mergeCell ref="E124:F124"/>
    <mergeCell ref="E125:F125"/>
    <mergeCell ref="E128:F128"/>
    <mergeCell ref="E129:F129"/>
    <mergeCell ref="E134:F134"/>
    <mergeCell ref="J135:N135"/>
    <mergeCell ref="Z139:AD139"/>
    <mergeCell ref="Z140:AD140"/>
    <mergeCell ref="Z141:AD141"/>
    <mergeCell ref="J136:N136"/>
    <mergeCell ref="E131:F131"/>
    <mergeCell ref="G127:I127"/>
    <mergeCell ref="U126:V126"/>
    <mergeCell ref="U124:V124"/>
    <mergeCell ref="G130:I130"/>
    <mergeCell ref="E135:F135"/>
    <mergeCell ref="U135:V135"/>
    <mergeCell ref="AV111:AV113"/>
    <mergeCell ref="AW111:AW113"/>
    <mergeCell ref="AX111:AX113"/>
    <mergeCell ref="AV77:AV79"/>
    <mergeCell ref="AF77:AF79"/>
    <mergeCell ref="U140:V140"/>
    <mergeCell ref="U131:V131"/>
    <mergeCell ref="U134:V134"/>
    <mergeCell ref="J127:N127"/>
    <mergeCell ref="U128:V128"/>
    <mergeCell ref="U129:V129"/>
    <mergeCell ref="J129:N129"/>
    <mergeCell ref="U127:V127"/>
    <mergeCell ref="J130:N130"/>
    <mergeCell ref="G122:I122"/>
    <mergeCell ref="U139:V139"/>
    <mergeCell ref="G138:I138"/>
    <mergeCell ref="G120:I120"/>
    <mergeCell ref="G121:I121"/>
    <mergeCell ref="AX110:AZ110"/>
    <mergeCell ref="AW77:AW79"/>
    <mergeCell ref="AR77:AR78"/>
    <mergeCell ref="W136:Y136"/>
    <mergeCell ref="J139:N139"/>
    <mergeCell ref="W140:Y140"/>
    <mergeCell ref="G140:I140"/>
    <mergeCell ref="J140:N140"/>
    <mergeCell ref="W138:Y138"/>
    <mergeCell ref="W139:Y139"/>
    <mergeCell ref="W134:Y134"/>
    <mergeCell ref="G128:I128"/>
    <mergeCell ref="G126:I126"/>
    <mergeCell ref="AW10:AW11"/>
    <mergeCell ref="AX10:AX11"/>
    <mergeCell ref="BA40:BD40"/>
    <mergeCell ref="A114:A143"/>
    <mergeCell ref="U143:V143"/>
    <mergeCell ref="W143:Y143"/>
    <mergeCell ref="Q114:Q143"/>
    <mergeCell ref="W126:Y126"/>
    <mergeCell ref="E63:G63"/>
    <mergeCell ref="E64:G64"/>
    <mergeCell ref="W123:Y123"/>
    <mergeCell ref="W125:Y125"/>
    <mergeCell ref="P77:P79"/>
    <mergeCell ref="J113:N113"/>
    <mergeCell ref="J123:N123"/>
    <mergeCell ref="J128:N128"/>
    <mergeCell ref="BC125:BE125"/>
    <mergeCell ref="AK125:AL125"/>
    <mergeCell ref="W128:Y128"/>
    <mergeCell ref="J122:N122"/>
    <mergeCell ref="J120:N120"/>
    <mergeCell ref="W120:Y120"/>
    <mergeCell ref="U122:V122"/>
    <mergeCell ref="B76:D76"/>
    <mergeCell ref="W127:Y127"/>
    <mergeCell ref="W114:Y114"/>
    <mergeCell ref="W130:Y130"/>
    <mergeCell ref="P111:P113"/>
    <mergeCell ref="BE40:BJ40"/>
    <mergeCell ref="BE41:BJ41"/>
    <mergeCell ref="BD43:BF44"/>
    <mergeCell ref="BD77:BD78"/>
    <mergeCell ref="BA57:BC57"/>
    <mergeCell ref="BA58:BC58"/>
    <mergeCell ref="BA63:BC63"/>
    <mergeCell ref="BA50:BC50"/>
    <mergeCell ref="AX77:AX79"/>
    <mergeCell ref="AV43:AV45"/>
    <mergeCell ref="AH77:AH79"/>
    <mergeCell ref="AI77:AI79"/>
    <mergeCell ref="AQ77:AQ78"/>
    <mergeCell ref="AK77:AK78"/>
    <mergeCell ref="AQ76:AT76"/>
    <mergeCell ref="BA76:BC76"/>
    <mergeCell ref="AP77:AP78"/>
    <mergeCell ref="AO77:AO78"/>
    <mergeCell ref="AN69:AP69"/>
    <mergeCell ref="AY43:AY45"/>
    <mergeCell ref="AW43:AW45"/>
    <mergeCell ref="AX43:AX45"/>
    <mergeCell ref="AK53:AM53"/>
    <mergeCell ref="AJ43:AJ45"/>
    <mergeCell ref="AK43:AM44"/>
    <mergeCell ref="AN43:AP44"/>
    <mergeCell ref="AQ43:AT44"/>
    <mergeCell ref="AK48:AM48"/>
    <mergeCell ref="AN48:AP48"/>
    <mergeCell ref="AQ48:AT48"/>
    <mergeCell ref="AU43:AU44"/>
    <mergeCell ref="AQ52:AT52"/>
    <mergeCell ref="AN70:AP70"/>
    <mergeCell ref="AK75:AM75"/>
    <mergeCell ref="BA60:BC60"/>
    <mergeCell ref="AN55:AP55"/>
    <mergeCell ref="AK56:AM56"/>
    <mergeCell ref="X56:Z56"/>
    <mergeCell ref="AG46:AG75"/>
    <mergeCell ref="H72:J72"/>
    <mergeCell ref="H76:J76"/>
    <mergeCell ref="AA61:AD61"/>
    <mergeCell ref="X51:Z51"/>
    <mergeCell ref="X54:Z54"/>
    <mergeCell ref="U55:W55"/>
    <mergeCell ref="X55:Z55"/>
    <mergeCell ref="U56:W56"/>
    <mergeCell ref="H62:J62"/>
    <mergeCell ref="H63:J63"/>
    <mergeCell ref="H69:J69"/>
    <mergeCell ref="H74:J74"/>
    <mergeCell ref="K51:N51"/>
    <mergeCell ref="E46:G46"/>
    <mergeCell ref="E51:G51"/>
    <mergeCell ref="E52:G52"/>
    <mergeCell ref="K55:N55"/>
    <mergeCell ref="K57:N57"/>
    <mergeCell ref="K59:N59"/>
    <mergeCell ref="H67:J67"/>
    <mergeCell ref="H59:J59"/>
    <mergeCell ref="H61:J61"/>
    <mergeCell ref="AK58:AM58"/>
    <mergeCell ref="G134:I134"/>
    <mergeCell ref="U49:W49"/>
    <mergeCell ref="J131:N131"/>
    <mergeCell ref="G135:I135"/>
    <mergeCell ref="J134:N134"/>
    <mergeCell ref="G123:I123"/>
    <mergeCell ref="K50:N50"/>
    <mergeCell ref="I77:I78"/>
    <mergeCell ref="K77:K78"/>
    <mergeCell ref="M77:M78"/>
    <mergeCell ref="E76:G76"/>
    <mergeCell ref="J125:N125"/>
    <mergeCell ref="J126:N126"/>
    <mergeCell ref="G125:I125"/>
    <mergeCell ref="X76:Z76"/>
    <mergeCell ref="N77:N78"/>
    <mergeCell ref="E66:G66"/>
    <mergeCell ref="J114:N114"/>
    <mergeCell ref="J115:N115"/>
    <mergeCell ref="K67:N67"/>
    <mergeCell ref="K62:N62"/>
    <mergeCell ref="K63:N63"/>
    <mergeCell ref="K65:N65"/>
    <mergeCell ref="K66:N66"/>
    <mergeCell ref="K58:N58"/>
    <mergeCell ref="E119:F119"/>
    <mergeCell ref="E117:F117"/>
    <mergeCell ref="E116:F116"/>
    <mergeCell ref="G111:I112"/>
    <mergeCell ref="H60:J60"/>
    <mergeCell ref="G131:I131"/>
    <mergeCell ref="E127:F127"/>
    <mergeCell ref="E41:H41"/>
    <mergeCell ref="E130:F130"/>
    <mergeCell ref="G119:I119"/>
    <mergeCell ref="E118:F118"/>
    <mergeCell ref="E114:F114"/>
    <mergeCell ref="Q77:Q79"/>
    <mergeCell ref="Q111:Q113"/>
    <mergeCell ref="O77:O78"/>
    <mergeCell ref="G77:G78"/>
    <mergeCell ref="H77:H78"/>
    <mergeCell ref="E113:F113"/>
    <mergeCell ref="E115:F115"/>
    <mergeCell ref="E111:F112"/>
    <mergeCell ref="J121:N121"/>
    <mergeCell ref="E75:G75"/>
    <mergeCell ref="E22:H22"/>
    <mergeCell ref="B42:D42"/>
    <mergeCell ref="B43:B45"/>
    <mergeCell ref="E49:G49"/>
    <mergeCell ref="E50:G50"/>
    <mergeCell ref="H50:J50"/>
    <mergeCell ref="H57:J57"/>
    <mergeCell ref="H58:J58"/>
    <mergeCell ref="B77:B79"/>
    <mergeCell ref="C77:C79"/>
    <mergeCell ref="D77:D79"/>
    <mergeCell ref="E73:G73"/>
    <mergeCell ref="E70:G70"/>
    <mergeCell ref="G116:I116"/>
    <mergeCell ref="E65:G65"/>
    <mergeCell ref="E53:G53"/>
    <mergeCell ref="H49:J49"/>
    <mergeCell ref="E17:H17"/>
    <mergeCell ref="E24:H24"/>
    <mergeCell ref="E25:H25"/>
    <mergeCell ref="I27:N27"/>
    <mergeCell ref="E11:H11"/>
    <mergeCell ref="E31:H31"/>
    <mergeCell ref="H71:J71"/>
    <mergeCell ref="E20:H20"/>
    <mergeCell ref="D10:D11"/>
    <mergeCell ref="U118:V118"/>
    <mergeCell ref="U120:V120"/>
    <mergeCell ref="V77:V78"/>
    <mergeCell ref="U57:W57"/>
    <mergeCell ref="W115:Y115"/>
    <mergeCell ref="G129:I129"/>
    <mergeCell ref="H73:J73"/>
    <mergeCell ref="E71:G71"/>
    <mergeCell ref="J77:J78"/>
    <mergeCell ref="H70:J70"/>
    <mergeCell ref="H75:J75"/>
    <mergeCell ref="H65:J65"/>
    <mergeCell ref="E67:G67"/>
    <mergeCell ref="E62:G62"/>
    <mergeCell ref="H56:J56"/>
    <mergeCell ref="E74:G74"/>
    <mergeCell ref="G113:I113"/>
    <mergeCell ref="G115:I115"/>
    <mergeCell ref="H68:J68"/>
    <mergeCell ref="K68:N68"/>
    <mergeCell ref="K69:N69"/>
    <mergeCell ref="J118:N118"/>
    <mergeCell ref="J119:N119"/>
    <mergeCell ref="I39:N39"/>
    <mergeCell ref="U27:X27"/>
    <mergeCell ref="U24:X24"/>
    <mergeCell ref="U26:X26"/>
    <mergeCell ref="E32:H32"/>
    <mergeCell ref="E39:H39"/>
    <mergeCell ref="E30:H30"/>
    <mergeCell ref="I24:N24"/>
    <mergeCell ref="E18:H18"/>
    <mergeCell ref="E19:H19"/>
    <mergeCell ref="T77:T79"/>
    <mergeCell ref="G133:I133"/>
    <mergeCell ref="J116:N116"/>
    <mergeCell ref="J117:N117"/>
    <mergeCell ref="G132:I132"/>
    <mergeCell ref="B10:B11"/>
    <mergeCell ref="I13:N13"/>
    <mergeCell ref="I26:N26"/>
    <mergeCell ref="E21:H21"/>
    <mergeCell ref="I20:N20"/>
    <mergeCell ref="I21:N21"/>
    <mergeCell ref="I29:N29"/>
    <mergeCell ref="I36:N36"/>
    <mergeCell ref="I40:N40"/>
    <mergeCell ref="D43:D45"/>
    <mergeCell ref="E33:H33"/>
    <mergeCell ref="E29:H29"/>
    <mergeCell ref="E34:H34"/>
    <mergeCell ref="E40:H40"/>
    <mergeCell ref="E28:H28"/>
    <mergeCell ref="E42:H42"/>
    <mergeCell ref="I30:N30"/>
    <mergeCell ref="E126:F126"/>
    <mergeCell ref="J132:N132"/>
    <mergeCell ref="J133:N133"/>
    <mergeCell ref="G114:I114"/>
    <mergeCell ref="O111:O112"/>
    <mergeCell ref="R111:R113"/>
    <mergeCell ref="U113:V113"/>
    <mergeCell ref="T111:T113"/>
    <mergeCell ref="S111:S113"/>
    <mergeCell ref="Q80:Q109"/>
    <mergeCell ref="S77:S79"/>
    <mergeCell ref="U114:V114"/>
    <mergeCell ref="U111:V112"/>
    <mergeCell ref="U77:U78"/>
    <mergeCell ref="E72:G72"/>
    <mergeCell ref="R77:R79"/>
    <mergeCell ref="L77:L78"/>
    <mergeCell ref="G118:I118"/>
    <mergeCell ref="G117:I117"/>
    <mergeCell ref="G124:I124"/>
    <mergeCell ref="J124:N124"/>
    <mergeCell ref="U119:V119"/>
    <mergeCell ref="AG12:AG41"/>
    <mergeCell ref="AK27:AN27"/>
    <mergeCell ref="P43:P45"/>
    <mergeCell ref="R43:R45"/>
    <mergeCell ref="K53:N53"/>
    <mergeCell ref="I41:N41"/>
    <mergeCell ref="U51:W51"/>
    <mergeCell ref="I14:N14"/>
    <mergeCell ref="I15:N15"/>
    <mergeCell ref="AE43:AE44"/>
    <mergeCell ref="AH43:AH45"/>
    <mergeCell ref="AK46:AM46"/>
    <mergeCell ref="AI43:AI45"/>
    <mergeCell ref="AK47:AM47"/>
    <mergeCell ref="AN47:AP47"/>
    <mergeCell ref="U66:W66"/>
    <mergeCell ref="AA55:AD55"/>
    <mergeCell ref="AO37:AT37"/>
    <mergeCell ref="AQ47:AT47"/>
    <mergeCell ref="AQ55:AT55"/>
    <mergeCell ref="AA53:AD53"/>
    <mergeCell ref="AN56:AP56"/>
    <mergeCell ref="AQ56:AT56"/>
    <mergeCell ref="AK57:AM57"/>
    <mergeCell ref="AN57:AP57"/>
    <mergeCell ref="AQ57:AT57"/>
    <mergeCell ref="AN52:AP52"/>
    <mergeCell ref="AA50:AD50"/>
    <mergeCell ref="AK52:AM52"/>
    <mergeCell ref="AA49:AD49"/>
    <mergeCell ref="AA54:AD54"/>
    <mergeCell ref="AA52:AD52"/>
    <mergeCell ref="O10:O11"/>
    <mergeCell ref="U10:X10"/>
    <mergeCell ref="I32:N32"/>
    <mergeCell ref="I33:N33"/>
    <mergeCell ref="AA46:AD46"/>
    <mergeCell ref="E12:H12"/>
    <mergeCell ref="E27:H27"/>
    <mergeCell ref="E37:H37"/>
    <mergeCell ref="E35:H35"/>
    <mergeCell ref="U12:X12"/>
    <mergeCell ref="U13:X13"/>
    <mergeCell ref="U14:X14"/>
    <mergeCell ref="U15:X15"/>
    <mergeCell ref="I37:N37"/>
    <mergeCell ref="I38:N38"/>
    <mergeCell ref="I16:N16"/>
    <mergeCell ref="E26:H26"/>
    <mergeCell ref="P10:P11"/>
    <mergeCell ref="X43:Z44"/>
    <mergeCell ref="X45:Z45"/>
    <mergeCell ref="Q46:Q75"/>
    <mergeCell ref="K61:N61"/>
    <mergeCell ref="AA66:AD66"/>
    <mergeCell ref="K60:N60"/>
    <mergeCell ref="E48:G48"/>
    <mergeCell ref="H66:J66"/>
    <mergeCell ref="X58:Z58"/>
    <mergeCell ref="U63:W63"/>
    <mergeCell ref="U48:W48"/>
    <mergeCell ref="U62:W62"/>
    <mergeCell ref="Q10:Q11"/>
    <mergeCell ref="E38:H38"/>
    <mergeCell ref="Q8:Q9"/>
    <mergeCell ref="AO15:AT15"/>
    <mergeCell ref="AK16:AN16"/>
    <mergeCell ref="AO16:AT16"/>
    <mergeCell ref="AH8:AT9"/>
    <mergeCell ref="A12:A41"/>
    <mergeCell ref="Y23:AD23"/>
    <mergeCell ref="Y24:AD24"/>
    <mergeCell ref="Y25:AD25"/>
    <mergeCell ref="E36:H36"/>
    <mergeCell ref="A5:AU5"/>
    <mergeCell ref="AF8:AF9"/>
    <mergeCell ref="U31:X31"/>
    <mergeCell ref="Y22:AD22"/>
    <mergeCell ref="AG8:AG9"/>
    <mergeCell ref="AE10:AE11"/>
    <mergeCell ref="AA45:AD45"/>
    <mergeCell ref="U40:X40"/>
    <mergeCell ref="U25:X25"/>
    <mergeCell ref="U23:X23"/>
    <mergeCell ref="AA43:AD44"/>
    <mergeCell ref="AG10:AG11"/>
    <mergeCell ref="R8:AD9"/>
    <mergeCell ref="P8:P9"/>
    <mergeCell ref="Y19:AD19"/>
    <mergeCell ref="Y20:AD20"/>
    <mergeCell ref="Y21:AD21"/>
    <mergeCell ref="Y10:AD10"/>
    <mergeCell ref="U21:X21"/>
    <mergeCell ref="Y11:AD11"/>
    <mergeCell ref="I22:N22"/>
    <mergeCell ref="C10:C11"/>
    <mergeCell ref="A10:A11"/>
    <mergeCell ref="E23:H23"/>
    <mergeCell ref="E13:H13"/>
    <mergeCell ref="E14:H14"/>
    <mergeCell ref="E15:H15"/>
    <mergeCell ref="AP4:AU4"/>
    <mergeCell ref="E1:AO4"/>
    <mergeCell ref="U11:X11"/>
    <mergeCell ref="R10:R11"/>
    <mergeCell ref="S10:S11"/>
    <mergeCell ref="T10:T11"/>
    <mergeCell ref="B8:N9"/>
    <mergeCell ref="AF10:AF11"/>
    <mergeCell ref="AP1:AQ1"/>
    <mergeCell ref="AR1:AU1"/>
    <mergeCell ref="AP2:AQ2"/>
    <mergeCell ref="AR2:AU2"/>
    <mergeCell ref="AP3:AQ3"/>
    <mergeCell ref="A1:D4"/>
    <mergeCell ref="Z6:AD6"/>
    <mergeCell ref="E10:H10"/>
    <mergeCell ref="AI10:AI11"/>
    <mergeCell ref="AR3:AU3"/>
    <mergeCell ref="O8:O9"/>
    <mergeCell ref="A6:O6"/>
    <mergeCell ref="Q6:Y6"/>
    <mergeCell ref="A7:AU7"/>
    <mergeCell ref="AE8:AE9"/>
    <mergeCell ref="E16:H16"/>
    <mergeCell ref="I10:N10"/>
    <mergeCell ref="I11:N11"/>
    <mergeCell ref="I12:N12"/>
    <mergeCell ref="A80:A109"/>
    <mergeCell ref="E58:G58"/>
    <mergeCell ref="E59:G59"/>
    <mergeCell ref="E60:G60"/>
    <mergeCell ref="E61:G61"/>
    <mergeCell ref="A111:A113"/>
    <mergeCell ref="B111:B113"/>
    <mergeCell ref="C111:C113"/>
    <mergeCell ref="D111:D113"/>
    <mergeCell ref="A77:A79"/>
    <mergeCell ref="B110:D110"/>
    <mergeCell ref="A46:A75"/>
    <mergeCell ref="E77:E78"/>
    <mergeCell ref="F77:F78"/>
    <mergeCell ref="E43:G44"/>
    <mergeCell ref="K43:N44"/>
    <mergeCell ref="E69:G69"/>
    <mergeCell ref="E68:G68"/>
    <mergeCell ref="H51:J51"/>
    <mergeCell ref="H52:J52"/>
    <mergeCell ref="H64:J64"/>
    <mergeCell ref="H55:J55"/>
    <mergeCell ref="E54:G54"/>
    <mergeCell ref="H53:J53"/>
    <mergeCell ref="E47:G47"/>
    <mergeCell ref="E56:G56"/>
    <mergeCell ref="E55:G55"/>
    <mergeCell ref="E57:G57"/>
    <mergeCell ref="K70:N70"/>
    <mergeCell ref="K75:N75"/>
    <mergeCell ref="K76:N76"/>
    <mergeCell ref="K71:N71"/>
    <mergeCell ref="AQ51:AT51"/>
    <mergeCell ref="AK50:AM50"/>
    <mergeCell ref="A43:A45"/>
    <mergeCell ref="E45:G45"/>
    <mergeCell ref="K45:N45"/>
    <mergeCell ref="K46:N46"/>
    <mergeCell ref="K47:N47"/>
    <mergeCell ref="K48:N48"/>
    <mergeCell ref="H47:J47"/>
    <mergeCell ref="H48:J48"/>
    <mergeCell ref="H46:J46"/>
    <mergeCell ref="K49:N49"/>
    <mergeCell ref="K54:N54"/>
    <mergeCell ref="U43:W44"/>
    <mergeCell ref="X48:Z48"/>
    <mergeCell ref="AA48:AD48"/>
    <mergeCell ref="AA47:AD47"/>
    <mergeCell ref="C43:C45"/>
    <mergeCell ref="H43:J44"/>
    <mergeCell ref="H45:J45"/>
    <mergeCell ref="AK45:AM45"/>
    <mergeCell ref="AN45:AP45"/>
    <mergeCell ref="AQ45:AT45"/>
    <mergeCell ref="BD63:BF63"/>
    <mergeCell ref="BG63:BJ63"/>
    <mergeCell ref="Q12:Q41"/>
    <mergeCell ref="Y12:AD12"/>
    <mergeCell ref="Y13:AD13"/>
    <mergeCell ref="Y14:AD14"/>
    <mergeCell ref="Y15:AD15"/>
    <mergeCell ref="Y16:AD16"/>
    <mergeCell ref="Y17:AD17"/>
    <mergeCell ref="Y18:AD18"/>
    <mergeCell ref="BG60:BJ60"/>
    <mergeCell ref="BA61:BC61"/>
    <mergeCell ref="BD61:BF61"/>
    <mergeCell ref="BG61:BJ61"/>
    <mergeCell ref="BA62:BC62"/>
    <mergeCell ref="BD62:BF62"/>
    <mergeCell ref="BG62:BJ62"/>
    <mergeCell ref="AQ49:AT49"/>
    <mergeCell ref="AN50:AP50"/>
    <mergeCell ref="AQ50:AT50"/>
    <mergeCell ref="U58:W58"/>
    <mergeCell ref="AF43:AF45"/>
    <mergeCell ref="AG43:AG45"/>
    <mergeCell ref="U46:W46"/>
    <mergeCell ref="X46:Z46"/>
    <mergeCell ref="U47:W47"/>
    <mergeCell ref="AK49:AM49"/>
    <mergeCell ref="AN49:AP49"/>
    <mergeCell ref="AA62:AD62"/>
    <mergeCell ref="BD58:BF58"/>
    <mergeCell ref="BG58:BJ58"/>
    <mergeCell ref="BA59:BC59"/>
    <mergeCell ref="BD59:BF59"/>
    <mergeCell ref="BG59:BJ59"/>
    <mergeCell ref="BD60:BF60"/>
    <mergeCell ref="BG55:BJ55"/>
    <mergeCell ref="BA56:BC56"/>
    <mergeCell ref="Y37:AD37"/>
    <mergeCell ref="Y30:AD30"/>
    <mergeCell ref="Y31:AD31"/>
    <mergeCell ref="Y32:AD32"/>
    <mergeCell ref="Y33:AD33"/>
    <mergeCell ref="Y38:AD38"/>
    <mergeCell ref="Y35:AD35"/>
    <mergeCell ref="Y36:AD36"/>
    <mergeCell ref="AK32:AN32"/>
    <mergeCell ref="AO32:AT32"/>
    <mergeCell ref="AK33:AN33"/>
    <mergeCell ref="AK30:AN30"/>
    <mergeCell ref="AO30:AT30"/>
    <mergeCell ref="AO33:AT33"/>
    <mergeCell ref="AK31:AN31"/>
    <mergeCell ref="AO31:AT31"/>
    <mergeCell ref="AO39:AT39"/>
    <mergeCell ref="AK40:AN40"/>
    <mergeCell ref="AO40:AT40"/>
    <mergeCell ref="AO42:AT42"/>
    <mergeCell ref="AK42:AN42"/>
    <mergeCell ref="AH42:AJ42"/>
    <mergeCell ref="AK35:AN35"/>
    <mergeCell ref="AO35:AT35"/>
    <mergeCell ref="AK36:AN36"/>
    <mergeCell ref="AO36:AT36"/>
    <mergeCell ref="AK37:AN37"/>
    <mergeCell ref="AK34:AN34"/>
    <mergeCell ref="U32:X32"/>
    <mergeCell ref="U34:X34"/>
    <mergeCell ref="U36:X36"/>
    <mergeCell ref="U35:X35"/>
    <mergeCell ref="Y34:AD34"/>
    <mergeCell ref="Y28:AD28"/>
    <mergeCell ref="Y29:AD29"/>
    <mergeCell ref="U29:X29"/>
    <mergeCell ref="U30:X30"/>
    <mergeCell ref="U33:X33"/>
    <mergeCell ref="U28:X28"/>
    <mergeCell ref="U38:X38"/>
    <mergeCell ref="AO34:AT34"/>
    <mergeCell ref="AO38:AT38"/>
    <mergeCell ref="AE77:AE78"/>
    <mergeCell ref="AA57:AD57"/>
    <mergeCell ref="X59:Z59"/>
    <mergeCell ref="X75:Z75"/>
    <mergeCell ref="AD77:AD78"/>
    <mergeCell ref="AA74:AD74"/>
    <mergeCell ref="X60:Z60"/>
    <mergeCell ref="AA60:AD60"/>
    <mergeCell ref="AA59:AD59"/>
    <mergeCell ref="Y39:AD39"/>
    <mergeCell ref="Y40:AD40"/>
    <mergeCell ref="Y41:AD41"/>
    <mergeCell ref="U50:W50"/>
    <mergeCell ref="U65:W65"/>
    <mergeCell ref="AA56:AD56"/>
    <mergeCell ref="X62:Z62"/>
    <mergeCell ref="AK39:AN39"/>
    <mergeCell ref="Z111:AD112"/>
    <mergeCell ref="AA68:AD68"/>
    <mergeCell ref="X67:Z67"/>
    <mergeCell ref="X65:Z65"/>
    <mergeCell ref="AA63:AD63"/>
    <mergeCell ref="AA51:AD51"/>
    <mergeCell ref="AA69:AD69"/>
    <mergeCell ref="X68:Z68"/>
    <mergeCell ref="AA58:AD58"/>
    <mergeCell ref="X64:Z64"/>
    <mergeCell ref="X74:Z74"/>
    <mergeCell ref="AA77:AA78"/>
    <mergeCell ref="AB77:AB78"/>
    <mergeCell ref="AC77:AC78"/>
    <mergeCell ref="X63:Z63"/>
    <mergeCell ref="AA65:AD65"/>
    <mergeCell ref="X69:Z69"/>
    <mergeCell ref="X66:Z66"/>
    <mergeCell ref="AA64:AD64"/>
    <mergeCell ref="W111:Y112"/>
    <mergeCell ref="X73:Z73"/>
    <mergeCell ref="U59:W59"/>
    <mergeCell ref="U60:W60"/>
    <mergeCell ref="U52:W52"/>
    <mergeCell ref="X52:Z52"/>
    <mergeCell ref="U61:W61"/>
    <mergeCell ref="X53:Z53"/>
    <mergeCell ref="X61:Z61"/>
    <mergeCell ref="U67:W67"/>
    <mergeCell ref="U54:W54"/>
    <mergeCell ref="X70:Z70"/>
    <mergeCell ref="U76:W76"/>
    <mergeCell ref="AE111:AE112"/>
    <mergeCell ref="Z113:AD113"/>
    <mergeCell ref="Z114:AD114"/>
    <mergeCell ref="AA75:AD75"/>
    <mergeCell ref="Z118:AD118"/>
    <mergeCell ref="Z119:AD119"/>
    <mergeCell ref="Z77:Z78"/>
    <mergeCell ref="Z115:AD115"/>
    <mergeCell ref="Z116:AD116"/>
    <mergeCell ref="AA76:AD76"/>
    <mergeCell ref="U68:W68"/>
    <mergeCell ref="U64:W64"/>
    <mergeCell ref="U75:W75"/>
    <mergeCell ref="U74:W74"/>
    <mergeCell ref="W119:Y119"/>
    <mergeCell ref="W116:Y116"/>
    <mergeCell ref="W117:Y117"/>
    <mergeCell ref="W113:Y113"/>
    <mergeCell ref="X72:Z72"/>
    <mergeCell ref="W118:Y118"/>
    <mergeCell ref="AA71:AD71"/>
    <mergeCell ref="Z117:AD117"/>
    <mergeCell ref="AA72:AD72"/>
    <mergeCell ref="AA73:AD73"/>
    <mergeCell ref="AA67:AD67"/>
    <mergeCell ref="W77:W78"/>
    <mergeCell ref="U71:W71"/>
    <mergeCell ref="U73:W73"/>
    <mergeCell ref="U69:W69"/>
    <mergeCell ref="U70:W70"/>
    <mergeCell ref="U116:V116"/>
    <mergeCell ref="U115:V115"/>
    <mergeCell ref="Z124:AD124"/>
    <mergeCell ref="Z120:AD120"/>
    <mergeCell ref="Z121:AD121"/>
    <mergeCell ref="AA70:AD70"/>
    <mergeCell ref="Z142:AD142"/>
    <mergeCell ref="Z143:AD143"/>
    <mergeCell ref="Z131:AD131"/>
    <mergeCell ref="Z132:AD132"/>
    <mergeCell ref="Z133:AD133"/>
    <mergeCell ref="Z134:AD134"/>
    <mergeCell ref="Z135:AD135"/>
    <mergeCell ref="Z123:AD123"/>
    <mergeCell ref="Z127:AD127"/>
    <mergeCell ref="Z128:AD128"/>
    <mergeCell ref="Z129:AD129"/>
    <mergeCell ref="Z130:AD130"/>
    <mergeCell ref="Z125:AD125"/>
    <mergeCell ref="Z126:AD126"/>
    <mergeCell ref="X71:Z71"/>
    <mergeCell ref="W142:Y142"/>
    <mergeCell ref="W137:Y137"/>
    <mergeCell ref="W129:Y129"/>
    <mergeCell ref="W121:Y121"/>
    <mergeCell ref="U72:W72"/>
    <mergeCell ref="Y77:Y78"/>
    <mergeCell ref="U121:V121"/>
    <mergeCell ref="W132:Y132"/>
    <mergeCell ref="W133:Y133"/>
    <mergeCell ref="U117:V117"/>
    <mergeCell ref="U123:V123"/>
    <mergeCell ref="Z122:AD122"/>
    <mergeCell ref="U125:V125"/>
    <mergeCell ref="AO13:AT13"/>
    <mergeCell ref="AK14:AN14"/>
    <mergeCell ref="AO14:AT14"/>
    <mergeCell ref="AK15:AN15"/>
    <mergeCell ref="AK13:AN13"/>
    <mergeCell ref="AH10:AH11"/>
    <mergeCell ref="AV8:AV9"/>
    <mergeCell ref="AJ10:AJ11"/>
    <mergeCell ref="AK10:AN10"/>
    <mergeCell ref="AO10:AT10"/>
    <mergeCell ref="AK11:AN11"/>
    <mergeCell ref="AK12:AN12"/>
    <mergeCell ref="AO12:AT12"/>
    <mergeCell ref="AU10:AU11"/>
    <mergeCell ref="AU8:AU9"/>
    <mergeCell ref="AO11:AT11"/>
    <mergeCell ref="AV10:AV11"/>
    <mergeCell ref="AK26:AN26"/>
    <mergeCell ref="AO22:AT22"/>
    <mergeCell ref="AK23:AN23"/>
    <mergeCell ref="AO23:AT23"/>
    <mergeCell ref="AK22:AN22"/>
    <mergeCell ref="AK17:AN17"/>
    <mergeCell ref="AO17:AT17"/>
    <mergeCell ref="AK18:AN18"/>
    <mergeCell ref="AO18:AT18"/>
    <mergeCell ref="AK19:AN19"/>
    <mergeCell ref="AO19:AT19"/>
    <mergeCell ref="AK21:AN21"/>
    <mergeCell ref="AO20:AT20"/>
    <mergeCell ref="AK28:AN28"/>
    <mergeCell ref="AO28:AT28"/>
    <mergeCell ref="AK29:AN29"/>
    <mergeCell ref="AO29:AT29"/>
    <mergeCell ref="AK20:AN20"/>
    <mergeCell ref="AO21:AT21"/>
    <mergeCell ref="AK24:AN24"/>
    <mergeCell ref="AO25:AT25"/>
    <mergeCell ref="AO26:AT26"/>
    <mergeCell ref="AO27:AT27"/>
    <mergeCell ref="AO24:AT24"/>
    <mergeCell ref="AK25:AN25"/>
    <mergeCell ref="AK41:AN41"/>
    <mergeCell ref="AO41:AT41"/>
    <mergeCell ref="AK38:AN38"/>
    <mergeCell ref="AN46:AP46"/>
    <mergeCell ref="AQ46:AT46"/>
    <mergeCell ref="AK55:AM55"/>
    <mergeCell ref="AQ69:AT69"/>
    <mergeCell ref="AN53:AP53"/>
    <mergeCell ref="AQ53:AT53"/>
    <mergeCell ref="AK54:AM54"/>
    <mergeCell ref="AN54:AP54"/>
    <mergeCell ref="AQ54:AT54"/>
    <mergeCell ref="AQ63:AT63"/>
    <mergeCell ref="AK64:AM64"/>
    <mergeCell ref="AN64:AP64"/>
    <mergeCell ref="AQ64:AT64"/>
    <mergeCell ref="AK61:AM61"/>
    <mergeCell ref="AN61:AP61"/>
    <mergeCell ref="AQ61:AT61"/>
    <mergeCell ref="AK62:AM62"/>
    <mergeCell ref="AN62:AP62"/>
    <mergeCell ref="AQ62:AT62"/>
    <mergeCell ref="AN58:AP58"/>
    <mergeCell ref="AQ58:AT58"/>
    <mergeCell ref="AK63:AM63"/>
    <mergeCell ref="AK60:AM60"/>
    <mergeCell ref="AQ60:AT60"/>
    <mergeCell ref="AK59:AM59"/>
    <mergeCell ref="AN59:AP59"/>
    <mergeCell ref="AQ59:AT59"/>
    <mergeCell ref="AK51:AM51"/>
    <mergeCell ref="AN51:AP51"/>
    <mergeCell ref="AQ70:AT70"/>
    <mergeCell ref="AK71:AM71"/>
    <mergeCell ref="AN71:AP71"/>
    <mergeCell ref="AQ71:AT71"/>
    <mergeCell ref="AK72:AM72"/>
    <mergeCell ref="AN72:AP72"/>
    <mergeCell ref="AK68:AM68"/>
    <mergeCell ref="AK70:AM70"/>
    <mergeCell ref="AQ68:AT68"/>
    <mergeCell ref="AK69:AM69"/>
    <mergeCell ref="AN77:AN78"/>
    <mergeCell ref="AK74:AM74"/>
    <mergeCell ref="AN68:AP68"/>
    <mergeCell ref="AK66:AM66"/>
    <mergeCell ref="AQ66:AT66"/>
    <mergeCell ref="AK67:AM67"/>
    <mergeCell ref="AN76:AP76"/>
    <mergeCell ref="AN66:AP66"/>
    <mergeCell ref="AN60:AP60"/>
    <mergeCell ref="AN67:AP67"/>
    <mergeCell ref="AQ67:AT67"/>
    <mergeCell ref="AN63:AP63"/>
    <mergeCell ref="AH76:AJ76"/>
    <mergeCell ref="AG114:AG143"/>
    <mergeCell ref="AK114:AL114"/>
    <mergeCell ref="AP130:AT130"/>
    <mergeCell ref="AK129:AL129"/>
    <mergeCell ref="AM129:AO129"/>
    <mergeCell ref="AP129:AT129"/>
    <mergeCell ref="AQ72:AT72"/>
    <mergeCell ref="AK73:AM73"/>
    <mergeCell ref="AN73:AP73"/>
    <mergeCell ref="AN74:AP74"/>
    <mergeCell ref="AQ74:AT74"/>
    <mergeCell ref="AS77:AS78"/>
    <mergeCell ref="AQ75:AT75"/>
    <mergeCell ref="AK65:AM65"/>
    <mergeCell ref="AN65:AP65"/>
    <mergeCell ref="AQ65:AT65"/>
    <mergeCell ref="AG80:AG109"/>
    <mergeCell ref="AJ111:AJ113"/>
    <mergeCell ref="AK111:AL112"/>
    <mergeCell ref="AM111:AO112"/>
    <mergeCell ref="AP111:AT112"/>
    <mergeCell ref="AK130:AL130"/>
    <mergeCell ref="AM130:AO130"/>
    <mergeCell ref="AQ73:AT73"/>
    <mergeCell ref="AK76:AM76"/>
    <mergeCell ref="AN75:AP75"/>
    <mergeCell ref="AK115:AL115"/>
    <mergeCell ref="AU111:AU112"/>
    <mergeCell ref="AK113:AL113"/>
    <mergeCell ref="AM113:AO113"/>
    <mergeCell ref="AP113:AT113"/>
    <mergeCell ref="AG111:AG113"/>
    <mergeCell ref="AH110:AJ110"/>
    <mergeCell ref="AI111:AI113"/>
    <mergeCell ref="AH111:AH113"/>
    <mergeCell ref="AU77:AU78"/>
    <mergeCell ref="AL77:AL78"/>
    <mergeCell ref="AM77:AM78"/>
    <mergeCell ref="AJ77:AJ79"/>
    <mergeCell ref="AT77:AT78"/>
    <mergeCell ref="AG77:AG79"/>
    <mergeCell ref="AP122:AT122"/>
    <mergeCell ref="AK119:AL119"/>
    <mergeCell ref="AM119:AO119"/>
    <mergeCell ref="AP119:AT119"/>
    <mergeCell ref="AK120:AL120"/>
    <mergeCell ref="AM120:AO120"/>
    <mergeCell ref="AP120:AT120"/>
    <mergeCell ref="AK117:AL117"/>
    <mergeCell ref="AM117:AO117"/>
    <mergeCell ref="AP117:AT117"/>
    <mergeCell ref="AK118:AL118"/>
    <mergeCell ref="AM118:AO118"/>
    <mergeCell ref="AP118:AT118"/>
    <mergeCell ref="AK116:AL116"/>
    <mergeCell ref="AM116:AO116"/>
    <mergeCell ref="AP116:AT116"/>
    <mergeCell ref="AM114:AO114"/>
    <mergeCell ref="AP114:AT114"/>
    <mergeCell ref="AM115:AO115"/>
    <mergeCell ref="AP115:AT115"/>
    <mergeCell ref="AK134:AL134"/>
    <mergeCell ref="AM134:AO134"/>
    <mergeCell ref="AP134:AT134"/>
    <mergeCell ref="AK135:AL135"/>
    <mergeCell ref="AM135:AO135"/>
    <mergeCell ref="AP135:AT135"/>
    <mergeCell ref="AM131:AO131"/>
    <mergeCell ref="AP131:AT131"/>
    <mergeCell ref="AK133:AL133"/>
    <mergeCell ref="AM133:AO133"/>
    <mergeCell ref="AP133:AT133"/>
    <mergeCell ref="AK132:AL132"/>
    <mergeCell ref="AK128:AL128"/>
    <mergeCell ref="AM128:AO128"/>
    <mergeCell ref="AP128:AT128"/>
    <mergeCell ref="AP126:AT126"/>
    <mergeCell ref="AK127:AL127"/>
    <mergeCell ref="AM127:AO127"/>
    <mergeCell ref="AK123:AL123"/>
    <mergeCell ref="AM123:AO123"/>
    <mergeCell ref="AP123:AT123"/>
    <mergeCell ref="AK126:AL126"/>
    <mergeCell ref="AK121:AL121"/>
    <mergeCell ref="AM121:AO121"/>
    <mergeCell ref="AP121:AT121"/>
    <mergeCell ref="AK122:AL122"/>
    <mergeCell ref="AM122:AO122"/>
    <mergeCell ref="AP141:AT141"/>
    <mergeCell ref="AK138:AL138"/>
    <mergeCell ref="AM138:AO138"/>
    <mergeCell ref="AP138:AT138"/>
    <mergeCell ref="AP140:AT140"/>
    <mergeCell ref="AP136:AT136"/>
    <mergeCell ref="AK137:AL137"/>
    <mergeCell ref="AM137:AO137"/>
    <mergeCell ref="AK131:AL131"/>
    <mergeCell ref="AM132:AO132"/>
    <mergeCell ref="AP132:AT132"/>
    <mergeCell ref="AW8:AW9"/>
    <mergeCell ref="AK136:AL136"/>
    <mergeCell ref="AK140:AL140"/>
    <mergeCell ref="AM140:AO140"/>
    <mergeCell ref="AM136:AO136"/>
    <mergeCell ref="AX8:BJ9"/>
    <mergeCell ref="AW12:AW41"/>
    <mergeCell ref="BA12:BD12"/>
    <mergeCell ref="BE12:BJ12"/>
    <mergeCell ref="BA13:BD13"/>
    <mergeCell ref="AP137:AT137"/>
    <mergeCell ref="AK139:AL139"/>
    <mergeCell ref="AM139:AO139"/>
    <mergeCell ref="AP139:AT139"/>
    <mergeCell ref="AK124:AL124"/>
    <mergeCell ref="AM124:AO124"/>
    <mergeCell ref="AP124:AT124"/>
    <mergeCell ref="AM125:AO125"/>
    <mergeCell ref="AP125:AT125"/>
    <mergeCell ref="AM126:AO126"/>
    <mergeCell ref="AP127:AT127"/>
    <mergeCell ref="BE13:BJ13"/>
    <mergeCell ref="BA14:BD14"/>
    <mergeCell ref="BE14:BJ14"/>
    <mergeCell ref="BA15:BD15"/>
    <mergeCell ref="BE15:BJ15"/>
    <mergeCell ref="BA16:BD16"/>
    <mergeCell ref="BE16:BJ16"/>
    <mergeCell ref="BA21:BD21"/>
    <mergeCell ref="BK8:BK9"/>
    <mergeCell ref="BL8:BL9"/>
    <mergeCell ref="AY10:AY11"/>
    <mergeCell ref="AZ10:AZ11"/>
    <mergeCell ref="BA10:BD10"/>
    <mergeCell ref="BE10:BJ10"/>
    <mergeCell ref="BK10:BK11"/>
    <mergeCell ref="BL10:BL11"/>
    <mergeCell ref="BA11:BD11"/>
    <mergeCell ref="BE11:BJ11"/>
    <mergeCell ref="BE20:BJ20"/>
    <mergeCell ref="BE21:BJ21"/>
    <mergeCell ref="BA20:BD20"/>
    <mergeCell ref="AX42:AZ42"/>
    <mergeCell ref="BA31:BD31"/>
    <mergeCell ref="BE31:BJ31"/>
    <mergeCell ref="BA32:BD32"/>
    <mergeCell ref="BE32:BJ32"/>
    <mergeCell ref="BA26:BD26"/>
    <mergeCell ref="BE26:BJ26"/>
    <mergeCell ref="BA27:BD27"/>
    <mergeCell ref="BE27:BJ27"/>
    <mergeCell ref="BA28:BD28"/>
    <mergeCell ref="BA30:BD30"/>
    <mergeCell ref="BA17:BD17"/>
    <mergeCell ref="BE17:BJ17"/>
    <mergeCell ref="BA18:BD18"/>
    <mergeCell ref="BE18:BJ18"/>
    <mergeCell ref="BA19:BD19"/>
    <mergeCell ref="BE19:BJ19"/>
    <mergeCell ref="BE24:BJ24"/>
    <mergeCell ref="BE25:BJ25"/>
    <mergeCell ref="BA22:BD22"/>
    <mergeCell ref="BE22:BJ22"/>
    <mergeCell ref="BA23:BD23"/>
    <mergeCell ref="BE23:BJ23"/>
    <mergeCell ref="BA24:BD24"/>
    <mergeCell ref="BA29:BD29"/>
    <mergeCell ref="BA25:BD25"/>
    <mergeCell ref="BE30:BJ30"/>
    <mergeCell ref="BE28:BJ28"/>
    <mergeCell ref="BE29:BJ29"/>
    <mergeCell ref="BA42:BD42"/>
    <mergeCell ref="BE42:BJ42"/>
    <mergeCell ref="BA41:BD41"/>
    <mergeCell ref="BA37:BD37"/>
    <mergeCell ref="BE37:BJ37"/>
    <mergeCell ref="BA38:BD38"/>
    <mergeCell ref="BE38:BJ38"/>
    <mergeCell ref="BA39:BD39"/>
    <mergeCell ref="BE39:BJ39"/>
    <mergeCell ref="BE33:BJ33"/>
    <mergeCell ref="BA34:BD34"/>
    <mergeCell ref="BE34:BJ34"/>
    <mergeCell ref="BA35:BD35"/>
    <mergeCell ref="BE35:BJ35"/>
    <mergeCell ref="BA36:BD36"/>
    <mergeCell ref="BE36:BJ36"/>
    <mergeCell ref="BA33:BD33"/>
    <mergeCell ref="BA64:BC64"/>
    <mergeCell ref="BD64:BF64"/>
    <mergeCell ref="BG64:BJ64"/>
    <mergeCell ref="BD56:BF56"/>
    <mergeCell ref="BG56:BJ56"/>
    <mergeCell ref="BD57:BF57"/>
    <mergeCell ref="BG57:BJ57"/>
    <mergeCell ref="BA55:BC55"/>
    <mergeCell ref="BA43:BC44"/>
    <mergeCell ref="BG54:BJ54"/>
    <mergeCell ref="BD47:BF47"/>
    <mergeCell ref="BG47:BJ47"/>
    <mergeCell ref="BA48:BC48"/>
    <mergeCell ref="BD48:BF48"/>
    <mergeCell ref="BG48:BJ48"/>
    <mergeCell ref="BA49:BC49"/>
    <mergeCell ref="BD49:BF49"/>
    <mergeCell ref="BG49:BJ49"/>
    <mergeCell ref="BK43:BK44"/>
    <mergeCell ref="BG43:BJ44"/>
    <mergeCell ref="BL43:BL45"/>
    <mergeCell ref="BA45:BC45"/>
    <mergeCell ref="BD45:BF45"/>
    <mergeCell ref="BG45:BJ45"/>
    <mergeCell ref="AW46:AW75"/>
    <mergeCell ref="BA46:BC46"/>
    <mergeCell ref="BD46:BF46"/>
    <mergeCell ref="BG46:BJ46"/>
    <mergeCell ref="BA47:BC47"/>
    <mergeCell ref="AZ43:AZ45"/>
    <mergeCell ref="AX76:AZ76"/>
    <mergeCell ref="BA71:BC71"/>
    <mergeCell ref="BD71:BF71"/>
    <mergeCell ref="BG71:BJ71"/>
    <mergeCell ref="BA72:BC72"/>
    <mergeCell ref="BD72:BF72"/>
    <mergeCell ref="BG72:BJ72"/>
    <mergeCell ref="BG67:BJ67"/>
    <mergeCell ref="BA68:BC68"/>
    <mergeCell ref="BD68:BF68"/>
    <mergeCell ref="BG68:BJ68"/>
    <mergeCell ref="BA69:BC69"/>
    <mergeCell ref="BD50:BF50"/>
    <mergeCell ref="BG50:BJ50"/>
    <mergeCell ref="BA51:BC51"/>
    <mergeCell ref="BD51:BF51"/>
    <mergeCell ref="BG51:BJ51"/>
    <mergeCell ref="BA52:BC52"/>
    <mergeCell ref="BD52:BF52"/>
    <mergeCell ref="BG52:BJ52"/>
    <mergeCell ref="BK77:BK78"/>
    <mergeCell ref="BL77:BL79"/>
    <mergeCell ref="AW80:AW109"/>
    <mergeCell ref="AY111:AY113"/>
    <mergeCell ref="AZ111:AZ113"/>
    <mergeCell ref="BA111:BB112"/>
    <mergeCell ref="BC111:BE112"/>
    <mergeCell ref="BF111:BJ112"/>
    <mergeCell ref="BK111:BK112"/>
    <mergeCell ref="BL111:BL113"/>
    <mergeCell ref="BA75:BC75"/>
    <mergeCell ref="BD75:BF75"/>
    <mergeCell ref="BG75:BJ75"/>
    <mergeCell ref="BA53:BC53"/>
    <mergeCell ref="BD53:BF53"/>
    <mergeCell ref="BG53:BJ53"/>
    <mergeCell ref="BA54:BC54"/>
    <mergeCell ref="BD54:BF54"/>
    <mergeCell ref="AY77:AY79"/>
    <mergeCell ref="AZ77:AZ79"/>
    <mergeCell ref="BI77:BI78"/>
    <mergeCell ref="BJ77:BJ78"/>
    <mergeCell ref="BA70:BC70"/>
    <mergeCell ref="BE77:BE78"/>
    <mergeCell ref="BD55:BF55"/>
    <mergeCell ref="BA73:BC73"/>
    <mergeCell ref="BD73:BF73"/>
    <mergeCell ref="BG73:BJ73"/>
    <mergeCell ref="BA74:BC74"/>
    <mergeCell ref="BD74:BF74"/>
    <mergeCell ref="BG74:BJ74"/>
    <mergeCell ref="BD76:BF76"/>
    <mergeCell ref="BD69:BF69"/>
    <mergeCell ref="BG69:BJ69"/>
    <mergeCell ref="BD70:BF70"/>
    <mergeCell ref="BG70:BJ70"/>
    <mergeCell ref="BA65:BC65"/>
    <mergeCell ref="BD65:BF65"/>
    <mergeCell ref="BG65:BJ65"/>
    <mergeCell ref="BA66:BC66"/>
    <mergeCell ref="BD66:BF66"/>
    <mergeCell ref="BG66:BJ66"/>
    <mergeCell ref="BA67:BC67"/>
    <mergeCell ref="BD67:BF67"/>
    <mergeCell ref="BG76:BJ76"/>
    <mergeCell ref="BB77:BB78"/>
    <mergeCell ref="BA77:BA78"/>
    <mergeCell ref="BC77:BC78"/>
    <mergeCell ref="BF121:BJ121"/>
    <mergeCell ref="BF77:BF78"/>
    <mergeCell ref="BA114:BB114"/>
    <mergeCell ref="BC114:BE114"/>
    <mergeCell ref="BF114:BJ114"/>
    <mergeCell ref="BA115:BB115"/>
    <mergeCell ref="BC115:BE115"/>
    <mergeCell ref="BF115:BJ115"/>
    <mergeCell ref="BF117:BJ117"/>
    <mergeCell ref="BA118:BB118"/>
    <mergeCell ref="BC118:BE118"/>
    <mergeCell ref="BF118:BJ118"/>
    <mergeCell ref="BF122:BJ122"/>
    <mergeCell ref="BA123:BB123"/>
    <mergeCell ref="BC123:BE123"/>
    <mergeCell ref="BF123:BJ123"/>
    <mergeCell ref="BA124:BB124"/>
    <mergeCell ref="BF138:BJ138"/>
    <mergeCell ref="BF126:BJ126"/>
    <mergeCell ref="BA127:BB127"/>
    <mergeCell ref="BC127:BE127"/>
    <mergeCell ref="BF127:BJ127"/>
    <mergeCell ref="BC138:BE138"/>
    <mergeCell ref="BA119:BB119"/>
    <mergeCell ref="BC119:BE119"/>
    <mergeCell ref="BF119:BJ119"/>
    <mergeCell ref="BA120:BB120"/>
    <mergeCell ref="BC120:BE120"/>
    <mergeCell ref="BF120:BJ120"/>
    <mergeCell ref="BF136:BJ136"/>
    <mergeCell ref="BA137:BB137"/>
    <mergeCell ref="BF133:BJ133"/>
    <mergeCell ref="BA134:BB134"/>
    <mergeCell ref="BA142:BB142"/>
    <mergeCell ref="BC142:BE142"/>
    <mergeCell ref="BF142:BJ142"/>
    <mergeCell ref="BA143:BB143"/>
    <mergeCell ref="BC143:BE143"/>
    <mergeCell ref="BF143:BJ143"/>
    <mergeCell ref="BA140:BB140"/>
    <mergeCell ref="BC140:BE140"/>
    <mergeCell ref="BF140:BJ140"/>
    <mergeCell ref="BA141:BB141"/>
    <mergeCell ref="BC141:BE141"/>
    <mergeCell ref="BF141:BJ141"/>
    <mergeCell ref="BA125:BB125"/>
    <mergeCell ref="BA130:BB130"/>
    <mergeCell ref="BF131:BJ131"/>
    <mergeCell ref="BA132:BB132"/>
    <mergeCell ref="BC132:BE132"/>
    <mergeCell ref="BF132:BJ132"/>
    <mergeCell ref="BA139:BB139"/>
    <mergeCell ref="BC130:BE130"/>
    <mergeCell ref="BF130:BJ130"/>
    <mergeCell ref="BA131:BB131"/>
    <mergeCell ref="BC131:BE131"/>
    <mergeCell ref="BC139:BE139"/>
    <mergeCell ref="BF139:BJ139"/>
    <mergeCell ref="BA133:BB133"/>
    <mergeCell ref="BC133:BE133"/>
    <mergeCell ref="BF125:BJ125"/>
    <mergeCell ref="BA126:BB126"/>
    <mergeCell ref="BC126:BE126"/>
    <mergeCell ref="BA128:BB128"/>
    <mergeCell ref="BC128:BE128"/>
    <mergeCell ref="A8:A9"/>
    <mergeCell ref="BF128:BJ128"/>
    <mergeCell ref="BA129:BB129"/>
    <mergeCell ref="BC129:BE129"/>
    <mergeCell ref="BF129:BJ129"/>
    <mergeCell ref="BA138:BB138"/>
    <mergeCell ref="BA136:BB136"/>
    <mergeCell ref="BC136:BE136"/>
    <mergeCell ref="BC134:BE134"/>
    <mergeCell ref="BF134:BJ134"/>
    <mergeCell ref="BA135:BB135"/>
    <mergeCell ref="BC135:BE135"/>
    <mergeCell ref="BF135:BJ135"/>
    <mergeCell ref="BC137:BE137"/>
    <mergeCell ref="BF137:BJ137"/>
    <mergeCell ref="BG77:BG78"/>
    <mergeCell ref="BH77:BH78"/>
    <mergeCell ref="BA113:BB113"/>
    <mergeCell ref="BC113:BE113"/>
    <mergeCell ref="BF113:BJ113"/>
    <mergeCell ref="BC124:BE124"/>
    <mergeCell ref="BF124:BJ124"/>
    <mergeCell ref="BA116:BB116"/>
    <mergeCell ref="BC116:BE116"/>
    <mergeCell ref="BF116:BJ116"/>
    <mergeCell ref="BA117:BB117"/>
    <mergeCell ref="BC117:BE117"/>
    <mergeCell ref="BA121:BB121"/>
    <mergeCell ref="BC121:BE121"/>
    <mergeCell ref="BA122:BB122"/>
    <mergeCell ref="BC122:BE122"/>
    <mergeCell ref="AW114:AW143"/>
  </mergeCells>
  <pageMargins left="0.7" right="0.7" top="0.75" bottom="0.75" header="0.3" footer="0.3"/>
  <pageSetup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30"/>
  <sheetViews>
    <sheetView tabSelected="1" workbookViewId="0">
      <selection activeCell="G34" sqref="G34"/>
    </sheetView>
  </sheetViews>
  <sheetFormatPr baseColWidth="10" defaultRowHeight="15" x14ac:dyDescent="0.25"/>
  <cols>
    <col min="1" max="1" width="10.85546875" customWidth="1"/>
    <col min="2" max="2" width="18.5703125" customWidth="1"/>
    <col min="3" max="4" width="15.140625" customWidth="1"/>
    <col min="5" max="5" width="17.85546875" customWidth="1"/>
  </cols>
  <sheetData>
    <row r="1" spans="1:6" ht="15.75" customHeight="1" x14ac:dyDescent="0.25">
      <c r="A1" s="140" t="s">
        <v>90</v>
      </c>
      <c r="B1" s="103" t="s">
        <v>69</v>
      </c>
      <c r="C1" s="103" t="s">
        <v>70</v>
      </c>
      <c r="D1" s="103" t="s">
        <v>71</v>
      </c>
      <c r="E1" s="103" t="s">
        <v>76</v>
      </c>
      <c r="F1" s="122" t="s">
        <v>75</v>
      </c>
    </row>
    <row r="2" spans="1:6" x14ac:dyDescent="0.25">
      <c r="A2" t="s">
        <v>72</v>
      </c>
      <c r="B2" s="64">
        <f>+'Auditorias L&amp;T'!O42</f>
        <v>0.8833333333333333</v>
      </c>
      <c r="C2" s="64">
        <f>+'Auditorias L&amp;T'!O76</f>
        <v>1</v>
      </c>
      <c r="D2" s="64">
        <f>+'Auditorias L&amp;T'!O110</f>
        <v>0.89666666666666672</v>
      </c>
      <c r="E2" s="64">
        <f>+'Auditorias L&amp;T'!O144</f>
        <v>1</v>
      </c>
      <c r="F2" s="64">
        <v>0.95</v>
      </c>
    </row>
    <row r="3" spans="1:6" x14ac:dyDescent="0.25">
      <c r="A3" t="s">
        <v>68</v>
      </c>
      <c r="B3" s="64">
        <f>+'Auditorias L&amp;T'!AE42</f>
        <v>0.85</v>
      </c>
      <c r="C3" s="64">
        <f>+'Auditorias L&amp;T'!AE76</f>
        <v>1</v>
      </c>
      <c r="D3" s="64">
        <f>+'Auditorias L&amp;T'!AE110</f>
        <v>0.82000000000000006</v>
      </c>
      <c r="E3" s="64">
        <f>+'Auditorias L&amp;T'!AE144</f>
        <v>0.9555555555555556</v>
      </c>
      <c r="F3" s="64">
        <v>0.95</v>
      </c>
    </row>
    <row r="4" spans="1:6" x14ac:dyDescent="0.25">
      <c r="A4" t="s">
        <v>73</v>
      </c>
      <c r="B4" s="64">
        <f>+'Auditorias L&amp;T'!AU42</f>
        <v>0.75</v>
      </c>
      <c r="C4" s="64">
        <f>+'Auditorias L&amp;T'!AU76</f>
        <v>1</v>
      </c>
      <c r="D4" s="64">
        <f>+'Auditorias L&amp;T'!AU110</f>
        <v>0.8833333333333333</v>
      </c>
      <c r="E4" s="64">
        <f>+'Auditorias L&amp;T'!AU144</f>
        <v>0.9555555555555556</v>
      </c>
      <c r="F4" s="64">
        <v>0.95</v>
      </c>
    </row>
    <row r="5" spans="1:6" x14ac:dyDescent="0.25">
      <c r="A5" t="s">
        <v>74</v>
      </c>
      <c r="B5" s="64">
        <f>+'Auditorias L&amp;T'!BK42</f>
        <v>0.8833333333333333</v>
      </c>
      <c r="C5" s="64">
        <f>+'Auditorias L&amp;T'!BK76</f>
        <v>1</v>
      </c>
      <c r="D5" s="64">
        <f>+'Auditorias L&amp;T'!BK110</f>
        <v>0.90666666666666662</v>
      </c>
      <c r="E5" s="64">
        <f>+'Auditorias L&amp;T'!BK144</f>
        <v>0.97777777777777775</v>
      </c>
      <c r="F5" s="64">
        <v>0.95</v>
      </c>
    </row>
    <row r="6" spans="1:6" x14ac:dyDescent="0.25">
      <c r="A6" t="s">
        <v>6</v>
      </c>
      <c r="B6" s="123">
        <f>+'Auditorias L&amp;T'!BQ11</f>
        <v>0.84166666666666667</v>
      </c>
      <c r="C6" s="64">
        <f>+'Auditorias L&amp;T'!BQ12</f>
        <v>1</v>
      </c>
      <c r="D6" s="123">
        <f>+'Auditorias L&amp;T'!BQ13</f>
        <v>0.87666666666666671</v>
      </c>
      <c r="E6" s="64">
        <f>+'Auditorias L&amp;T'!BQ14</f>
        <v>0.97222222222222221</v>
      </c>
      <c r="F6" s="64">
        <v>0.95</v>
      </c>
    </row>
    <row r="29" spans="3:3" x14ac:dyDescent="0.25">
      <c r="C29" t="s">
        <v>308</v>
      </c>
    </row>
    <row r="30" spans="3:3" x14ac:dyDescent="0.25">
      <c r="C30" t="s">
        <v>309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3:L19"/>
  <sheetViews>
    <sheetView showGridLines="0" workbookViewId="0">
      <selection activeCell="B7" sqref="B7"/>
    </sheetView>
  </sheetViews>
  <sheetFormatPr baseColWidth="10" defaultRowHeight="15" x14ac:dyDescent="0.25"/>
  <cols>
    <col min="1" max="1" width="23.5703125" customWidth="1"/>
    <col min="2" max="2" width="22.42578125" customWidth="1"/>
    <col min="3" max="3" width="10.42578125" customWidth="1"/>
    <col min="4" max="4" width="13.140625" customWidth="1"/>
    <col min="5" max="5" width="15.85546875" customWidth="1"/>
    <col min="6" max="6" width="6.5703125" customWidth="1"/>
    <col min="8" max="8" width="23.5703125" customWidth="1"/>
    <col min="9" max="9" width="22.42578125" customWidth="1"/>
    <col min="10" max="10" width="10.42578125" customWidth="1"/>
    <col min="11" max="11" width="6.5703125" customWidth="1"/>
    <col min="12" max="12" width="13.5703125" customWidth="1"/>
  </cols>
  <sheetData>
    <row r="3" spans="1:12" x14ac:dyDescent="0.25">
      <c r="A3" s="15" t="s">
        <v>44</v>
      </c>
      <c r="B3" s="15" t="s">
        <v>45</v>
      </c>
    </row>
    <row r="4" spans="1:12" x14ac:dyDescent="0.25">
      <c r="A4" s="45" t="s">
        <v>38</v>
      </c>
      <c r="B4" s="101" t="s">
        <v>35</v>
      </c>
      <c r="C4" s="102" t="s">
        <v>46</v>
      </c>
      <c r="D4" s="46" t="s">
        <v>6</v>
      </c>
      <c r="E4" s="47" t="s">
        <v>47</v>
      </c>
      <c r="H4" s="15" t="s">
        <v>38</v>
      </c>
      <c r="I4" t="s">
        <v>48</v>
      </c>
      <c r="J4" s="11"/>
      <c r="K4" s="11"/>
    </row>
    <row r="5" spans="1:12" x14ac:dyDescent="0.25">
      <c r="A5" s="97" t="s">
        <v>37</v>
      </c>
      <c r="B5" s="87">
        <v>78</v>
      </c>
      <c r="C5" s="88">
        <v>42</v>
      </c>
      <c r="D5" s="89">
        <v>120</v>
      </c>
      <c r="E5" s="49">
        <f t="shared" ref="E5:E10" si="0">B5/D5</f>
        <v>0.65</v>
      </c>
    </row>
    <row r="6" spans="1:12" x14ac:dyDescent="0.25">
      <c r="A6" s="98" t="s">
        <v>7</v>
      </c>
      <c r="B6" s="90">
        <v>87</v>
      </c>
      <c r="C6" s="78">
        <v>33</v>
      </c>
      <c r="D6" s="91">
        <v>120</v>
      </c>
      <c r="E6" s="51">
        <f t="shared" si="0"/>
        <v>0.72499999999999998</v>
      </c>
      <c r="H6" s="15" t="s">
        <v>44</v>
      </c>
      <c r="I6" s="15" t="s">
        <v>45</v>
      </c>
    </row>
    <row r="7" spans="1:12" x14ac:dyDescent="0.25">
      <c r="A7" s="99" t="s">
        <v>61</v>
      </c>
      <c r="B7" s="92">
        <v>107</v>
      </c>
      <c r="C7" s="68">
        <v>13</v>
      </c>
      <c r="D7" s="93">
        <v>120</v>
      </c>
      <c r="E7" s="53">
        <f t="shared" si="0"/>
        <v>0.89166666666666672</v>
      </c>
      <c r="H7" s="18" t="s">
        <v>38</v>
      </c>
      <c r="I7" s="72" t="s">
        <v>35</v>
      </c>
      <c r="J7" s="73" t="s">
        <v>46</v>
      </c>
      <c r="K7" s="20" t="s">
        <v>6</v>
      </c>
      <c r="L7" s="21" t="s">
        <v>47</v>
      </c>
    </row>
    <row r="8" spans="1:12" x14ac:dyDescent="0.25">
      <c r="A8" s="99" t="s">
        <v>50</v>
      </c>
      <c r="B8" s="92">
        <v>110</v>
      </c>
      <c r="C8" s="68">
        <v>10</v>
      </c>
      <c r="D8" s="93">
        <v>120</v>
      </c>
      <c r="E8" s="51">
        <f t="shared" si="0"/>
        <v>0.91666666666666663</v>
      </c>
      <c r="H8" s="80" t="s">
        <v>49</v>
      </c>
      <c r="I8" s="74">
        <v>79</v>
      </c>
      <c r="J8" s="75">
        <v>26</v>
      </c>
      <c r="K8" s="76">
        <v>105</v>
      </c>
      <c r="L8" s="40">
        <f>I8/K8</f>
        <v>0.75238095238095237</v>
      </c>
    </row>
    <row r="9" spans="1:12" x14ac:dyDescent="0.25">
      <c r="A9" s="100" t="s">
        <v>36</v>
      </c>
      <c r="B9" s="92">
        <v>118</v>
      </c>
      <c r="C9" s="68">
        <v>2</v>
      </c>
      <c r="D9" s="93">
        <v>120</v>
      </c>
      <c r="E9" s="53">
        <f t="shared" si="0"/>
        <v>0.98333333333333328</v>
      </c>
      <c r="H9" s="81" t="s">
        <v>30</v>
      </c>
      <c r="I9" s="77">
        <v>83</v>
      </c>
      <c r="J9" s="78">
        <v>20</v>
      </c>
      <c r="K9" s="79">
        <v>103</v>
      </c>
      <c r="L9" s="40">
        <f t="shared" ref="L9:L14" si="1">I9/K9</f>
        <v>0.80582524271844658</v>
      </c>
    </row>
    <row r="10" spans="1:12" x14ac:dyDescent="0.25">
      <c r="A10" s="52" t="s">
        <v>6</v>
      </c>
      <c r="B10" s="94">
        <v>500</v>
      </c>
      <c r="C10" s="95">
        <v>100</v>
      </c>
      <c r="D10" s="96">
        <v>600</v>
      </c>
      <c r="E10" s="54">
        <f t="shared" si="0"/>
        <v>0.83333333333333337</v>
      </c>
      <c r="F10" s="17"/>
      <c r="H10" s="81" t="s">
        <v>34</v>
      </c>
      <c r="I10" s="77">
        <v>74</v>
      </c>
      <c r="J10" s="78">
        <v>15</v>
      </c>
      <c r="K10" s="79">
        <v>89</v>
      </c>
      <c r="L10" s="40">
        <f t="shared" si="1"/>
        <v>0.8314606741573034</v>
      </c>
    </row>
    <row r="11" spans="1:12" x14ac:dyDescent="0.25">
      <c r="D11" s="17"/>
      <c r="E11" s="17"/>
      <c r="F11" s="17"/>
      <c r="H11" s="86" t="s">
        <v>33</v>
      </c>
      <c r="I11" s="83">
        <v>93</v>
      </c>
      <c r="J11" s="84">
        <v>15</v>
      </c>
      <c r="K11" s="85">
        <v>108</v>
      </c>
      <c r="L11" s="41">
        <f t="shared" si="1"/>
        <v>0.86111111111111116</v>
      </c>
    </row>
    <row r="12" spans="1:12" x14ac:dyDescent="0.25">
      <c r="D12" s="17"/>
      <c r="E12" s="17"/>
      <c r="F12" s="17"/>
      <c r="H12" s="81" t="s">
        <v>32</v>
      </c>
      <c r="I12" s="77">
        <v>77</v>
      </c>
      <c r="J12" s="78">
        <v>12</v>
      </c>
      <c r="K12" s="79">
        <v>89</v>
      </c>
      <c r="L12" s="40">
        <f t="shared" si="1"/>
        <v>0.8651685393258427</v>
      </c>
    </row>
    <row r="13" spans="1:12" x14ac:dyDescent="0.25">
      <c r="A13" s="47" t="s">
        <v>38</v>
      </c>
      <c r="B13" s="47" t="s">
        <v>35</v>
      </c>
      <c r="C13" s="47" t="s">
        <v>46</v>
      </c>
      <c r="D13" s="47" t="s">
        <v>6</v>
      </c>
      <c r="E13" s="47" t="s">
        <v>47</v>
      </c>
      <c r="H13" s="82" t="s">
        <v>31</v>
      </c>
      <c r="I13" s="77">
        <v>89</v>
      </c>
      <c r="J13" s="78">
        <v>10</v>
      </c>
      <c r="K13" s="79">
        <v>99</v>
      </c>
      <c r="L13" s="40">
        <f t="shared" si="1"/>
        <v>0.89898989898989901</v>
      </c>
    </row>
    <row r="14" spans="1:12" x14ac:dyDescent="0.25">
      <c r="A14" s="48" t="s">
        <v>37</v>
      </c>
      <c r="B14" s="42">
        <v>78</v>
      </c>
      <c r="C14" s="42">
        <v>42</v>
      </c>
      <c r="D14" s="42">
        <v>120</v>
      </c>
      <c r="E14" s="49">
        <f t="shared" ref="E14:E19" si="2">B14/D14</f>
        <v>0.65</v>
      </c>
      <c r="H14" s="19" t="s">
        <v>6</v>
      </c>
      <c r="I14" s="69">
        <v>495</v>
      </c>
      <c r="J14" s="70">
        <v>98</v>
      </c>
      <c r="K14" s="71">
        <v>593</v>
      </c>
      <c r="L14" s="39">
        <f t="shared" si="1"/>
        <v>0.83473861720067455</v>
      </c>
    </row>
    <row r="15" spans="1:12" x14ac:dyDescent="0.25">
      <c r="A15" s="50" t="s">
        <v>7</v>
      </c>
      <c r="B15" s="44">
        <v>87</v>
      </c>
      <c r="C15" s="44">
        <v>33</v>
      </c>
      <c r="D15" s="44">
        <v>120</v>
      </c>
      <c r="E15" s="51">
        <f t="shared" si="2"/>
        <v>0.72499999999999998</v>
      </c>
      <c r="L15" s="22" t="e">
        <f>I15/K15</f>
        <v>#DIV/0!</v>
      </c>
    </row>
    <row r="16" spans="1:12" x14ac:dyDescent="0.25">
      <c r="A16" s="52" t="s">
        <v>61</v>
      </c>
      <c r="B16" s="43">
        <v>107</v>
      </c>
      <c r="C16" s="43">
        <v>13</v>
      </c>
      <c r="D16" s="43">
        <v>120</v>
      </c>
      <c r="E16" s="53">
        <f t="shared" si="2"/>
        <v>0.89166666666666672</v>
      </c>
    </row>
    <row r="17" spans="1:5" x14ac:dyDescent="0.25">
      <c r="A17" s="52" t="s">
        <v>50</v>
      </c>
      <c r="B17" s="43">
        <v>110</v>
      </c>
      <c r="C17" s="43">
        <v>10</v>
      </c>
      <c r="D17" s="43">
        <v>120</v>
      </c>
      <c r="E17" s="51">
        <f t="shared" si="2"/>
        <v>0.91666666666666663</v>
      </c>
    </row>
    <row r="18" spans="1:5" x14ac:dyDescent="0.25">
      <c r="A18" s="52" t="s">
        <v>36</v>
      </c>
      <c r="B18" s="43">
        <v>118</v>
      </c>
      <c r="C18" s="43">
        <v>2</v>
      </c>
      <c r="D18" s="43">
        <v>120</v>
      </c>
      <c r="E18" s="53">
        <f t="shared" si="2"/>
        <v>0.98333333333333328</v>
      </c>
    </row>
    <row r="19" spans="1:5" x14ac:dyDescent="0.25">
      <c r="A19" s="55" t="s">
        <v>6</v>
      </c>
      <c r="B19" s="55">
        <v>500</v>
      </c>
      <c r="C19" s="55">
        <v>100</v>
      </c>
      <c r="D19" s="55">
        <v>600</v>
      </c>
      <c r="E19" s="54">
        <f t="shared" si="2"/>
        <v>0.83333333333333337</v>
      </c>
    </row>
  </sheetData>
  <pageMargins left="0.7" right="0.7" top="0.75" bottom="0.75" header="0.3" footer="0.3"/>
  <pageSetup orientation="portrait" verticalDpi="599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filterMode="1"/>
  <dimension ref="A1:F601"/>
  <sheetViews>
    <sheetView topLeftCell="A302" workbookViewId="0">
      <selection activeCell="F5" sqref="F5"/>
    </sheetView>
  </sheetViews>
  <sheetFormatPr baseColWidth="10" defaultRowHeight="15" x14ac:dyDescent="0.25"/>
  <cols>
    <col min="1" max="1" width="24.42578125" bestFit="1" customWidth="1"/>
    <col min="2" max="2" width="20.5703125" customWidth="1"/>
    <col min="5" max="5" width="15.5703125" customWidth="1"/>
    <col min="6" max="6" width="15.28515625" customWidth="1"/>
  </cols>
  <sheetData>
    <row r="1" spans="1:6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6" x14ac:dyDescent="0.25">
      <c r="A2" t="s">
        <v>7</v>
      </c>
      <c r="B2" t="str">
        <f>+'Auditorias L&amp;T'!B12</f>
        <v>Exportacion</v>
      </c>
      <c r="C2" t="str">
        <f>+'Auditorias L&amp;T'!C12</f>
        <v>UYA351</v>
      </c>
      <c r="D2" t="str">
        <f>+'Auditorias L&amp;T'!D12</f>
        <v>VS-806627</v>
      </c>
      <c r="E2" t="str">
        <f>+'Auditorias L&amp;T'!P12</f>
        <v>CUMPLE</v>
      </c>
      <c r="F2">
        <v>1</v>
      </c>
    </row>
    <row r="3" spans="1:6" x14ac:dyDescent="0.25">
      <c r="A3" t="s">
        <v>7</v>
      </c>
      <c r="B3" t="str">
        <f>+'Auditorias L&amp;T'!B13</f>
        <v>Exportacion</v>
      </c>
      <c r="C3" t="str">
        <f>+'Auditorias L&amp;T'!C13</f>
        <v>TNE097</v>
      </c>
      <c r="D3" t="str">
        <f>+'Auditorias L&amp;T'!D13</f>
        <v>VS-807743</v>
      </c>
      <c r="E3" t="str">
        <f>+'Auditorias L&amp;T'!P13</f>
        <v>CUMPLE</v>
      </c>
      <c r="F3">
        <v>2</v>
      </c>
    </row>
    <row r="4" spans="1:6" x14ac:dyDescent="0.25">
      <c r="A4" t="s">
        <v>7</v>
      </c>
      <c r="B4" t="str">
        <f>+'Auditorias L&amp;T'!B14</f>
        <v>Exportacion</v>
      </c>
      <c r="C4" t="str">
        <f>+'Auditorias L&amp;T'!C14</f>
        <v>TRJ023</v>
      </c>
      <c r="D4" t="str">
        <f>+'Auditorias L&amp;T'!D14</f>
        <v>VS-809576</v>
      </c>
      <c r="E4" t="str">
        <f>+'Auditorias L&amp;T'!P14</f>
        <v>INCUMPLE</v>
      </c>
      <c r="F4">
        <v>3</v>
      </c>
    </row>
    <row r="5" spans="1:6" x14ac:dyDescent="0.25">
      <c r="A5" t="s">
        <v>7</v>
      </c>
      <c r="B5" t="str">
        <f>+'Auditorias L&amp;T'!B15</f>
        <v>Exportacion</v>
      </c>
      <c r="C5" t="str">
        <f>+'Auditorias L&amp;T'!C15</f>
        <v>TEK961</v>
      </c>
      <c r="D5" t="str">
        <f>+'Auditorias L&amp;T'!D15</f>
        <v>VS-809770</v>
      </c>
      <c r="E5" t="str">
        <f>+'Auditorias L&amp;T'!P15</f>
        <v>INCUMPLE</v>
      </c>
      <c r="F5">
        <v>4</v>
      </c>
    </row>
    <row r="6" spans="1:6" x14ac:dyDescent="0.25">
      <c r="A6" t="s">
        <v>7</v>
      </c>
      <c r="B6" t="str">
        <f>+'Auditorias L&amp;T'!B16</f>
        <v>Exportacion</v>
      </c>
      <c r="C6" t="str">
        <f>+'Auditorias L&amp;T'!C16</f>
        <v>SRO217</v>
      </c>
      <c r="D6" t="str">
        <f>+'Auditorias L&amp;T'!D16</f>
        <v>VS-809392</v>
      </c>
      <c r="E6" t="str">
        <f>+'Auditorias L&amp;T'!P16</f>
        <v>CUMPLE</v>
      </c>
      <c r="F6">
        <v>5</v>
      </c>
    </row>
    <row r="7" spans="1:6" x14ac:dyDescent="0.25">
      <c r="A7" t="s">
        <v>7</v>
      </c>
      <c r="B7" t="str">
        <f>+'Auditorias L&amp;T'!B17</f>
        <v>Importacion</v>
      </c>
      <c r="C7" t="str">
        <f>+'Auditorias L&amp;T'!C17</f>
        <v>SKY742</v>
      </c>
      <c r="D7" t="str">
        <f>+'Auditorias L&amp;T'!D17</f>
        <v>VS-805874</v>
      </c>
      <c r="E7" t="str">
        <f>+'Auditorias L&amp;T'!P17</f>
        <v>INCUMPLE</v>
      </c>
      <c r="F7">
        <v>6</v>
      </c>
    </row>
    <row r="8" spans="1:6" x14ac:dyDescent="0.25">
      <c r="A8" t="s">
        <v>7</v>
      </c>
      <c r="B8" t="str">
        <f>+'Auditorias L&amp;T'!B18</f>
        <v>Importacion</v>
      </c>
      <c r="C8" t="str">
        <f>+'Auditorias L&amp;T'!C18</f>
        <v>WZG061</v>
      </c>
      <c r="D8" t="str">
        <f>+'Auditorias L&amp;T'!D18</f>
        <v>VS-806988</v>
      </c>
      <c r="E8" t="str">
        <f>+'Auditorias L&amp;T'!P18</f>
        <v>INCUMPLE</v>
      </c>
      <c r="F8">
        <v>7</v>
      </c>
    </row>
    <row r="9" spans="1:6" x14ac:dyDescent="0.25">
      <c r="A9" t="s">
        <v>7</v>
      </c>
      <c r="B9" t="str">
        <f>+'Auditorias L&amp;T'!B19</f>
        <v>Importacion</v>
      </c>
      <c r="C9" t="str">
        <f>+'Auditorias L&amp;T'!C19</f>
        <v>SWO763</v>
      </c>
      <c r="D9" t="str">
        <f>+'Auditorias L&amp;T'!D19</f>
        <v>VS-809635</v>
      </c>
      <c r="E9" t="str">
        <f>+'Auditorias L&amp;T'!P19</f>
        <v>CUMPLE</v>
      </c>
      <c r="F9">
        <v>8</v>
      </c>
    </row>
    <row r="10" spans="1:6" x14ac:dyDescent="0.25">
      <c r="A10" t="s">
        <v>7</v>
      </c>
      <c r="B10" t="str">
        <f>+'Auditorias L&amp;T'!B20</f>
        <v>Importacion</v>
      </c>
      <c r="C10" t="str">
        <f>+'Auditorias L&amp;T'!C20</f>
        <v>SRL570</v>
      </c>
      <c r="D10" t="str">
        <f>+'Auditorias L&amp;T'!D20</f>
        <v>VS-810561</v>
      </c>
      <c r="E10" t="str">
        <f>+'Auditorias L&amp;T'!P20</f>
        <v>CUMPLE</v>
      </c>
      <c r="F10">
        <v>9</v>
      </c>
    </row>
    <row r="11" spans="1:6" x14ac:dyDescent="0.25">
      <c r="A11" t="s">
        <v>7</v>
      </c>
      <c r="B11" t="str">
        <f>+'Auditorias L&amp;T'!B21</f>
        <v>Importacion</v>
      </c>
      <c r="C11" t="str">
        <f>+'Auditorias L&amp;T'!C21</f>
        <v>TJV624</v>
      </c>
      <c r="D11" t="str">
        <f>+'Auditorias L&amp;T'!D21</f>
        <v>VS-811568</v>
      </c>
      <c r="E11" t="str">
        <f>+'Auditorias L&amp;T'!P21</f>
        <v>CUMPLE</v>
      </c>
      <c r="F11">
        <v>10</v>
      </c>
    </row>
    <row r="12" spans="1:6" x14ac:dyDescent="0.25">
      <c r="A12" t="s">
        <v>7</v>
      </c>
      <c r="B12" t="str">
        <f>+'Auditorias L&amp;T'!B22</f>
        <v>Nacional</v>
      </c>
      <c r="C12" t="str">
        <f>+'Auditorias L&amp;T'!C22</f>
        <v>SRM966</v>
      </c>
      <c r="D12" t="str">
        <f>+'Auditorias L&amp;T'!D22</f>
        <v>VS-806682</v>
      </c>
      <c r="E12" t="str">
        <f>+'Auditorias L&amp;T'!P22</f>
        <v>INCUMPLE</v>
      </c>
      <c r="F12">
        <v>11</v>
      </c>
    </row>
    <row r="13" spans="1:6" x14ac:dyDescent="0.25">
      <c r="A13" t="s">
        <v>7</v>
      </c>
      <c r="B13" t="str">
        <f>+'Auditorias L&amp;T'!B23</f>
        <v>Nacional</v>
      </c>
      <c r="C13" t="str">
        <f>+'Auditorias L&amp;T'!C23</f>
        <v>SZZ049</v>
      </c>
      <c r="D13" t="str">
        <f>+'Auditorias L&amp;T'!D23</f>
        <v>VS-807499</v>
      </c>
      <c r="E13" t="str">
        <f>+'Auditorias L&amp;T'!P23</f>
        <v>CUMPLE</v>
      </c>
      <c r="F13">
        <v>12</v>
      </c>
    </row>
    <row r="14" spans="1:6" x14ac:dyDescent="0.25">
      <c r="A14" t="s">
        <v>7</v>
      </c>
      <c r="B14" t="str">
        <f>+'Auditorias L&amp;T'!B24</f>
        <v>Nacional</v>
      </c>
      <c r="C14" t="str">
        <f>+'Auditorias L&amp;T'!C24</f>
        <v>SMN306</v>
      </c>
      <c r="D14" t="str">
        <f>+'Auditorias L&amp;T'!D24</f>
        <v>VS-809172</v>
      </c>
      <c r="E14" t="str">
        <f>+'Auditorias L&amp;T'!P24</f>
        <v>CUMPLE</v>
      </c>
      <c r="F14">
        <v>13</v>
      </c>
    </row>
    <row r="15" spans="1:6" x14ac:dyDescent="0.25">
      <c r="A15" t="s">
        <v>7</v>
      </c>
      <c r="B15" t="str">
        <f>+'Auditorias L&amp;T'!B25</f>
        <v>Nacional</v>
      </c>
      <c r="C15" t="str">
        <f>+'Auditorias L&amp;T'!C25</f>
        <v>TGK844</v>
      </c>
      <c r="D15" t="str">
        <f>+'Auditorias L&amp;T'!D25</f>
        <v>VS-810482</v>
      </c>
      <c r="E15" t="str">
        <f>+'Auditorias L&amp;T'!P25</f>
        <v>CUMPLE</v>
      </c>
      <c r="F15">
        <v>14</v>
      </c>
    </row>
    <row r="16" spans="1:6" x14ac:dyDescent="0.25">
      <c r="A16" t="s">
        <v>7</v>
      </c>
      <c r="B16" t="str">
        <f>+'Auditorias L&amp;T'!B26</f>
        <v>Nacional</v>
      </c>
      <c r="C16" t="str">
        <f>+'Auditorias L&amp;T'!C26</f>
        <v>WTO710</v>
      </c>
      <c r="D16" t="str">
        <f>+'Auditorias L&amp;T'!D26</f>
        <v>VS-811493</v>
      </c>
      <c r="E16" t="str">
        <f>+'Auditorias L&amp;T'!P26</f>
        <v>CUMPLE</v>
      </c>
      <c r="F16">
        <v>15</v>
      </c>
    </row>
    <row r="17" spans="1:6" x14ac:dyDescent="0.25">
      <c r="A17" t="s">
        <v>7</v>
      </c>
      <c r="B17" t="str">
        <f>+'Auditorias L&amp;T'!B27</f>
        <v>Urbano</v>
      </c>
      <c r="C17" t="str">
        <f>+'Auditorias L&amp;T'!C27</f>
        <v>SNM483</v>
      </c>
      <c r="D17" t="str">
        <f>+'Auditorias L&amp;T'!D27</f>
        <v>VS-806674</v>
      </c>
      <c r="E17" t="str">
        <f>+'Auditorias L&amp;T'!P27</f>
        <v>CUMPLE</v>
      </c>
      <c r="F17">
        <v>16</v>
      </c>
    </row>
    <row r="18" spans="1:6" x14ac:dyDescent="0.25">
      <c r="A18" t="s">
        <v>7</v>
      </c>
      <c r="B18" t="str">
        <f>+'Auditorias L&amp;T'!B28</f>
        <v>Urbano</v>
      </c>
      <c r="C18" t="str">
        <f>+'Auditorias L&amp;T'!C28</f>
        <v>WFI931</v>
      </c>
      <c r="D18" t="str">
        <f>+'Auditorias L&amp;T'!D28</f>
        <v>VS-808240</v>
      </c>
      <c r="E18" t="str">
        <f>+'Auditorias L&amp;T'!P28</f>
        <v>CUMPLE</v>
      </c>
      <c r="F18">
        <v>17</v>
      </c>
    </row>
    <row r="19" spans="1:6" x14ac:dyDescent="0.25">
      <c r="A19" t="s">
        <v>7</v>
      </c>
      <c r="B19" t="str">
        <f>+'Auditorias L&amp;T'!B29</f>
        <v>Urbano</v>
      </c>
      <c r="C19" t="str">
        <f>+'Auditorias L&amp;T'!C29</f>
        <v>SMD843</v>
      </c>
      <c r="D19" t="str">
        <f>+'Auditorias L&amp;T'!D29</f>
        <v>VS-809527</v>
      </c>
      <c r="E19" t="str">
        <f>+'Auditorias L&amp;T'!P29</f>
        <v>CUMPLE</v>
      </c>
      <c r="F19">
        <v>18</v>
      </c>
    </row>
    <row r="20" spans="1:6" x14ac:dyDescent="0.25">
      <c r="A20" t="s">
        <v>7</v>
      </c>
      <c r="B20" t="str">
        <f>+'Auditorias L&amp;T'!B30</f>
        <v>Urbano</v>
      </c>
      <c r="C20" t="str">
        <f>+'Auditorias L&amp;T'!C30</f>
        <v>WFQ089</v>
      </c>
      <c r="D20" t="str">
        <f>+'Auditorias L&amp;T'!D30</f>
        <v>VS-810837</v>
      </c>
      <c r="E20" t="str">
        <f>+'Auditorias L&amp;T'!P30</f>
        <v>CUMPLE</v>
      </c>
      <c r="F20">
        <v>19</v>
      </c>
    </row>
    <row r="21" spans="1:6" x14ac:dyDescent="0.25">
      <c r="A21" t="s">
        <v>7</v>
      </c>
      <c r="B21" t="str">
        <f>+'Auditorias L&amp;T'!B31</f>
        <v>Urbano</v>
      </c>
      <c r="C21" t="str">
        <f>+'Auditorias L&amp;T'!C31</f>
        <v>GCJ385</v>
      </c>
      <c r="D21" t="str">
        <f>+'Auditorias L&amp;T'!D31</f>
        <v>VS-811730</v>
      </c>
      <c r="E21" t="str">
        <f>+'Auditorias L&amp;T'!P31</f>
        <v>CUMPLE</v>
      </c>
      <c r="F21">
        <v>20</v>
      </c>
    </row>
    <row r="22" spans="1:6" x14ac:dyDescent="0.25">
      <c r="A22" t="s">
        <v>7</v>
      </c>
      <c r="B22" t="str">
        <f>+'Auditorias L&amp;T'!B32</f>
        <v>XD Tramo 1</v>
      </c>
      <c r="C22" t="str">
        <f>+'Auditorias L&amp;T'!C32</f>
        <v>TUK330</v>
      </c>
      <c r="D22" t="str">
        <f>+'Auditorias L&amp;T'!D32</f>
        <v>VS-806656</v>
      </c>
      <c r="E22" t="str">
        <f>+'Auditorias L&amp;T'!P32</f>
        <v>CUMPLE</v>
      </c>
      <c r="F22">
        <v>21</v>
      </c>
    </row>
    <row r="23" spans="1:6" x14ac:dyDescent="0.25">
      <c r="A23" t="s">
        <v>7</v>
      </c>
      <c r="B23" t="str">
        <f>+'Auditorias L&amp;T'!B33</f>
        <v>XD Tramo 1</v>
      </c>
      <c r="C23" t="str">
        <f>+'Auditorias L&amp;T'!C33</f>
        <v>SVD142</v>
      </c>
      <c r="D23" t="str">
        <f>+'Auditorias L&amp;T'!D33</f>
        <v>VS-807453</v>
      </c>
      <c r="E23" t="str">
        <f>+'Auditorias L&amp;T'!P33</f>
        <v>CUMPLE</v>
      </c>
      <c r="F23">
        <v>22</v>
      </c>
    </row>
    <row r="24" spans="1:6" x14ac:dyDescent="0.25">
      <c r="A24" t="s">
        <v>7</v>
      </c>
      <c r="B24" t="str">
        <f>+'Auditorias L&amp;T'!B34</f>
        <v>XD Tramo 1</v>
      </c>
      <c r="C24" t="str">
        <f>+'Auditorias L&amp;T'!C34</f>
        <v>SOT089</v>
      </c>
      <c r="D24" t="str">
        <f>+'Auditorias L&amp;T'!D34</f>
        <v>VS-808114</v>
      </c>
      <c r="E24" t="str">
        <f>+'Auditorias L&amp;T'!P34</f>
        <v>CUMPLE</v>
      </c>
      <c r="F24">
        <v>23</v>
      </c>
    </row>
    <row r="25" spans="1:6" x14ac:dyDescent="0.25">
      <c r="A25" t="s">
        <v>7</v>
      </c>
      <c r="B25" t="str">
        <f>+'Auditorias L&amp;T'!B35</f>
        <v>XD Tramo 1</v>
      </c>
      <c r="C25" t="str">
        <f>+'Auditorias L&amp;T'!C35</f>
        <v>SNT235</v>
      </c>
      <c r="D25" t="str">
        <f>+'Auditorias L&amp;T'!D35</f>
        <v>VS-810047</v>
      </c>
      <c r="E25" t="str">
        <f>+'Auditorias L&amp;T'!P35</f>
        <v>CUMPLE</v>
      </c>
      <c r="F25">
        <v>24</v>
      </c>
    </row>
    <row r="26" spans="1:6" x14ac:dyDescent="0.25">
      <c r="A26" t="s">
        <v>7</v>
      </c>
      <c r="B26" t="str">
        <f>+'Auditorias L&amp;T'!B36</f>
        <v>XD Tramo 1</v>
      </c>
      <c r="C26" t="str">
        <f>+'Auditorias L&amp;T'!C36</f>
        <v>WDX699</v>
      </c>
      <c r="D26" t="str">
        <f>+'Auditorias L&amp;T'!D36</f>
        <v>VS-811497</v>
      </c>
      <c r="E26" t="str">
        <f>+'Auditorias L&amp;T'!P36</f>
        <v>CUMPLE</v>
      </c>
      <c r="F26">
        <v>25</v>
      </c>
    </row>
    <row r="27" spans="1:6" x14ac:dyDescent="0.25">
      <c r="A27" t="s">
        <v>7</v>
      </c>
      <c r="B27" t="str">
        <f>+'Auditorias L&amp;T'!B37</f>
        <v>XD Tramo 2</v>
      </c>
      <c r="C27" t="str">
        <f>+'Auditorias L&amp;T'!C37</f>
        <v>STX824</v>
      </c>
      <c r="D27" t="str">
        <f>+'Auditorias L&amp;T'!D37</f>
        <v>VS-806851</v>
      </c>
      <c r="E27" t="str">
        <f>+'Auditorias L&amp;T'!P37</f>
        <v>INCUMPLE</v>
      </c>
      <c r="F27">
        <v>26</v>
      </c>
    </row>
    <row r="28" spans="1:6" x14ac:dyDescent="0.25">
      <c r="A28" t="s">
        <v>7</v>
      </c>
      <c r="B28" t="str">
        <f>+'Auditorias L&amp;T'!B38</f>
        <v>XD Tramo 2</v>
      </c>
      <c r="C28" t="str">
        <f>+'Auditorias L&amp;T'!C38</f>
        <v>KUM764</v>
      </c>
      <c r="D28" t="str">
        <f>+'Auditorias L&amp;T'!D38</f>
        <v>VS-808541</v>
      </c>
      <c r="E28" t="str">
        <f>+'Auditorias L&amp;T'!P38</f>
        <v>INCUMPLE</v>
      </c>
      <c r="F28">
        <v>27</v>
      </c>
    </row>
    <row r="29" spans="1:6" x14ac:dyDescent="0.25">
      <c r="A29" t="s">
        <v>7</v>
      </c>
      <c r="B29" t="str">
        <f>+'Auditorias L&amp;T'!B39</f>
        <v>XD Tramo 2</v>
      </c>
      <c r="C29" t="str">
        <f>+'Auditorias L&amp;T'!C39</f>
        <v>OAI957</v>
      </c>
      <c r="D29" t="str">
        <f>+'Auditorias L&amp;T'!D39</f>
        <v>VS-810592</v>
      </c>
      <c r="E29" t="str">
        <f>+'Auditorias L&amp;T'!P39</f>
        <v>CUMPLE</v>
      </c>
      <c r="F29">
        <v>28</v>
      </c>
    </row>
    <row r="30" spans="1:6" x14ac:dyDescent="0.25">
      <c r="A30" t="s">
        <v>7</v>
      </c>
      <c r="B30" t="str">
        <f>+'Auditorias L&amp;T'!B40</f>
        <v>XD Tramo 2</v>
      </c>
      <c r="C30" t="str">
        <f>+'Auditorias L&amp;T'!C40</f>
        <v>SKH152</v>
      </c>
      <c r="D30" t="str">
        <f>+'Auditorias L&amp;T'!D40</f>
        <v>VS-811738</v>
      </c>
      <c r="E30" t="str">
        <f>+'Auditorias L&amp;T'!P40</f>
        <v>CUMPLE</v>
      </c>
      <c r="F30">
        <v>29</v>
      </c>
    </row>
    <row r="31" spans="1:6" x14ac:dyDescent="0.25">
      <c r="A31" t="s">
        <v>7</v>
      </c>
      <c r="B31" t="str">
        <f>+'Auditorias L&amp;T'!B41</f>
        <v>XD Tramo 2</v>
      </c>
      <c r="C31" t="str">
        <f>+'Auditorias L&amp;T'!C41</f>
        <v>LME405</v>
      </c>
      <c r="D31" t="str">
        <f>+'Auditorias L&amp;T'!D41</f>
        <v>VS-811741</v>
      </c>
      <c r="E31" t="str">
        <f>+'Auditorias L&amp;T'!P41</f>
        <v>CUMPLE</v>
      </c>
      <c r="F31">
        <v>30</v>
      </c>
    </row>
    <row r="32" spans="1:6" hidden="1" x14ac:dyDescent="0.25">
      <c r="A32" t="s">
        <v>36</v>
      </c>
      <c r="B32" t="str">
        <f>+'Auditorias L&amp;T'!B46</f>
        <v>Exportacion</v>
      </c>
      <c r="C32" t="str">
        <f>+'Auditorias L&amp;T'!C46</f>
        <v>UYA351</v>
      </c>
      <c r="D32" t="str">
        <f>+'Auditorias L&amp;T'!D46</f>
        <v>VS-806627</v>
      </c>
      <c r="E32" t="str">
        <f>+'Auditorias L&amp;T'!P46</f>
        <v>CUMPLE</v>
      </c>
      <c r="F32">
        <v>31</v>
      </c>
    </row>
    <row r="33" spans="1:6" hidden="1" x14ac:dyDescent="0.25">
      <c r="A33" t="s">
        <v>36</v>
      </c>
      <c r="B33" t="str">
        <f>+'Auditorias L&amp;T'!B47</f>
        <v>Exportacion</v>
      </c>
      <c r="C33" t="str">
        <f>+'Auditorias L&amp;T'!C47</f>
        <v>TNE097</v>
      </c>
      <c r="D33" t="str">
        <f>+'Auditorias L&amp;T'!D47</f>
        <v>VS-807743</v>
      </c>
      <c r="E33" t="str">
        <f>+'Auditorias L&amp;T'!P47</f>
        <v>CUMPLE</v>
      </c>
      <c r="F33">
        <v>32</v>
      </c>
    </row>
    <row r="34" spans="1:6" hidden="1" x14ac:dyDescent="0.25">
      <c r="A34" t="s">
        <v>36</v>
      </c>
      <c r="B34" t="str">
        <f>+'Auditorias L&amp;T'!B48</f>
        <v>Exportacion</v>
      </c>
      <c r="C34" t="str">
        <f>+'Auditorias L&amp;T'!C48</f>
        <v>TRJ023</v>
      </c>
      <c r="D34" t="str">
        <f>+'Auditorias L&amp;T'!D48</f>
        <v>VS-809576</v>
      </c>
      <c r="E34" t="str">
        <f>+'Auditorias L&amp;T'!P48</f>
        <v>CUMPLE</v>
      </c>
      <c r="F34">
        <v>33</v>
      </c>
    </row>
    <row r="35" spans="1:6" hidden="1" x14ac:dyDescent="0.25">
      <c r="A35" t="s">
        <v>36</v>
      </c>
      <c r="B35" t="str">
        <f>+'Auditorias L&amp;T'!B49</f>
        <v>Exportacion</v>
      </c>
      <c r="C35" t="str">
        <f>+'Auditorias L&amp;T'!C49</f>
        <v>TEK961</v>
      </c>
      <c r="D35" t="str">
        <f>+'Auditorias L&amp;T'!D49</f>
        <v>VS-809770</v>
      </c>
      <c r="E35" t="str">
        <f>+'Auditorias L&amp;T'!P49</f>
        <v>CUMPLE</v>
      </c>
      <c r="F35">
        <v>34</v>
      </c>
    </row>
    <row r="36" spans="1:6" hidden="1" x14ac:dyDescent="0.25">
      <c r="A36" t="s">
        <v>36</v>
      </c>
      <c r="B36" t="str">
        <f>+'Auditorias L&amp;T'!B50</f>
        <v>Exportacion</v>
      </c>
      <c r="C36" t="str">
        <f>+'Auditorias L&amp;T'!C50</f>
        <v>SRO217</v>
      </c>
      <c r="D36" t="str">
        <f>+'Auditorias L&amp;T'!D50</f>
        <v>VS-809392</v>
      </c>
      <c r="E36" t="str">
        <f>+'Auditorias L&amp;T'!P50</f>
        <v>CUMPLE</v>
      </c>
      <c r="F36">
        <v>35</v>
      </c>
    </row>
    <row r="37" spans="1:6" hidden="1" x14ac:dyDescent="0.25">
      <c r="A37" t="s">
        <v>36</v>
      </c>
      <c r="B37" t="str">
        <f>+'Auditorias L&amp;T'!B51</f>
        <v>Importacion</v>
      </c>
      <c r="C37" t="str">
        <f>+'Auditorias L&amp;T'!C51</f>
        <v>SKY742</v>
      </c>
      <c r="D37" t="str">
        <f>+'Auditorias L&amp;T'!D51</f>
        <v>VS-805874</v>
      </c>
      <c r="E37" t="str">
        <f>+'Auditorias L&amp;T'!P51</f>
        <v>CUMPLE</v>
      </c>
      <c r="F37">
        <v>36</v>
      </c>
    </row>
    <row r="38" spans="1:6" hidden="1" x14ac:dyDescent="0.25">
      <c r="A38" t="s">
        <v>36</v>
      </c>
      <c r="B38" t="str">
        <f>+'Auditorias L&amp;T'!B52</f>
        <v>Importacion</v>
      </c>
      <c r="C38" t="str">
        <f>+'Auditorias L&amp;T'!C52</f>
        <v>WZG061</v>
      </c>
      <c r="D38" t="str">
        <f>+'Auditorias L&amp;T'!D52</f>
        <v>VS-806988</v>
      </c>
      <c r="E38" t="str">
        <f>+'Auditorias L&amp;T'!P52</f>
        <v>CUMPLE</v>
      </c>
      <c r="F38">
        <v>37</v>
      </c>
    </row>
    <row r="39" spans="1:6" hidden="1" x14ac:dyDescent="0.25">
      <c r="A39" t="s">
        <v>36</v>
      </c>
      <c r="B39" t="str">
        <f>+'Auditorias L&amp;T'!B53</f>
        <v>Importacion</v>
      </c>
      <c r="C39" t="str">
        <f>+'Auditorias L&amp;T'!C53</f>
        <v>SWO763</v>
      </c>
      <c r="D39" t="str">
        <f>+'Auditorias L&amp;T'!D53</f>
        <v>VS-809635</v>
      </c>
      <c r="E39" t="str">
        <f>+'Auditorias L&amp;T'!P53</f>
        <v>CUMPLE</v>
      </c>
      <c r="F39">
        <v>38</v>
      </c>
    </row>
    <row r="40" spans="1:6" hidden="1" x14ac:dyDescent="0.25">
      <c r="A40" t="s">
        <v>36</v>
      </c>
      <c r="B40" t="str">
        <f>+'Auditorias L&amp;T'!B54</f>
        <v>Importacion</v>
      </c>
      <c r="C40" t="str">
        <f>+'Auditorias L&amp;T'!C54</f>
        <v>SRL570</v>
      </c>
      <c r="D40" t="str">
        <f>+'Auditorias L&amp;T'!D54</f>
        <v>VS-810561</v>
      </c>
      <c r="E40" t="str">
        <f>+'Auditorias L&amp;T'!P54</f>
        <v>CUMPLE</v>
      </c>
      <c r="F40">
        <v>39</v>
      </c>
    </row>
    <row r="41" spans="1:6" hidden="1" x14ac:dyDescent="0.25">
      <c r="A41" t="s">
        <v>36</v>
      </c>
      <c r="B41" t="str">
        <f>+'Auditorias L&amp;T'!B55</f>
        <v>Importacion</v>
      </c>
      <c r="C41" t="str">
        <f>+'Auditorias L&amp;T'!C55</f>
        <v>TJV624</v>
      </c>
      <c r="D41" t="str">
        <f>+'Auditorias L&amp;T'!D55</f>
        <v>VS-811568</v>
      </c>
      <c r="E41" t="str">
        <f>+'Auditorias L&amp;T'!P55</f>
        <v>CUMPLE</v>
      </c>
      <c r="F41">
        <v>40</v>
      </c>
    </row>
    <row r="42" spans="1:6" hidden="1" x14ac:dyDescent="0.25">
      <c r="A42" t="s">
        <v>36</v>
      </c>
      <c r="B42" t="str">
        <f>+'Auditorias L&amp;T'!B56</f>
        <v>Nacional</v>
      </c>
      <c r="C42" t="str">
        <f>+'Auditorias L&amp;T'!C56</f>
        <v>SRM966</v>
      </c>
      <c r="D42" t="str">
        <f>+'Auditorias L&amp;T'!D56</f>
        <v>VS-806682</v>
      </c>
      <c r="E42" t="str">
        <f>+'Auditorias L&amp;T'!P56</f>
        <v>CUMPLE</v>
      </c>
      <c r="F42">
        <v>41</v>
      </c>
    </row>
    <row r="43" spans="1:6" hidden="1" x14ac:dyDescent="0.25">
      <c r="A43" t="s">
        <v>36</v>
      </c>
      <c r="B43" t="str">
        <f>+'Auditorias L&amp;T'!B57</f>
        <v>Nacional</v>
      </c>
      <c r="C43" t="str">
        <f>+'Auditorias L&amp;T'!C57</f>
        <v>SZZ049</v>
      </c>
      <c r="D43" t="str">
        <f>+'Auditorias L&amp;T'!D57</f>
        <v>VS-807499</v>
      </c>
      <c r="E43" t="str">
        <f>+'Auditorias L&amp;T'!P57</f>
        <v>CUMPLE</v>
      </c>
      <c r="F43">
        <v>42</v>
      </c>
    </row>
    <row r="44" spans="1:6" hidden="1" x14ac:dyDescent="0.25">
      <c r="A44" t="s">
        <v>36</v>
      </c>
      <c r="B44" t="str">
        <f>+'Auditorias L&amp;T'!B58</f>
        <v>Nacional</v>
      </c>
      <c r="C44" t="str">
        <f>+'Auditorias L&amp;T'!C58</f>
        <v>SMN306</v>
      </c>
      <c r="D44" t="str">
        <f>+'Auditorias L&amp;T'!D58</f>
        <v>VS-809172</v>
      </c>
      <c r="E44" t="str">
        <f>+'Auditorias L&amp;T'!P58</f>
        <v>CUMPLE</v>
      </c>
      <c r="F44">
        <v>43</v>
      </c>
    </row>
    <row r="45" spans="1:6" hidden="1" x14ac:dyDescent="0.25">
      <c r="A45" t="s">
        <v>36</v>
      </c>
      <c r="B45" t="str">
        <f>+'Auditorias L&amp;T'!B59</f>
        <v>Nacional</v>
      </c>
      <c r="C45" t="str">
        <f>+'Auditorias L&amp;T'!C59</f>
        <v>TGK844</v>
      </c>
      <c r="D45" t="str">
        <f>+'Auditorias L&amp;T'!D59</f>
        <v>VS-810482</v>
      </c>
      <c r="E45" t="str">
        <f>+'Auditorias L&amp;T'!P59</f>
        <v>CUMPLE</v>
      </c>
      <c r="F45">
        <v>44</v>
      </c>
    </row>
    <row r="46" spans="1:6" hidden="1" x14ac:dyDescent="0.25">
      <c r="A46" t="s">
        <v>36</v>
      </c>
      <c r="B46" t="str">
        <f>+'Auditorias L&amp;T'!B60</f>
        <v>Nacional</v>
      </c>
      <c r="C46" t="str">
        <f>+'Auditorias L&amp;T'!C60</f>
        <v>WTO710</v>
      </c>
      <c r="D46" t="str">
        <f>+'Auditorias L&amp;T'!D60</f>
        <v>VS-811493</v>
      </c>
      <c r="E46" t="str">
        <f>+'Auditorias L&amp;T'!P60</f>
        <v>CUMPLE</v>
      </c>
      <c r="F46">
        <v>45</v>
      </c>
    </row>
    <row r="47" spans="1:6" hidden="1" x14ac:dyDescent="0.25">
      <c r="A47" t="s">
        <v>36</v>
      </c>
      <c r="B47" t="str">
        <f>+'Auditorias L&amp;T'!B61</f>
        <v>Urbano</v>
      </c>
      <c r="C47" t="str">
        <f>+'Auditorias L&amp;T'!C61</f>
        <v>SNM483</v>
      </c>
      <c r="D47" t="str">
        <f>+'Auditorias L&amp;T'!D61</f>
        <v>VS-806674</v>
      </c>
      <c r="E47" t="str">
        <f>+'Auditorias L&amp;T'!P61</f>
        <v>CUMPLE</v>
      </c>
      <c r="F47">
        <v>46</v>
      </c>
    </row>
    <row r="48" spans="1:6" hidden="1" x14ac:dyDescent="0.25">
      <c r="A48" t="s">
        <v>36</v>
      </c>
      <c r="B48" t="str">
        <f>+'Auditorias L&amp;T'!B62</f>
        <v>Urbano</v>
      </c>
      <c r="C48" t="str">
        <f>+'Auditorias L&amp;T'!C62</f>
        <v>WFI931</v>
      </c>
      <c r="D48" t="str">
        <f>+'Auditorias L&amp;T'!D62</f>
        <v>VS-808240</v>
      </c>
      <c r="E48" t="str">
        <f>+'Auditorias L&amp;T'!P62</f>
        <v>CUMPLE</v>
      </c>
      <c r="F48">
        <v>47</v>
      </c>
    </row>
    <row r="49" spans="1:6" hidden="1" x14ac:dyDescent="0.25">
      <c r="A49" t="s">
        <v>36</v>
      </c>
      <c r="B49" t="str">
        <f>+'Auditorias L&amp;T'!B63</f>
        <v>Urbano</v>
      </c>
      <c r="C49" t="str">
        <f>+'Auditorias L&amp;T'!C63</f>
        <v>SMD843</v>
      </c>
      <c r="D49" t="str">
        <f>+'Auditorias L&amp;T'!D63</f>
        <v>VS-809527</v>
      </c>
      <c r="E49" t="str">
        <f>+'Auditorias L&amp;T'!P63</f>
        <v>CUMPLE</v>
      </c>
      <c r="F49">
        <v>48</v>
      </c>
    </row>
    <row r="50" spans="1:6" hidden="1" x14ac:dyDescent="0.25">
      <c r="A50" t="s">
        <v>36</v>
      </c>
      <c r="B50" t="str">
        <f>+'Auditorias L&amp;T'!B64</f>
        <v>Urbano</v>
      </c>
      <c r="C50" t="str">
        <f>+'Auditorias L&amp;T'!C64</f>
        <v>WFQ089</v>
      </c>
      <c r="D50" t="str">
        <f>+'Auditorias L&amp;T'!D64</f>
        <v>VS-810837</v>
      </c>
      <c r="E50" t="str">
        <f>+'Auditorias L&amp;T'!P64</f>
        <v>CUMPLE</v>
      </c>
      <c r="F50">
        <v>49</v>
      </c>
    </row>
    <row r="51" spans="1:6" hidden="1" x14ac:dyDescent="0.25">
      <c r="A51" t="s">
        <v>36</v>
      </c>
      <c r="B51" t="str">
        <f>+'Auditorias L&amp;T'!B65</f>
        <v>Urbano</v>
      </c>
      <c r="C51" t="str">
        <f>+'Auditorias L&amp;T'!C65</f>
        <v>GCJ385</v>
      </c>
      <c r="D51" t="str">
        <f>+'Auditorias L&amp;T'!D65</f>
        <v>VS-811730</v>
      </c>
      <c r="E51" t="str">
        <f>+'Auditorias L&amp;T'!P65</f>
        <v>CUMPLE</v>
      </c>
      <c r="F51">
        <v>50</v>
      </c>
    </row>
    <row r="52" spans="1:6" hidden="1" x14ac:dyDescent="0.25">
      <c r="A52" t="s">
        <v>36</v>
      </c>
      <c r="B52" t="str">
        <f>+'Auditorias L&amp;T'!B66</f>
        <v>XD Tramo 1</v>
      </c>
      <c r="C52" t="str">
        <f>+'Auditorias L&amp;T'!C66</f>
        <v>TUK330</v>
      </c>
      <c r="D52" t="str">
        <f>+'Auditorias L&amp;T'!D66</f>
        <v>VS-806656</v>
      </c>
      <c r="E52" t="str">
        <f>+'Auditorias L&amp;T'!P66</f>
        <v>CUMPLE</v>
      </c>
      <c r="F52">
        <v>51</v>
      </c>
    </row>
    <row r="53" spans="1:6" hidden="1" x14ac:dyDescent="0.25">
      <c r="A53" t="s">
        <v>36</v>
      </c>
      <c r="B53" t="str">
        <f>+'Auditorias L&amp;T'!B67</f>
        <v>XD Tramo 1</v>
      </c>
      <c r="C53" t="str">
        <f>+'Auditorias L&amp;T'!C67</f>
        <v>SVD142</v>
      </c>
      <c r="D53" t="str">
        <f>+'Auditorias L&amp;T'!D67</f>
        <v>VS-807453</v>
      </c>
      <c r="E53" t="str">
        <f>+'Auditorias L&amp;T'!P67</f>
        <v>CUMPLE</v>
      </c>
      <c r="F53">
        <v>52</v>
      </c>
    </row>
    <row r="54" spans="1:6" hidden="1" x14ac:dyDescent="0.25">
      <c r="A54" t="s">
        <v>36</v>
      </c>
      <c r="B54" t="str">
        <f>+'Auditorias L&amp;T'!B68</f>
        <v>XD Tramo 1</v>
      </c>
      <c r="C54" t="str">
        <f>+'Auditorias L&amp;T'!C68</f>
        <v>SOT089</v>
      </c>
      <c r="D54" t="str">
        <f>+'Auditorias L&amp;T'!D68</f>
        <v>VS-808114</v>
      </c>
      <c r="E54" t="str">
        <f>+'Auditorias L&amp;T'!P68</f>
        <v>CUMPLE</v>
      </c>
      <c r="F54">
        <v>53</v>
      </c>
    </row>
    <row r="55" spans="1:6" hidden="1" x14ac:dyDescent="0.25">
      <c r="A55" t="s">
        <v>36</v>
      </c>
      <c r="B55" t="str">
        <f>+'Auditorias L&amp;T'!B69</f>
        <v>XD Tramo 1</v>
      </c>
      <c r="C55" t="str">
        <f>+'Auditorias L&amp;T'!C69</f>
        <v>SNT235</v>
      </c>
      <c r="D55" t="str">
        <f>+'Auditorias L&amp;T'!D69</f>
        <v>VS-810047</v>
      </c>
      <c r="E55" t="str">
        <f>+'Auditorias L&amp;T'!P69</f>
        <v>CUMPLE</v>
      </c>
      <c r="F55">
        <v>54</v>
      </c>
    </row>
    <row r="56" spans="1:6" hidden="1" x14ac:dyDescent="0.25">
      <c r="A56" t="s">
        <v>36</v>
      </c>
      <c r="B56" t="str">
        <f>+'Auditorias L&amp;T'!B70</f>
        <v>XD Tramo 1</v>
      </c>
      <c r="C56" t="str">
        <f>+'Auditorias L&amp;T'!C70</f>
        <v>WDX699</v>
      </c>
      <c r="D56" t="str">
        <f>+'Auditorias L&amp;T'!D70</f>
        <v>VS-811497</v>
      </c>
      <c r="E56" t="str">
        <f>+'Auditorias L&amp;T'!P70</f>
        <v>CUMPLE</v>
      </c>
      <c r="F56">
        <v>55</v>
      </c>
    </row>
    <row r="57" spans="1:6" hidden="1" x14ac:dyDescent="0.25">
      <c r="A57" t="s">
        <v>36</v>
      </c>
      <c r="B57" t="str">
        <f>+'Auditorias L&amp;T'!B71</f>
        <v>XD Tramo 2</v>
      </c>
      <c r="C57" t="str">
        <f>+'Auditorias L&amp;T'!C71</f>
        <v>STX824</v>
      </c>
      <c r="D57" t="str">
        <f>+'Auditorias L&amp;T'!D71</f>
        <v>VS-806851</v>
      </c>
      <c r="E57" t="str">
        <f>+'Auditorias L&amp;T'!P71</f>
        <v>CUMPLE</v>
      </c>
      <c r="F57">
        <v>56</v>
      </c>
    </row>
    <row r="58" spans="1:6" hidden="1" x14ac:dyDescent="0.25">
      <c r="A58" t="s">
        <v>36</v>
      </c>
      <c r="B58" t="str">
        <f>+'Auditorias L&amp;T'!B72</f>
        <v>XD Tramo 2</v>
      </c>
      <c r="C58" t="str">
        <f>+'Auditorias L&amp;T'!C72</f>
        <v>KUM764</v>
      </c>
      <c r="D58" t="str">
        <f>+'Auditorias L&amp;T'!D72</f>
        <v>VS-808541</v>
      </c>
      <c r="E58" t="str">
        <f>+'Auditorias L&amp;T'!P72</f>
        <v>CUMPLE</v>
      </c>
      <c r="F58">
        <v>57</v>
      </c>
    </row>
    <row r="59" spans="1:6" hidden="1" x14ac:dyDescent="0.25">
      <c r="A59" t="s">
        <v>36</v>
      </c>
      <c r="B59" t="str">
        <f>+'Auditorias L&amp;T'!B73</f>
        <v>XD Tramo 2</v>
      </c>
      <c r="C59" t="str">
        <f>+'Auditorias L&amp;T'!C73</f>
        <v>OAI957</v>
      </c>
      <c r="D59" t="str">
        <f>+'Auditorias L&amp;T'!D73</f>
        <v>VS-810592</v>
      </c>
      <c r="E59" t="str">
        <f>+'Auditorias L&amp;T'!P73</f>
        <v>CUMPLE</v>
      </c>
      <c r="F59">
        <v>58</v>
      </c>
    </row>
    <row r="60" spans="1:6" hidden="1" x14ac:dyDescent="0.25">
      <c r="A60" t="s">
        <v>36</v>
      </c>
      <c r="B60" t="str">
        <f>+'Auditorias L&amp;T'!B74</f>
        <v>XD Tramo 2</v>
      </c>
      <c r="C60" t="str">
        <f>+'Auditorias L&amp;T'!C74</f>
        <v>SKH152</v>
      </c>
      <c r="D60" t="str">
        <f>+'Auditorias L&amp;T'!D74</f>
        <v>VS-811738</v>
      </c>
      <c r="E60" t="str">
        <f>+'Auditorias L&amp;T'!P74</f>
        <v>CUMPLE</v>
      </c>
      <c r="F60">
        <v>59</v>
      </c>
    </row>
    <row r="61" spans="1:6" hidden="1" x14ac:dyDescent="0.25">
      <c r="A61" t="s">
        <v>36</v>
      </c>
      <c r="B61" t="str">
        <f>+'Auditorias L&amp;T'!B75</f>
        <v>XD Tramo 2</v>
      </c>
      <c r="C61" t="str">
        <f>+'Auditorias L&amp;T'!C75</f>
        <v>LME405</v>
      </c>
      <c r="D61" t="str">
        <f>+'Auditorias L&amp;T'!D75</f>
        <v>VS-811741</v>
      </c>
      <c r="E61" t="str">
        <f>+'Auditorias L&amp;T'!P75</f>
        <v>CUMPLE</v>
      </c>
      <c r="F61">
        <v>60</v>
      </c>
    </row>
    <row r="62" spans="1:6" hidden="1" x14ac:dyDescent="0.25">
      <c r="A62" t="s">
        <v>37</v>
      </c>
      <c r="B62" t="str">
        <f>+'Auditorias L&amp;T'!B80</f>
        <v>Exportacion</v>
      </c>
      <c r="C62" t="str">
        <f>+'Auditorias L&amp;T'!C80</f>
        <v>UYA351</v>
      </c>
      <c r="D62" t="str">
        <f>+'Auditorias L&amp;T'!D80</f>
        <v>VS-806627</v>
      </c>
      <c r="E62" t="str">
        <f>+'Auditorias L&amp;T'!P80</f>
        <v>INCUMPLE</v>
      </c>
      <c r="F62">
        <v>61</v>
      </c>
    </row>
    <row r="63" spans="1:6" hidden="1" x14ac:dyDescent="0.25">
      <c r="A63" t="s">
        <v>37</v>
      </c>
      <c r="B63" t="str">
        <f>+'Auditorias L&amp;T'!B81</f>
        <v>Exportacion</v>
      </c>
      <c r="C63" t="str">
        <f>+'Auditorias L&amp;T'!C81</f>
        <v>TNE097</v>
      </c>
      <c r="D63" t="str">
        <f>+'Auditorias L&amp;T'!D81</f>
        <v>VS-807743</v>
      </c>
      <c r="E63" t="str">
        <f>+'Auditorias L&amp;T'!P81</f>
        <v>CUMPLE</v>
      </c>
      <c r="F63">
        <v>62</v>
      </c>
    </row>
    <row r="64" spans="1:6" hidden="1" x14ac:dyDescent="0.25">
      <c r="A64" t="s">
        <v>37</v>
      </c>
      <c r="B64" t="str">
        <f>+'Auditorias L&amp;T'!B82</f>
        <v>Exportacion</v>
      </c>
      <c r="C64" t="str">
        <f>+'Auditorias L&amp;T'!C82</f>
        <v>TRJ023</v>
      </c>
      <c r="D64" t="str">
        <f>+'Auditorias L&amp;T'!D82</f>
        <v>VS-809576</v>
      </c>
      <c r="E64" t="str">
        <f>+'Auditorias L&amp;T'!P82</f>
        <v>CUMPLE</v>
      </c>
      <c r="F64">
        <v>63</v>
      </c>
    </row>
    <row r="65" spans="1:6" hidden="1" x14ac:dyDescent="0.25">
      <c r="A65" t="s">
        <v>37</v>
      </c>
      <c r="B65" t="str">
        <f>+'Auditorias L&amp;T'!B83</f>
        <v>Exportacion</v>
      </c>
      <c r="C65" t="str">
        <f>+'Auditorias L&amp;T'!C83</f>
        <v>TEK961</v>
      </c>
      <c r="D65" t="str">
        <f>+'Auditorias L&amp;T'!D83</f>
        <v>VS-809770</v>
      </c>
      <c r="E65" t="str">
        <f>+'Auditorias L&amp;T'!P83</f>
        <v>INCUMPLE</v>
      </c>
      <c r="F65">
        <v>64</v>
      </c>
    </row>
    <row r="66" spans="1:6" hidden="1" x14ac:dyDescent="0.25">
      <c r="A66" t="s">
        <v>37</v>
      </c>
      <c r="B66" t="str">
        <f>+'Auditorias L&amp;T'!B84</f>
        <v>Exportacion</v>
      </c>
      <c r="C66" t="str">
        <f>+'Auditorias L&amp;T'!C84</f>
        <v>SRO217</v>
      </c>
      <c r="D66" t="str">
        <f>+'Auditorias L&amp;T'!D84</f>
        <v>VS-809392</v>
      </c>
      <c r="E66" t="str">
        <f>+'Auditorias L&amp;T'!P84</f>
        <v>INCUMPLE</v>
      </c>
      <c r="F66">
        <v>65</v>
      </c>
    </row>
    <row r="67" spans="1:6" hidden="1" x14ac:dyDescent="0.25">
      <c r="A67" t="s">
        <v>37</v>
      </c>
      <c r="B67" t="str">
        <f>+'Auditorias L&amp;T'!B85</f>
        <v>Importacion</v>
      </c>
      <c r="C67" t="str">
        <f>+'Auditorias L&amp;T'!C85</f>
        <v>SKY742</v>
      </c>
      <c r="D67" t="str">
        <f>+'Auditorias L&amp;T'!D85</f>
        <v>VS-805874</v>
      </c>
      <c r="E67" t="str">
        <f>+'Auditorias L&amp;T'!P85</f>
        <v>INCUMPLE</v>
      </c>
      <c r="F67">
        <v>66</v>
      </c>
    </row>
    <row r="68" spans="1:6" hidden="1" x14ac:dyDescent="0.25">
      <c r="A68" t="s">
        <v>37</v>
      </c>
      <c r="B68" t="str">
        <f>+'Auditorias L&amp;T'!B86</f>
        <v>Importacion</v>
      </c>
      <c r="C68" t="str">
        <f>+'Auditorias L&amp;T'!C86</f>
        <v>WZG061</v>
      </c>
      <c r="D68" t="str">
        <f>+'Auditorias L&amp;T'!D86</f>
        <v>VS-806988</v>
      </c>
      <c r="E68" t="str">
        <f>+'Auditorias L&amp;T'!P86</f>
        <v>INCUMPLE</v>
      </c>
      <c r="F68">
        <v>67</v>
      </c>
    </row>
    <row r="69" spans="1:6" hidden="1" x14ac:dyDescent="0.25">
      <c r="A69" t="s">
        <v>37</v>
      </c>
      <c r="B69" t="str">
        <f>+'Auditorias L&amp;T'!B87</f>
        <v>Importacion</v>
      </c>
      <c r="C69" t="str">
        <f>+'Auditorias L&amp;T'!C87</f>
        <v>SWO763</v>
      </c>
      <c r="D69" t="str">
        <f>+'Auditorias L&amp;T'!D87</f>
        <v>VS-809635</v>
      </c>
      <c r="E69" t="str">
        <f>+'Auditorias L&amp;T'!P87</f>
        <v>CUMPLE</v>
      </c>
      <c r="F69">
        <v>68</v>
      </c>
    </row>
    <row r="70" spans="1:6" hidden="1" x14ac:dyDescent="0.25">
      <c r="A70" t="s">
        <v>37</v>
      </c>
      <c r="B70" t="str">
        <f>+'Auditorias L&amp;T'!B88</f>
        <v>Importacion</v>
      </c>
      <c r="C70" t="str">
        <f>+'Auditorias L&amp;T'!C88</f>
        <v>SRL570</v>
      </c>
      <c r="D70" t="str">
        <f>+'Auditorias L&amp;T'!D88</f>
        <v>VS-810561</v>
      </c>
      <c r="E70" t="str">
        <f>+'Auditorias L&amp;T'!P88</f>
        <v>INCUMPLE</v>
      </c>
      <c r="F70">
        <v>69</v>
      </c>
    </row>
    <row r="71" spans="1:6" hidden="1" x14ac:dyDescent="0.25">
      <c r="A71" t="s">
        <v>37</v>
      </c>
      <c r="B71" t="str">
        <f>+'Auditorias L&amp;T'!B89</f>
        <v>Importacion</v>
      </c>
      <c r="C71" t="str">
        <f>+'Auditorias L&amp;T'!C89</f>
        <v>TJV624</v>
      </c>
      <c r="D71" t="str">
        <f>+'Auditorias L&amp;T'!D89</f>
        <v>VS-811568</v>
      </c>
      <c r="E71" t="str">
        <f>+'Auditorias L&amp;T'!P89</f>
        <v>INCUMPLE</v>
      </c>
      <c r="F71">
        <v>70</v>
      </c>
    </row>
    <row r="72" spans="1:6" hidden="1" x14ac:dyDescent="0.25">
      <c r="A72" t="s">
        <v>37</v>
      </c>
      <c r="B72" t="str">
        <f>+'Auditorias L&amp;T'!B90</f>
        <v>Nacional</v>
      </c>
      <c r="C72" t="str">
        <f>+'Auditorias L&amp;T'!C90</f>
        <v>SRM966</v>
      </c>
      <c r="D72" t="str">
        <f>+'Auditorias L&amp;T'!D90</f>
        <v>VS-806682</v>
      </c>
      <c r="E72" t="str">
        <f>+'Auditorias L&amp;T'!P90</f>
        <v>INCUMPLE</v>
      </c>
      <c r="F72">
        <v>71</v>
      </c>
    </row>
    <row r="73" spans="1:6" hidden="1" x14ac:dyDescent="0.25">
      <c r="A73" t="s">
        <v>37</v>
      </c>
      <c r="B73" t="str">
        <f>+'Auditorias L&amp;T'!B91</f>
        <v>Nacional</v>
      </c>
      <c r="C73" t="str">
        <f>+'Auditorias L&amp;T'!C91</f>
        <v>SZZ049</v>
      </c>
      <c r="D73" t="str">
        <f>+'Auditorias L&amp;T'!D91</f>
        <v>VS-807499</v>
      </c>
      <c r="E73" t="str">
        <f>+'Auditorias L&amp;T'!P91</f>
        <v>INCUMPLE</v>
      </c>
      <c r="F73">
        <v>72</v>
      </c>
    </row>
    <row r="74" spans="1:6" hidden="1" x14ac:dyDescent="0.25">
      <c r="A74" t="s">
        <v>37</v>
      </c>
      <c r="B74" t="str">
        <f>+'Auditorias L&amp;T'!B92</f>
        <v>Nacional</v>
      </c>
      <c r="C74" t="str">
        <f>+'Auditorias L&amp;T'!C92</f>
        <v>SMN306</v>
      </c>
      <c r="D74" t="str">
        <f>+'Auditorias L&amp;T'!D92</f>
        <v>VS-809172</v>
      </c>
      <c r="E74" t="str">
        <f>+'Auditorias L&amp;T'!P92</f>
        <v>CUMPLE</v>
      </c>
      <c r="F74">
        <v>73</v>
      </c>
    </row>
    <row r="75" spans="1:6" hidden="1" x14ac:dyDescent="0.25">
      <c r="A75" t="s">
        <v>37</v>
      </c>
      <c r="B75" t="str">
        <f>+'Auditorias L&amp;T'!B93</f>
        <v>Nacional</v>
      </c>
      <c r="C75" t="str">
        <f>+'Auditorias L&amp;T'!C93</f>
        <v>TGK844</v>
      </c>
      <c r="D75" t="str">
        <f>+'Auditorias L&amp;T'!D93</f>
        <v>VS-810482</v>
      </c>
      <c r="E75" t="str">
        <f>+'Auditorias L&amp;T'!P93</f>
        <v>CUMPLE</v>
      </c>
      <c r="F75">
        <v>74</v>
      </c>
    </row>
    <row r="76" spans="1:6" hidden="1" x14ac:dyDescent="0.25">
      <c r="A76" t="s">
        <v>37</v>
      </c>
      <c r="B76" t="str">
        <f>+'Auditorias L&amp;T'!B94</f>
        <v>Nacional</v>
      </c>
      <c r="C76" t="str">
        <f>+'Auditorias L&amp;T'!C94</f>
        <v>WTO710</v>
      </c>
      <c r="D76" t="str">
        <f>+'Auditorias L&amp;T'!D94</f>
        <v>VS-811493</v>
      </c>
      <c r="E76" t="str">
        <f>+'Auditorias L&amp;T'!P94</f>
        <v>INCUMPLE</v>
      </c>
      <c r="F76">
        <v>75</v>
      </c>
    </row>
    <row r="77" spans="1:6" hidden="1" x14ac:dyDescent="0.25">
      <c r="A77" t="s">
        <v>37</v>
      </c>
      <c r="B77" t="str">
        <f>+'Auditorias L&amp;T'!B95</f>
        <v>Urbano</v>
      </c>
      <c r="C77" t="str">
        <f>+'Auditorias L&amp;T'!C95</f>
        <v>SNM483</v>
      </c>
      <c r="D77" t="str">
        <f>+'Auditorias L&amp;T'!D95</f>
        <v>VS-806674</v>
      </c>
      <c r="E77" t="str">
        <f>+'Auditorias L&amp;T'!P95</f>
        <v>INCUMPLE</v>
      </c>
      <c r="F77">
        <v>76</v>
      </c>
    </row>
    <row r="78" spans="1:6" hidden="1" x14ac:dyDescent="0.25">
      <c r="A78" t="s">
        <v>37</v>
      </c>
      <c r="B78" t="str">
        <f>+'Auditorias L&amp;T'!B96</f>
        <v>Urbano</v>
      </c>
      <c r="C78" t="str">
        <f>+'Auditorias L&amp;T'!C96</f>
        <v>WFI931</v>
      </c>
      <c r="D78" t="str">
        <f>+'Auditorias L&amp;T'!D96</f>
        <v>VS-808240</v>
      </c>
      <c r="E78" t="str">
        <f>+'Auditorias L&amp;T'!P96</f>
        <v>INCUMPLE</v>
      </c>
      <c r="F78">
        <v>77</v>
      </c>
    </row>
    <row r="79" spans="1:6" hidden="1" x14ac:dyDescent="0.25">
      <c r="A79" t="s">
        <v>37</v>
      </c>
      <c r="B79" t="str">
        <f>+'Auditorias L&amp;T'!B97</f>
        <v>Urbano</v>
      </c>
      <c r="C79" t="str">
        <f>+'Auditorias L&amp;T'!C97</f>
        <v>SMD843</v>
      </c>
      <c r="D79" t="str">
        <f>+'Auditorias L&amp;T'!D97</f>
        <v>VS-809527</v>
      </c>
      <c r="E79" t="str">
        <f>+'Auditorias L&amp;T'!P97</f>
        <v>INCUMPLE</v>
      </c>
      <c r="F79">
        <v>78</v>
      </c>
    </row>
    <row r="80" spans="1:6" hidden="1" x14ac:dyDescent="0.25">
      <c r="A80" t="s">
        <v>37</v>
      </c>
      <c r="B80" t="str">
        <f>+'Auditorias L&amp;T'!B98</f>
        <v>Urbano</v>
      </c>
      <c r="C80" t="str">
        <f>+'Auditorias L&amp;T'!C98</f>
        <v>WFQ089</v>
      </c>
      <c r="D80" t="str">
        <f>+'Auditorias L&amp;T'!D98</f>
        <v>VS-810837</v>
      </c>
      <c r="E80" t="str">
        <f>+'Auditorias L&amp;T'!P98</f>
        <v>INCUMPLE</v>
      </c>
      <c r="F80">
        <v>79</v>
      </c>
    </row>
    <row r="81" spans="1:6" hidden="1" x14ac:dyDescent="0.25">
      <c r="A81" t="s">
        <v>37</v>
      </c>
      <c r="B81" t="str">
        <f>+'Auditorias L&amp;T'!B99</f>
        <v>Urbano</v>
      </c>
      <c r="C81" t="str">
        <f>+'Auditorias L&amp;T'!C99</f>
        <v>GCJ385</v>
      </c>
      <c r="D81" t="str">
        <f>+'Auditorias L&amp;T'!D99</f>
        <v>VS-811730</v>
      </c>
      <c r="E81" t="str">
        <f>+'Auditorias L&amp;T'!P99</f>
        <v>INCUMPLE</v>
      </c>
      <c r="F81">
        <v>80</v>
      </c>
    </row>
    <row r="82" spans="1:6" hidden="1" x14ac:dyDescent="0.25">
      <c r="A82" t="s">
        <v>37</v>
      </c>
      <c r="B82" t="str">
        <f>+'Auditorias L&amp;T'!B100</f>
        <v>XD Tramo 1</v>
      </c>
      <c r="C82" t="str">
        <f>+'Auditorias L&amp;T'!C100</f>
        <v>TUK330</v>
      </c>
      <c r="D82" t="str">
        <f>+'Auditorias L&amp;T'!D100</f>
        <v>VS-806656</v>
      </c>
      <c r="E82" t="str">
        <f>+'Auditorias L&amp;T'!P100</f>
        <v>INCUMPLE</v>
      </c>
      <c r="F82">
        <v>81</v>
      </c>
    </row>
    <row r="83" spans="1:6" hidden="1" x14ac:dyDescent="0.25">
      <c r="A83" t="s">
        <v>37</v>
      </c>
      <c r="B83" t="str">
        <f>+'Auditorias L&amp;T'!B101</f>
        <v>XD Tramo 1</v>
      </c>
      <c r="C83" t="str">
        <f>+'Auditorias L&amp;T'!C101</f>
        <v>SVD142</v>
      </c>
      <c r="D83" t="str">
        <f>+'Auditorias L&amp;T'!D101</f>
        <v>VS-807453</v>
      </c>
      <c r="E83" t="str">
        <f>+'Auditorias L&amp;T'!P101</f>
        <v>INCUMPLE</v>
      </c>
      <c r="F83">
        <v>82</v>
      </c>
    </row>
    <row r="84" spans="1:6" hidden="1" x14ac:dyDescent="0.25">
      <c r="A84" t="s">
        <v>37</v>
      </c>
      <c r="B84" t="str">
        <f>+'Auditorias L&amp;T'!B102</f>
        <v>XD Tramo 1</v>
      </c>
      <c r="C84" t="str">
        <f>+'Auditorias L&amp;T'!C102</f>
        <v>SOT089</v>
      </c>
      <c r="D84" t="str">
        <f>+'Auditorias L&amp;T'!D102</f>
        <v>VS-808114</v>
      </c>
      <c r="E84" t="str">
        <f>+'Auditorias L&amp;T'!P102</f>
        <v>INCUMPLE</v>
      </c>
      <c r="F84">
        <v>83</v>
      </c>
    </row>
    <row r="85" spans="1:6" hidden="1" x14ac:dyDescent="0.25">
      <c r="A85" t="s">
        <v>37</v>
      </c>
      <c r="B85" t="str">
        <f>+'Auditorias L&amp;T'!B103</f>
        <v>XD Tramo 1</v>
      </c>
      <c r="C85" t="str">
        <f>+'Auditorias L&amp;T'!C103</f>
        <v>SNT235</v>
      </c>
      <c r="D85" t="str">
        <f>+'Auditorias L&amp;T'!D103</f>
        <v>VS-810047</v>
      </c>
      <c r="E85" t="str">
        <f>+'Auditorias L&amp;T'!P103</f>
        <v>CUMPLE</v>
      </c>
      <c r="F85">
        <v>84</v>
      </c>
    </row>
    <row r="86" spans="1:6" hidden="1" x14ac:dyDescent="0.25">
      <c r="A86" t="s">
        <v>37</v>
      </c>
      <c r="B86" t="str">
        <f>+'Auditorias L&amp;T'!B104</f>
        <v>XD Tramo 1</v>
      </c>
      <c r="C86" t="str">
        <f>+'Auditorias L&amp;T'!C104</f>
        <v>WDX699</v>
      </c>
      <c r="D86" t="str">
        <f>+'Auditorias L&amp;T'!D104</f>
        <v>VS-811497</v>
      </c>
      <c r="E86" t="str">
        <f>+'Auditorias L&amp;T'!P104</f>
        <v>CUMPLE</v>
      </c>
      <c r="F86">
        <v>85</v>
      </c>
    </row>
    <row r="87" spans="1:6" hidden="1" x14ac:dyDescent="0.25">
      <c r="A87" t="s">
        <v>37</v>
      </c>
      <c r="B87" t="str">
        <f>+'Auditorias L&amp;T'!B105</f>
        <v>XD Tramo 2</v>
      </c>
      <c r="C87" t="str">
        <f>+'Auditorias L&amp;T'!C105</f>
        <v>STX824</v>
      </c>
      <c r="D87" t="str">
        <f>+'Auditorias L&amp;T'!D105</f>
        <v>VS-806851</v>
      </c>
      <c r="E87" t="str">
        <f>+'Auditorias L&amp;T'!P105</f>
        <v>INCUMPLE</v>
      </c>
      <c r="F87">
        <v>86</v>
      </c>
    </row>
    <row r="88" spans="1:6" hidden="1" x14ac:dyDescent="0.25">
      <c r="A88" t="s">
        <v>37</v>
      </c>
      <c r="B88" t="str">
        <f>+'Auditorias L&amp;T'!B106</f>
        <v>XD Tramo 2</v>
      </c>
      <c r="C88" t="str">
        <f>+'Auditorias L&amp;T'!C106</f>
        <v>KUM764</v>
      </c>
      <c r="D88" t="str">
        <f>+'Auditorias L&amp;T'!D106</f>
        <v>VS-808541</v>
      </c>
      <c r="E88" t="str">
        <f>+'Auditorias L&amp;T'!P106</f>
        <v>INCUMPLE</v>
      </c>
      <c r="F88">
        <v>87</v>
      </c>
    </row>
    <row r="89" spans="1:6" hidden="1" x14ac:dyDescent="0.25">
      <c r="A89" t="s">
        <v>37</v>
      </c>
      <c r="B89" t="str">
        <f>+'Auditorias L&amp;T'!B107</f>
        <v>XD Tramo 2</v>
      </c>
      <c r="C89" t="str">
        <f>+'Auditorias L&amp;T'!C107</f>
        <v>OAI957</v>
      </c>
      <c r="D89" t="str">
        <f>+'Auditorias L&amp;T'!D107</f>
        <v>VS-810592</v>
      </c>
      <c r="E89" t="str">
        <f>+'Auditorias L&amp;T'!P107</f>
        <v>INCUMPLE</v>
      </c>
      <c r="F89">
        <v>88</v>
      </c>
    </row>
    <row r="90" spans="1:6" hidden="1" x14ac:dyDescent="0.25">
      <c r="A90" t="s">
        <v>37</v>
      </c>
      <c r="B90" t="str">
        <f>+'Auditorias L&amp;T'!B108</f>
        <v>XD Tramo 2</v>
      </c>
      <c r="C90" t="str">
        <f>+'Auditorias L&amp;T'!C108</f>
        <v>SKH152</v>
      </c>
      <c r="D90" t="str">
        <f>+'Auditorias L&amp;T'!D108</f>
        <v>VS-811738</v>
      </c>
      <c r="E90" t="str">
        <f>+'Auditorias L&amp;T'!P108</f>
        <v>INCUMPLE</v>
      </c>
      <c r="F90">
        <v>89</v>
      </c>
    </row>
    <row r="91" spans="1:6" hidden="1" x14ac:dyDescent="0.25">
      <c r="A91" t="s">
        <v>37</v>
      </c>
      <c r="B91" t="str">
        <f>+'Auditorias L&amp;T'!B109</f>
        <v>XD Tramo 2</v>
      </c>
      <c r="C91" t="str">
        <f>+'Auditorias L&amp;T'!C109</f>
        <v>LME405</v>
      </c>
      <c r="D91" t="str">
        <f>+'Auditorias L&amp;T'!D109</f>
        <v>VS-811741</v>
      </c>
      <c r="E91" t="str">
        <f>+'Auditorias L&amp;T'!P109</f>
        <v>INCUMPLE</v>
      </c>
      <c r="F91">
        <v>90</v>
      </c>
    </row>
    <row r="92" spans="1:6" hidden="1" x14ac:dyDescent="0.25">
      <c r="A92" t="s">
        <v>50</v>
      </c>
      <c r="B92" t="str">
        <f>+'Auditorias L&amp;T'!B114</f>
        <v>Exportacion</v>
      </c>
      <c r="C92" t="str">
        <f>+'Auditorias L&amp;T'!C114</f>
        <v>UYA351</v>
      </c>
      <c r="D92" t="str">
        <f>+'Auditorias L&amp;T'!D114</f>
        <v>VS-806627</v>
      </c>
      <c r="E92" t="str">
        <f>+'Auditorias L&amp;T'!P114</f>
        <v>CUMPLE</v>
      </c>
      <c r="F92">
        <v>91</v>
      </c>
    </row>
    <row r="93" spans="1:6" hidden="1" x14ac:dyDescent="0.25">
      <c r="A93" t="s">
        <v>50</v>
      </c>
      <c r="B93" t="str">
        <f>+'Auditorias L&amp;T'!B115</f>
        <v>Exportacion</v>
      </c>
      <c r="C93" t="str">
        <f>+'Auditorias L&amp;T'!C115</f>
        <v>TNE097</v>
      </c>
      <c r="D93" t="str">
        <f>+'Auditorias L&amp;T'!D115</f>
        <v>VS-807743</v>
      </c>
      <c r="E93" t="str">
        <f>+'Auditorias L&amp;T'!P115</f>
        <v>CUMPLE</v>
      </c>
      <c r="F93">
        <v>92</v>
      </c>
    </row>
    <row r="94" spans="1:6" hidden="1" x14ac:dyDescent="0.25">
      <c r="A94" t="s">
        <v>50</v>
      </c>
      <c r="B94" t="str">
        <f>+'Auditorias L&amp;T'!B116</f>
        <v>Exportacion</v>
      </c>
      <c r="C94" t="str">
        <f>+'Auditorias L&amp;T'!C116</f>
        <v>TRJ023</v>
      </c>
      <c r="D94" t="str">
        <f>+'Auditorias L&amp;T'!D116</f>
        <v>VS-809576</v>
      </c>
      <c r="E94" t="str">
        <f>+'Auditorias L&amp;T'!P116</f>
        <v>CUMPLE</v>
      </c>
      <c r="F94">
        <v>93</v>
      </c>
    </row>
    <row r="95" spans="1:6" hidden="1" x14ac:dyDescent="0.25">
      <c r="A95" t="s">
        <v>50</v>
      </c>
      <c r="B95" t="str">
        <f>+'Auditorias L&amp;T'!B117</f>
        <v>Exportacion</v>
      </c>
      <c r="C95" t="str">
        <f>+'Auditorias L&amp;T'!C117</f>
        <v>TEK961</v>
      </c>
      <c r="D95" t="str">
        <f>+'Auditorias L&amp;T'!D117</f>
        <v>VS-809770</v>
      </c>
      <c r="E95" t="str">
        <f>+'Auditorias L&amp;T'!P117</f>
        <v>CUMPLE</v>
      </c>
      <c r="F95">
        <v>94</v>
      </c>
    </row>
    <row r="96" spans="1:6" hidden="1" x14ac:dyDescent="0.25">
      <c r="A96" t="s">
        <v>50</v>
      </c>
      <c r="B96" t="str">
        <f>+'Auditorias L&amp;T'!B118</f>
        <v>Exportacion</v>
      </c>
      <c r="C96" t="str">
        <f>+'Auditorias L&amp;T'!C118</f>
        <v>SRO217</v>
      </c>
      <c r="D96" t="str">
        <f>+'Auditorias L&amp;T'!D118</f>
        <v>VS-809392</v>
      </c>
      <c r="E96" t="str">
        <f>+'Auditorias L&amp;T'!P118</f>
        <v>CUMPLE</v>
      </c>
      <c r="F96">
        <v>95</v>
      </c>
    </row>
    <row r="97" spans="1:6" hidden="1" x14ac:dyDescent="0.25">
      <c r="A97" t="s">
        <v>50</v>
      </c>
      <c r="B97" t="str">
        <f>+'Auditorias L&amp;T'!B119</f>
        <v>Importacion</v>
      </c>
      <c r="C97" t="str">
        <f>+'Auditorias L&amp;T'!C119</f>
        <v>SKY742</v>
      </c>
      <c r="D97" t="str">
        <f>+'Auditorias L&amp;T'!D119</f>
        <v>VS-805874</v>
      </c>
      <c r="E97" t="str">
        <f>+'Auditorias L&amp;T'!P119</f>
        <v>CUMPLE</v>
      </c>
      <c r="F97">
        <v>96</v>
      </c>
    </row>
    <row r="98" spans="1:6" hidden="1" x14ac:dyDescent="0.25">
      <c r="A98" t="s">
        <v>50</v>
      </c>
      <c r="B98" t="str">
        <f>+'Auditorias L&amp;T'!B120</f>
        <v>Importacion</v>
      </c>
      <c r="C98" t="str">
        <f>+'Auditorias L&amp;T'!C120</f>
        <v>WZG061</v>
      </c>
      <c r="D98" t="str">
        <f>+'Auditorias L&amp;T'!D120</f>
        <v>VS-806988</v>
      </c>
      <c r="E98" t="str">
        <f>+'Auditorias L&amp;T'!P120</f>
        <v>CUMPLE</v>
      </c>
      <c r="F98">
        <v>97</v>
      </c>
    </row>
    <row r="99" spans="1:6" hidden="1" x14ac:dyDescent="0.25">
      <c r="A99" t="s">
        <v>50</v>
      </c>
      <c r="B99" t="str">
        <f>+'Auditorias L&amp;T'!B121</f>
        <v>Importacion</v>
      </c>
      <c r="C99" t="str">
        <f>+'Auditorias L&amp;T'!C121</f>
        <v>SWO763</v>
      </c>
      <c r="D99" t="str">
        <f>+'Auditorias L&amp;T'!D121</f>
        <v>VS-809635</v>
      </c>
      <c r="E99" t="str">
        <f>+'Auditorias L&amp;T'!P121</f>
        <v>CUMPLE</v>
      </c>
      <c r="F99">
        <v>98</v>
      </c>
    </row>
    <row r="100" spans="1:6" hidden="1" x14ac:dyDescent="0.25">
      <c r="A100" t="s">
        <v>50</v>
      </c>
      <c r="B100" t="str">
        <f>+'Auditorias L&amp;T'!B122</f>
        <v>Importacion</v>
      </c>
      <c r="C100" t="str">
        <f>+'Auditorias L&amp;T'!C122</f>
        <v>SRL570</v>
      </c>
      <c r="D100" t="str">
        <f>+'Auditorias L&amp;T'!D122</f>
        <v>VS-810561</v>
      </c>
      <c r="E100" t="str">
        <f>+'Auditorias L&amp;T'!P122</f>
        <v>CUMPLE</v>
      </c>
      <c r="F100">
        <v>99</v>
      </c>
    </row>
    <row r="101" spans="1:6" hidden="1" x14ac:dyDescent="0.25">
      <c r="A101" t="s">
        <v>50</v>
      </c>
      <c r="B101" t="str">
        <f>+'Auditorias L&amp;T'!B123</f>
        <v>Importacion</v>
      </c>
      <c r="C101" t="str">
        <f>+'Auditorias L&amp;T'!C123</f>
        <v>TJV624</v>
      </c>
      <c r="D101" t="str">
        <f>+'Auditorias L&amp;T'!D123</f>
        <v>VS-811568</v>
      </c>
      <c r="E101" t="str">
        <f>+'Auditorias L&amp;T'!P123</f>
        <v>CUMPLE</v>
      </c>
      <c r="F101">
        <v>100</v>
      </c>
    </row>
    <row r="102" spans="1:6" hidden="1" x14ac:dyDescent="0.25">
      <c r="A102" t="s">
        <v>50</v>
      </c>
      <c r="B102" t="str">
        <f>+'Auditorias L&amp;T'!B124</f>
        <v>Nacional</v>
      </c>
      <c r="C102" t="str">
        <f>+'Auditorias L&amp;T'!C124</f>
        <v>SRM966</v>
      </c>
      <c r="D102" t="str">
        <f>+'Auditorias L&amp;T'!D124</f>
        <v>VS-806682</v>
      </c>
      <c r="E102" t="str">
        <f>+'Auditorias L&amp;T'!P124</f>
        <v>CUMPLE</v>
      </c>
      <c r="F102">
        <v>101</v>
      </c>
    </row>
    <row r="103" spans="1:6" hidden="1" x14ac:dyDescent="0.25">
      <c r="A103" t="s">
        <v>50</v>
      </c>
      <c r="B103" t="str">
        <f>+'Auditorias L&amp;T'!B125</f>
        <v>Nacional</v>
      </c>
      <c r="C103" t="str">
        <f>+'Auditorias L&amp;T'!C125</f>
        <v>SZZ049</v>
      </c>
      <c r="D103" t="str">
        <f>+'Auditorias L&amp;T'!D125</f>
        <v>VS-807499</v>
      </c>
      <c r="E103" t="str">
        <f>+'Auditorias L&amp;T'!P125</f>
        <v>CUMPLE</v>
      </c>
      <c r="F103">
        <v>102</v>
      </c>
    </row>
    <row r="104" spans="1:6" hidden="1" x14ac:dyDescent="0.25">
      <c r="A104" t="s">
        <v>50</v>
      </c>
      <c r="B104" t="str">
        <f>+'Auditorias L&amp;T'!B126</f>
        <v>Nacional</v>
      </c>
      <c r="C104" t="str">
        <f>+'Auditorias L&amp;T'!C126</f>
        <v>SMN306</v>
      </c>
      <c r="D104" t="str">
        <f>+'Auditorias L&amp;T'!D126</f>
        <v>VS-809172</v>
      </c>
      <c r="E104" t="str">
        <f>+'Auditorias L&amp;T'!P126</f>
        <v>CUMPLE</v>
      </c>
      <c r="F104">
        <v>103</v>
      </c>
    </row>
    <row r="105" spans="1:6" hidden="1" x14ac:dyDescent="0.25">
      <c r="A105" t="s">
        <v>50</v>
      </c>
      <c r="B105" t="str">
        <f>+'Auditorias L&amp;T'!B127</f>
        <v>Nacional</v>
      </c>
      <c r="C105" t="str">
        <f>+'Auditorias L&amp;T'!C127</f>
        <v>TGK844</v>
      </c>
      <c r="D105" t="str">
        <f>+'Auditorias L&amp;T'!D127</f>
        <v>VS-810482</v>
      </c>
      <c r="E105" t="str">
        <f>+'Auditorias L&amp;T'!P127</f>
        <v>CUMPLE</v>
      </c>
      <c r="F105">
        <v>104</v>
      </c>
    </row>
    <row r="106" spans="1:6" hidden="1" x14ac:dyDescent="0.25">
      <c r="A106" t="s">
        <v>50</v>
      </c>
      <c r="B106" t="str">
        <f>+'Auditorias L&amp;T'!B128</f>
        <v>Nacional</v>
      </c>
      <c r="C106" t="str">
        <f>+'Auditorias L&amp;T'!C128</f>
        <v>WTO710</v>
      </c>
      <c r="D106" t="str">
        <f>+'Auditorias L&amp;T'!D128</f>
        <v>VS-811493</v>
      </c>
      <c r="E106" t="str">
        <f>+'Auditorias L&amp;T'!P128</f>
        <v>CUMPLE</v>
      </c>
      <c r="F106">
        <v>105</v>
      </c>
    </row>
    <row r="107" spans="1:6" hidden="1" x14ac:dyDescent="0.25">
      <c r="A107" t="s">
        <v>50</v>
      </c>
      <c r="B107" t="str">
        <f>+'Auditorias L&amp;T'!B129</f>
        <v>Urbano</v>
      </c>
      <c r="C107" t="str">
        <f>+'Auditorias L&amp;T'!C129</f>
        <v>SNM483</v>
      </c>
      <c r="D107" t="str">
        <f>+'Auditorias L&amp;T'!D129</f>
        <v>VS-806674</v>
      </c>
      <c r="E107" t="str">
        <f>+'Auditorias L&amp;T'!P129</f>
        <v>CUMPLE</v>
      </c>
      <c r="F107">
        <v>106</v>
      </c>
    </row>
    <row r="108" spans="1:6" hidden="1" x14ac:dyDescent="0.25">
      <c r="A108" t="s">
        <v>50</v>
      </c>
      <c r="B108" t="str">
        <f>+'Auditorias L&amp;T'!B130</f>
        <v>Urbano</v>
      </c>
      <c r="C108" t="str">
        <f>+'Auditorias L&amp;T'!C130</f>
        <v>WFI931</v>
      </c>
      <c r="D108" t="str">
        <f>+'Auditorias L&amp;T'!D130</f>
        <v>VS-808240</v>
      </c>
      <c r="E108" t="str">
        <f>+'Auditorias L&amp;T'!P130</f>
        <v>CUMPLE</v>
      </c>
      <c r="F108">
        <v>107</v>
      </c>
    </row>
    <row r="109" spans="1:6" hidden="1" x14ac:dyDescent="0.25">
      <c r="A109" t="s">
        <v>50</v>
      </c>
      <c r="B109" t="str">
        <f>+'Auditorias L&amp;T'!B131</f>
        <v>Urbano</v>
      </c>
      <c r="C109" t="str">
        <f>+'Auditorias L&amp;T'!C131</f>
        <v>SMD843</v>
      </c>
      <c r="D109" t="str">
        <f>+'Auditorias L&amp;T'!D131</f>
        <v>VS-809527</v>
      </c>
      <c r="E109" t="str">
        <f>+'Auditorias L&amp;T'!P131</f>
        <v>CUMPLE</v>
      </c>
      <c r="F109">
        <v>108</v>
      </c>
    </row>
    <row r="110" spans="1:6" hidden="1" x14ac:dyDescent="0.25">
      <c r="A110" t="s">
        <v>50</v>
      </c>
      <c r="B110" t="str">
        <f>+'Auditorias L&amp;T'!B132</f>
        <v>Urbano</v>
      </c>
      <c r="C110" t="str">
        <f>+'Auditorias L&amp;T'!C132</f>
        <v>WFQ089</v>
      </c>
      <c r="D110" t="str">
        <f>+'Auditorias L&amp;T'!D132</f>
        <v>VS-810837</v>
      </c>
      <c r="E110" t="str">
        <f>+'Auditorias L&amp;T'!P132</f>
        <v>CUMPLE</v>
      </c>
      <c r="F110">
        <v>109</v>
      </c>
    </row>
    <row r="111" spans="1:6" hidden="1" x14ac:dyDescent="0.25">
      <c r="A111" t="s">
        <v>50</v>
      </c>
      <c r="B111" t="str">
        <f>+'Auditorias L&amp;T'!B133</f>
        <v>Urbano</v>
      </c>
      <c r="C111" t="str">
        <f>+'Auditorias L&amp;T'!C133</f>
        <v>GCJ385</v>
      </c>
      <c r="D111" t="str">
        <f>+'Auditorias L&amp;T'!D133</f>
        <v>VS-811730</v>
      </c>
      <c r="E111" t="str">
        <f>+'Auditorias L&amp;T'!P133</f>
        <v>CUMPLE</v>
      </c>
      <c r="F111">
        <v>110</v>
      </c>
    </row>
    <row r="112" spans="1:6" hidden="1" x14ac:dyDescent="0.25">
      <c r="A112" t="s">
        <v>50</v>
      </c>
      <c r="B112" t="str">
        <f>+'Auditorias L&amp;T'!B134</f>
        <v>XD Tramo 1</v>
      </c>
      <c r="C112" t="str">
        <f>+'Auditorias L&amp;T'!C134</f>
        <v>TUK330</v>
      </c>
      <c r="D112" t="str">
        <f>+'Auditorias L&amp;T'!D134</f>
        <v>VS-806656</v>
      </c>
      <c r="E112" t="str">
        <f>+'Auditorias L&amp;T'!P134</f>
        <v>CUMPLE</v>
      </c>
      <c r="F112">
        <v>111</v>
      </c>
    </row>
    <row r="113" spans="1:6" hidden="1" x14ac:dyDescent="0.25">
      <c r="A113" t="s">
        <v>50</v>
      </c>
      <c r="B113" t="str">
        <f>+'Auditorias L&amp;T'!B135</f>
        <v>XD Tramo 1</v>
      </c>
      <c r="C113" t="str">
        <f>+'Auditorias L&amp;T'!C135</f>
        <v>SVD142</v>
      </c>
      <c r="D113" t="str">
        <f>+'Auditorias L&amp;T'!D135</f>
        <v>VS-807453</v>
      </c>
      <c r="E113" t="str">
        <f>+'Auditorias L&amp;T'!P135</f>
        <v>CUMPLE</v>
      </c>
      <c r="F113">
        <v>112</v>
      </c>
    </row>
    <row r="114" spans="1:6" hidden="1" x14ac:dyDescent="0.25">
      <c r="A114" t="s">
        <v>50</v>
      </c>
      <c r="B114" t="str">
        <f>+'Auditorias L&amp;T'!B136</f>
        <v>XD Tramo 1</v>
      </c>
      <c r="C114" t="str">
        <f>+'Auditorias L&amp;T'!C136</f>
        <v>SOT089</v>
      </c>
      <c r="D114" t="str">
        <f>+'Auditorias L&amp;T'!D136</f>
        <v>VS-808114</v>
      </c>
      <c r="E114" t="str">
        <f>+'Auditorias L&amp;T'!P136</f>
        <v>CUMPLE</v>
      </c>
      <c r="F114">
        <v>113</v>
      </c>
    </row>
    <row r="115" spans="1:6" hidden="1" x14ac:dyDescent="0.25">
      <c r="A115" t="s">
        <v>50</v>
      </c>
      <c r="B115" t="str">
        <f>+'Auditorias L&amp;T'!B137</f>
        <v>XD Tramo 1</v>
      </c>
      <c r="C115" t="str">
        <f>+'Auditorias L&amp;T'!C137</f>
        <v>SNT235</v>
      </c>
      <c r="D115" t="str">
        <f>+'Auditorias L&amp;T'!D137</f>
        <v>VS-810047</v>
      </c>
      <c r="E115" t="str">
        <f>+'Auditorias L&amp;T'!P137</f>
        <v>CUMPLE</v>
      </c>
      <c r="F115">
        <v>114</v>
      </c>
    </row>
    <row r="116" spans="1:6" hidden="1" x14ac:dyDescent="0.25">
      <c r="A116" t="s">
        <v>50</v>
      </c>
      <c r="B116" t="str">
        <f>+'Auditorias L&amp;T'!B138</f>
        <v>XD Tramo 1</v>
      </c>
      <c r="C116" t="str">
        <f>+'Auditorias L&amp;T'!C138</f>
        <v>WDX699</v>
      </c>
      <c r="D116" t="str">
        <f>+'Auditorias L&amp;T'!D138</f>
        <v>VS-811497</v>
      </c>
      <c r="E116" t="str">
        <f>+'Auditorias L&amp;T'!P138</f>
        <v>CUMPLE</v>
      </c>
      <c r="F116">
        <v>115</v>
      </c>
    </row>
    <row r="117" spans="1:6" hidden="1" x14ac:dyDescent="0.25">
      <c r="A117" t="s">
        <v>50</v>
      </c>
      <c r="B117" t="str">
        <f>+'Auditorias L&amp;T'!B139</f>
        <v>XD Tramo 2</v>
      </c>
      <c r="C117" t="str">
        <f>+'Auditorias L&amp;T'!C139</f>
        <v>STX824</v>
      </c>
      <c r="D117" t="str">
        <f>+'Auditorias L&amp;T'!D139</f>
        <v>VS-806851</v>
      </c>
      <c r="E117" t="str">
        <f>+'Auditorias L&amp;T'!P139</f>
        <v>CUMPLE</v>
      </c>
      <c r="F117">
        <v>116</v>
      </c>
    </row>
    <row r="118" spans="1:6" hidden="1" x14ac:dyDescent="0.25">
      <c r="A118" t="s">
        <v>50</v>
      </c>
      <c r="B118" t="str">
        <f>+'Auditorias L&amp;T'!B140</f>
        <v>XD Tramo 2</v>
      </c>
      <c r="C118" t="str">
        <f>+'Auditorias L&amp;T'!C140</f>
        <v>KUM764</v>
      </c>
      <c r="D118" t="str">
        <f>+'Auditorias L&amp;T'!D140</f>
        <v>VS-808541</v>
      </c>
      <c r="E118" t="str">
        <f>+'Auditorias L&amp;T'!P140</f>
        <v>CUMPLE</v>
      </c>
      <c r="F118">
        <v>117</v>
      </c>
    </row>
    <row r="119" spans="1:6" hidden="1" x14ac:dyDescent="0.25">
      <c r="A119" t="s">
        <v>50</v>
      </c>
      <c r="B119" t="str">
        <f>+'Auditorias L&amp;T'!B141</f>
        <v>XD Tramo 2</v>
      </c>
      <c r="C119" t="str">
        <f>+'Auditorias L&amp;T'!C141</f>
        <v>OAI957</v>
      </c>
      <c r="D119" t="str">
        <f>+'Auditorias L&amp;T'!D141</f>
        <v>VS-810592</v>
      </c>
      <c r="E119" t="str">
        <f>+'Auditorias L&amp;T'!P141</f>
        <v>CUMPLE</v>
      </c>
      <c r="F119">
        <v>118</v>
      </c>
    </row>
    <row r="120" spans="1:6" hidden="1" x14ac:dyDescent="0.25">
      <c r="A120" t="s">
        <v>50</v>
      </c>
      <c r="B120" t="str">
        <f>+'Auditorias L&amp;T'!B142</f>
        <v>XD Tramo 2</v>
      </c>
      <c r="C120" t="str">
        <f>+'Auditorias L&amp;T'!C142</f>
        <v>SKH152</v>
      </c>
      <c r="D120" t="str">
        <f>+'Auditorias L&amp;T'!D142</f>
        <v>VS-811738</v>
      </c>
      <c r="E120" t="str">
        <f>+'Auditorias L&amp;T'!P142</f>
        <v>CUMPLE</v>
      </c>
      <c r="F120">
        <v>119</v>
      </c>
    </row>
    <row r="121" spans="1:6" hidden="1" x14ac:dyDescent="0.25">
      <c r="A121" t="s">
        <v>50</v>
      </c>
      <c r="B121" t="str">
        <f>+'Auditorias L&amp;T'!B143</f>
        <v>XD Tramo 2</v>
      </c>
      <c r="C121" t="str">
        <f>+'Auditorias L&amp;T'!C143</f>
        <v>LME405</v>
      </c>
      <c r="D121" t="str">
        <f>+'Auditorias L&amp;T'!D143</f>
        <v>VS-811741</v>
      </c>
      <c r="E121" t="str">
        <f>+'Auditorias L&amp;T'!P143</f>
        <v>CUMPLE</v>
      </c>
      <c r="F121">
        <v>120</v>
      </c>
    </row>
    <row r="122" spans="1:6" hidden="1" x14ac:dyDescent="0.25">
      <c r="A122" t="s">
        <v>61</v>
      </c>
      <c r="B122" t="e">
        <f>+'Auditorias L&amp;T'!#REF!</f>
        <v>#REF!</v>
      </c>
      <c r="C122" t="e">
        <f>+'Auditorias L&amp;T'!#REF!</f>
        <v>#REF!</v>
      </c>
      <c r="D122" t="e">
        <f>+'Auditorias L&amp;T'!#REF!</f>
        <v>#REF!</v>
      </c>
      <c r="E122" t="e">
        <f>+'Auditorias L&amp;T'!#REF!</f>
        <v>#REF!</v>
      </c>
      <c r="F122">
        <v>121</v>
      </c>
    </row>
    <row r="123" spans="1:6" hidden="1" x14ac:dyDescent="0.25">
      <c r="A123" t="s">
        <v>61</v>
      </c>
      <c r="B123" t="e">
        <f>+'Auditorias L&amp;T'!#REF!</f>
        <v>#REF!</v>
      </c>
      <c r="C123" t="e">
        <f>+'Auditorias L&amp;T'!#REF!</f>
        <v>#REF!</v>
      </c>
      <c r="D123" t="e">
        <f>+'Auditorias L&amp;T'!#REF!</f>
        <v>#REF!</v>
      </c>
      <c r="E123" t="e">
        <f>+'Auditorias L&amp;T'!#REF!</f>
        <v>#REF!</v>
      </c>
      <c r="F123">
        <v>122</v>
      </c>
    </row>
    <row r="124" spans="1:6" hidden="1" x14ac:dyDescent="0.25">
      <c r="A124" t="s">
        <v>61</v>
      </c>
      <c r="B124" t="e">
        <f>+'Auditorias L&amp;T'!#REF!</f>
        <v>#REF!</v>
      </c>
      <c r="C124" t="e">
        <f>+'Auditorias L&amp;T'!#REF!</f>
        <v>#REF!</v>
      </c>
      <c r="D124" t="e">
        <f>+'Auditorias L&amp;T'!#REF!</f>
        <v>#REF!</v>
      </c>
      <c r="E124" t="e">
        <f>+'Auditorias L&amp;T'!#REF!</f>
        <v>#REF!</v>
      </c>
      <c r="F124">
        <v>123</v>
      </c>
    </row>
    <row r="125" spans="1:6" hidden="1" x14ac:dyDescent="0.25">
      <c r="A125" t="s">
        <v>61</v>
      </c>
      <c r="B125" t="e">
        <f>+'Auditorias L&amp;T'!#REF!</f>
        <v>#REF!</v>
      </c>
      <c r="C125" t="e">
        <f>+'Auditorias L&amp;T'!#REF!</f>
        <v>#REF!</v>
      </c>
      <c r="D125" t="e">
        <f>+'Auditorias L&amp;T'!#REF!</f>
        <v>#REF!</v>
      </c>
      <c r="E125" t="e">
        <f>+'Auditorias L&amp;T'!#REF!</f>
        <v>#REF!</v>
      </c>
      <c r="F125">
        <v>124</v>
      </c>
    </row>
    <row r="126" spans="1:6" hidden="1" x14ac:dyDescent="0.25">
      <c r="A126" t="s">
        <v>61</v>
      </c>
      <c r="B126" t="e">
        <f>+'Auditorias L&amp;T'!#REF!</f>
        <v>#REF!</v>
      </c>
      <c r="C126" t="e">
        <f>+'Auditorias L&amp;T'!#REF!</f>
        <v>#REF!</v>
      </c>
      <c r="D126" t="e">
        <f>+'Auditorias L&amp;T'!#REF!</f>
        <v>#REF!</v>
      </c>
      <c r="E126" t="e">
        <f>+'Auditorias L&amp;T'!#REF!</f>
        <v>#REF!</v>
      </c>
      <c r="F126">
        <v>125</v>
      </c>
    </row>
    <row r="127" spans="1:6" hidden="1" x14ac:dyDescent="0.25">
      <c r="A127" t="s">
        <v>61</v>
      </c>
      <c r="B127" t="e">
        <f>+'Auditorias L&amp;T'!#REF!</f>
        <v>#REF!</v>
      </c>
      <c r="C127" t="e">
        <f>+'Auditorias L&amp;T'!#REF!</f>
        <v>#REF!</v>
      </c>
      <c r="D127" t="e">
        <f>+'Auditorias L&amp;T'!#REF!</f>
        <v>#REF!</v>
      </c>
      <c r="E127" t="e">
        <f>+'Auditorias L&amp;T'!#REF!</f>
        <v>#REF!</v>
      </c>
      <c r="F127">
        <v>126</v>
      </c>
    </row>
    <row r="128" spans="1:6" hidden="1" x14ac:dyDescent="0.25">
      <c r="A128" t="s">
        <v>61</v>
      </c>
      <c r="B128" t="e">
        <f>+'Auditorias L&amp;T'!#REF!</f>
        <v>#REF!</v>
      </c>
      <c r="C128" t="e">
        <f>+'Auditorias L&amp;T'!#REF!</f>
        <v>#REF!</v>
      </c>
      <c r="D128" t="e">
        <f>+'Auditorias L&amp;T'!#REF!</f>
        <v>#REF!</v>
      </c>
      <c r="E128" t="e">
        <f>+'Auditorias L&amp;T'!#REF!</f>
        <v>#REF!</v>
      </c>
      <c r="F128">
        <v>127</v>
      </c>
    </row>
    <row r="129" spans="1:6" hidden="1" x14ac:dyDescent="0.25">
      <c r="A129" t="s">
        <v>61</v>
      </c>
      <c r="B129" t="e">
        <f>+'Auditorias L&amp;T'!#REF!</f>
        <v>#REF!</v>
      </c>
      <c r="C129" t="e">
        <f>+'Auditorias L&amp;T'!#REF!</f>
        <v>#REF!</v>
      </c>
      <c r="D129" t="e">
        <f>+'Auditorias L&amp;T'!#REF!</f>
        <v>#REF!</v>
      </c>
      <c r="E129" t="e">
        <f>+'Auditorias L&amp;T'!#REF!</f>
        <v>#REF!</v>
      </c>
      <c r="F129">
        <v>128</v>
      </c>
    </row>
    <row r="130" spans="1:6" hidden="1" x14ac:dyDescent="0.25">
      <c r="A130" t="s">
        <v>61</v>
      </c>
      <c r="B130" t="e">
        <f>+'Auditorias L&amp;T'!#REF!</f>
        <v>#REF!</v>
      </c>
      <c r="C130" t="e">
        <f>+'Auditorias L&amp;T'!#REF!</f>
        <v>#REF!</v>
      </c>
      <c r="D130" t="e">
        <f>+'Auditorias L&amp;T'!#REF!</f>
        <v>#REF!</v>
      </c>
      <c r="E130" t="e">
        <f>+'Auditorias L&amp;T'!#REF!</f>
        <v>#REF!</v>
      </c>
      <c r="F130">
        <v>129</v>
      </c>
    </row>
    <row r="131" spans="1:6" hidden="1" x14ac:dyDescent="0.25">
      <c r="A131" t="s">
        <v>61</v>
      </c>
      <c r="B131" t="e">
        <f>+'Auditorias L&amp;T'!#REF!</f>
        <v>#REF!</v>
      </c>
      <c r="C131" t="e">
        <f>+'Auditorias L&amp;T'!#REF!</f>
        <v>#REF!</v>
      </c>
      <c r="D131" t="e">
        <f>+'Auditorias L&amp;T'!#REF!</f>
        <v>#REF!</v>
      </c>
      <c r="E131" t="e">
        <f>+'Auditorias L&amp;T'!#REF!</f>
        <v>#REF!</v>
      </c>
      <c r="F131">
        <v>130</v>
      </c>
    </row>
    <row r="132" spans="1:6" hidden="1" x14ac:dyDescent="0.25">
      <c r="A132" t="s">
        <v>61</v>
      </c>
      <c r="B132" t="e">
        <f>+'Auditorias L&amp;T'!#REF!</f>
        <v>#REF!</v>
      </c>
      <c r="C132" t="e">
        <f>+'Auditorias L&amp;T'!#REF!</f>
        <v>#REF!</v>
      </c>
      <c r="D132" t="e">
        <f>+'Auditorias L&amp;T'!#REF!</f>
        <v>#REF!</v>
      </c>
      <c r="E132" t="e">
        <f>+'Auditorias L&amp;T'!#REF!</f>
        <v>#REF!</v>
      </c>
      <c r="F132">
        <v>131</v>
      </c>
    </row>
    <row r="133" spans="1:6" hidden="1" x14ac:dyDescent="0.25">
      <c r="A133" t="s">
        <v>61</v>
      </c>
      <c r="B133" t="e">
        <f>+'Auditorias L&amp;T'!#REF!</f>
        <v>#REF!</v>
      </c>
      <c r="C133" t="e">
        <f>+'Auditorias L&amp;T'!#REF!</f>
        <v>#REF!</v>
      </c>
      <c r="D133" t="e">
        <f>+'Auditorias L&amp;T'!#REF!</f>
        <v>#REF!</v>
      </c>
      <c r="E133" t="e">
        <f>+'Auditorias L&amp;T'!#REF!</f>
        <v>#REF!</v>
      </c>
      <c r="F133">
        <v>132</v>
      </c>
    </row>
    <row r="134" spans="1:6" hidden="1" x14ac:dyDescent="0.25">
      <c r="A134" t="s">
        <v>61</v>
      </c>
      <c r="B134" t="e">
        <f>+'Auditorias L&amp;T'!#REF!</f>
        <v>#REF!</v>
      </c>
      <c r="C134" t="e">
        <f>+'Auditorias L&amp;T'!#REF!</f>
        <v>#REF!</v>
      </c>
      <c r="D134" t="e">
        <f>+'Auditorias L&amp;T'!#REF!</f>
        <v>#REF!</v>
      </c>
      <c r="E134" t="e">
        <f>+'Auditorias L&amp;T'!#REF!</f>
        <v>#REF!</v>
      </c>
      <c r="F134">
        <v>133</v>
      </c>
    </row>
    <row r="135" spans="1:6" hidden="1" x14ac:dyDescent="0.25">
      <c r="A135" t="s">
        <v>61</v>
      </c>
      <c r="B135" t="e">
        <f>+'Auditorias L&amp;T'!#REF!</f>
        <v>#REF!</v>
      </c>
      <c r="C135" t="e">
        <f>+'Auditorias L&amp;T'!#REF!</f>
        <v>#REF!</v>
      </c>
      <c r="D135" t="e">
        <f>+'Auditorias L&amp;T'!#REF!</f>
        <v>#REF!</v>
      </c>
      <c r="E135" t="e">
        <f>+'Auditorias L&amp;T'!#REF!</f>
        <v>#REF!</v>
      </c>
      <c r="F135">
        <v>134</v>
      </c>
    </row>
    <row r="136" spans="1:6" hidden="1" x14ac:dyDescent="0.25">
      <c r="A136" t="s">
        <v>61</v>
      </c>
      <c r="B136" t="e">
        <f>+'Auditorias L&amp;T'!#REF!</f>
        <v>#REF!</v>
      </c>
      <c r="C136" t="e">
        <f>+'Auditorias L&amp;T'!#REF!</f>
        <v>#REF!</v>
      </c>
      <c r="D136" t="e">
        <f>+'Auditorias L&amp;T'!#REF!</f>
        <v>#REF!</v>
      </c>
      <c r="E136" t="e">
        <f>+'Auditorias L&amp;T'!#REF!</f>
        <v>#REF!</v>
      </c>
      <c r="F136">
        <v>135</v>
      </c>
    </row>
    <row r="137" spans="1:6" hidden="1" x14ac:dyDescent="0.25">
      <c r="A137" t="s">
        <v>61</v>
      </c>
      <c r="B137" t="e">
        <f>+'Auditorias L&amp;T'!#REF!</f>
        <v>#REF!</v>
      </c>
      <c r="C137" t="e">
        <f>+'Auditorias L&amp;T'!#REF!</f>
        <v>#REF!</v>
      </c>
      <c r="D137" t="e">
        <f>+'Auditorias L&amp;T'!#REF!</f>
        <v>#REF!</v>
      </c>
      <c r="E137" t="e">
        <f>+'Auditorias L&amp;T'!#REF!</f>
        <v>#REF!</v>
      </c>
      <c r="F137">
        <v>136</v>
      </c>
    </row>
    <row r="138" spans="1:6" hidden="1" x14ac:dyDescent="0.25">
      <c r="A138" t="s">
        <v>61</v>
      </c>
      <c r="B138" t="e">
        <f>+'Auditorias L&amp;T'!#REF!</f>
        <v>#REF!</v>
      </c>
      <c r="C138" t="e">
        <f>+'Auditorias L&amp;T'!#REF!</f>
        <v>#REF!</v>
      </c>
      <c r="D138" t="e">
        <f>+'Auditorias L&amp;T'!#REF!</f>
        <v>#REF!</v>
      </c>
      <c r="E138" t="e">
        <f>+'Auditorias L&amp;T'!#REF!</f>
        <v>#REF!</v>
      </c>
      <c r="F138">
        <v>137</v>
      </c>
    </row>
    <row r="139" spans="1:6" hidden="1" x14ac:dyDescent="0.25">
      <c r="A139" t="s">
        <v>61</v>
      </c>
      <c r="B139" t="e">
        <f>+'Auditorias L&amp;T'!#REF!</f>
        <v>#REF!</v>
      </c>
      <c r="C139" t="e">
        <f>+'Auditorias L&amp;T'!#REF!</f>
        <v>#REF!</v>
      </c>
      <c r="D139" t="e">
        <f>+'Auditorias L&amp;T'!#REF!</f>
        <v>#REF!</v>
      </c>
      <c r="E139" t="e">
        <f>+'Auditorias L&amp;T'!#REF!</f>
        <v>#REF!</v>
      </c>
      <c r="F139">
        <v>138</v>
      </c>
    </row>
    <row r="140" spans="1:6" hidden="1" x14ac:dyDescent="0.25">
      <c r="A140" t="s">
        <v>61</v>
      </c>
      <c r="B140" t="e">
        <f>+'Auditorias L&amp;T'!#REF!</f>
        <v>#REF!</v>
      </c>
      <c r="C140" t="e">
        <f>+'Auditorias L&amp;T'!#REF!</f>
        <v>#REF!</v>
      </c>
      <c r="D140" t="e">
        <f>+'Auditorias L&amp;T'!#REF!</f>
        <v>#REF!</v>
      </c>
      <c r="E140" t="e">
        <f>+'Auditorias L&amp;T'!#REF!</f>
        <v>#REF!</v>
      </c>
      <c r="F140">
        <v>139</v>
      </c>
    </row>
    <row r="141" spans="1:6" hidden="1" x14ac:dyDescent="0.25">
      <c r="A141" t="s">
        <v>61</v>
      </c>
      <c r="B141" t="e">
        <f>+'Auditorias L&amp;T'!#REF!</f>
        <v>#REF!</v>
      </c>
      <c r="C141" t="e">
        <f>+'Auditorias L&amp;T'!#REF!</f>
        <v>#REF!</v>
      </c>
      <c r="D141" t="e">
        <f>+'Auditorias L&amp;T'!#REF!</f>
        <v>#REF!</v>
      </c>
      <c r="E141" t="e">
        <f>+'Auditorias L&amp;T'!#REF!</f>
        <v>#REF!</v>
      </c>
      <c r="F141">
        <v>140</v>
      </c>
    </row>
    <row r="142" spans="1:6" hidden="1" x14ac:dyDescent="0.25">
      <c r="A142" t="s">
        <v>61</v>
      </c>
      <c r="B142" t="e">
        <f>+'Auditorias L&amp;T'!#REF!</f>
        <v>#REF!</v>
      </c>
      <c r="C142" t="e">
        <f>+'Auditorias L&amp;T'!#REF!</f>
        <v>#REF!</v>
      </c>
      <c r="D142" t="e">
        <f>+'Auditorias L&amp;T'!#REF!</f>
        <v>#REF!</v>
      </c>
      <c r="E142" t="e">
        <f>+'Auditorias L&amp;T'!#REF!</f>
        <v>#REF!</v>
      </c>
      <c r="F142">
        <v>141</v>
      </c>
    </row>
    <row r="143" spans="1:6" hidden="1" x14ac:dyDescent="0.25">
      <c r="A143" t="s">
        <v>61</v>
      </c>
      <c r="B143" t="e">
        <f>+'Auditorias L&amp;T'!#REF!</f>
        <v>#REF!</v>
      </c>
      <c r="C143" t="e">
        <f>+'Auditorias L&amp;T'!#REF!</f>
        <v>#REF!</v>
      </c>
      <c r="D143" t="e">
        <f>+'Auditorias L&amp;T'!#REF!</f>
        <v>#REF!</v>
      </c>
      <c r="E143" t="e">
        <f>+'Auditorias L&amp;T'!#REF!</f>
        <v>#REF!</v>
      </c>
      <c r="F143">
        <v>142</v>
      </c>
    </row>
    <row r="144" spans="1:6" hidden="1" x14ac:dyDescent="0.25">
      <c r="A144" t="s">
        <v>61</v>
      </c>
      <c r="B144" t="e">
        <f>+'Auditorias L&amp;T'!#REF!</f>
        <v>#REF!</v>
      </c>
      <c r="C144" t="e">
        <f>+'Auditorias L&amp;T'!#REF!</f>
        <v>#REF!</v>
      </c>
      <c r="D144" t="e">
        <f>+'Auditorias L&amp;T'!#REF!</f>
        <v>#REF!</v>
      </c>
      <c r="E144" t="e">
        <f>+'Auditorias L&amp;T'!#REF!</f>
        <v>#REF!</v>
      </c>
      <c r="F144">
        <v>143</v>
      </c>
    </row>
    <row r="145" spans="1:6" hidden="1" x14ac:dyDescent="0.25">
      <c r="A145" t="s">
        <v>61</v>
      </c>
      <c r="B145" t="e">
        <f>+'Auditorias L&amp;T'!#REF!</f>
        <v>#REF!</v>
      </c>
      <c r="C145" t="e">
        <f>+'Auditorias L&amp;T'!#REF!</f>
        <v>#REF!</v>
      </c>
      <c r="D145" t="e">
        <f>+'Auditorias L&amp;T'!#REF!</f>
        <v>#REF!</v>
      </c>
      <c r="E145" t="e">
        <f>+'Auditorias L&amp;T'!#REF!</f>
        <v>#REF!</v>
      </c>
      <c r="F145">
        <v>144</v>
      </c>
    </row>
    <row r="146" spans="1:6" hidden="1" x14ac:dyDescent="0.25">
      <c r="A146" t="s">
        <v>61</v>
      </c>
      <c r="B146" t="e">
        <f>+'Auditorias L&amp;T'!#REF!</f>
        <v>#REF!</v>
      </c>
      <c r="C146" t="e">
        <f>+'Auditorias L&amp;T'!#REF!</f>
        <v>#REF!</v>
      </c>
      <c r="D146" t="e">
        <f>+'Auditorias L&amp;T'!#REF!</f>
        <v>#REF!</v>
      </c>
      <c r="E146" t="e">
        <f>+'Auditorias L&amp;T'!#REF!</f>
        <v>#REF!</v>
      </c>
      <c r="F146">
        <v>145</v>
      </c>
    </row>
    <row r="147" spans="1:6" hidden="1" x14ac:dyDescent="0.25">
      <c r="A147" t="s">
        <v>61</v>
      </c>
      <c r="B147" t="e">
        <f>+'Auditorias L&amp;T'!#REF!</f>
        <v>#REF!</v>
      </c>
      <c r="C147" t="e">
        <f>+'Auditorias L&amp;T'!#REF!</f>
        <v>#REF!</v>
      </c>
      <c r="D147" t="e">
        <f>+'Auditorias L&amp;T'!#REF!</f>
        <v>#REF!</v>
      </c>
      <c r="E147" t="e">
        <f>+'Auditorias L&amp;T'!#REF!</f>
        <v>#REF!</v>
      </c>
      <c r="F147">
        <v>146</v>
      </c>
    </row>
    <row r="148" spans="1:6" hidden="1" x14ac:dyDescent="0.25">
      <c r="A148" t="s">
        <v>61</v>
      </c>
      <c r="B148" t="e">
        <f>+'Auditorias L&amp;T'!#REF!</f>
        <v>#REF!</v>
      </c>
      <c r="C148" t="e">
        <f>+'Auditorias L&amp;T'!#REF!</f>
        <v>#REF!</v>
      </c>
      <c r="D148" t="e">
        <f>+'Auditorias L&amp;T'!#REF!</f>
        <v>#REF!</v>
      </c>
      <c r="E148" t="e">
        <f>+'Auditorias L&amp;T'!#REF!</f>
        <v>#REF!</v>
      </c>
      <c r="F148">
        <v>147</v>
      </c>
    </row>
    <row r="149" spans="1:6" hidden="1" x14ac:dyDescent="0.25">
      <c r="A149" t="s">
        <v>61</v>
      </c>
      <c r="B149" t="e">
        <f>+'Auditorias L&amp;T'!#REF!</f>
        <v>#REF!</v>
      </c>
      <c r="C149" t="e">
        <f>+'Auditorias L&amp;T'!#REF!</f>
        <v>#REF!</v>
      </c>
      <c r="D149" t="e">
        <f>+'Auditorias L&amp;T'!#REF!</f>
        <v>#REF!</v>
      </c>
      <c r="E149" t="e">
        <f>+'Auditorias L&amp;T'!#REF!</f>
        <v>#REF!</v>
      </c>
      <c r="F149">
        <v>148</v>
      </c>
    </row>
    <row r="150" spans="1:6" hidden="1" x14ac:dyDescent="0.25">
      <c r="A150" t="s">
        <v>61</v>
      </c>
      <c r="B150" t="e">
        <f>+'Auditorias L&amp;T'!#REF!</f>
        <v>#REF!</v>
      </c>
      <c r="C150" t="e">
        <f>+'Auditorias L&amp;T'!#REF!</f>
        <v>#REF!</v>
      </c>
      <c r="D150" t="e">
        <f>+'Auditorias L&amp;T'!#REF!</f>
        <v>#REF!</v>
      </c>
      <c r="E150" t="e">
        <f>+'Auditorias L&amp;T'!#REF!</f>
        <v>#REF!</v>
      </c>
      <c r="F150">
        <v>149</v>
      </c>
    </row>
    <row r="151" spans="1:6" hidden="1" x14ac:dyDescent="0.25">
      <c r="A151" t="s">
        <v>61</v>
      </c>
      <c r="B151" t="e">
        <f>+'Auditorias L&amp;T'!#REF!</f>
        <v>#REF!</v>
      </c>
      <c r="C151" t="e">
        <f>+'Auditorias L&amp;T'!#REF!</f>
        <v>#REF!</v>
      </c>
      <c r="D151" t="e">
        <f>+'Auditorias L&amp;T'!#REF!</f>
        <v>#REF!</v>
      </c>
      <c r="E151" t="e">
        <f>+'Auditorias L&amp;T'!#REF!</f>
        <v>#REF!</v>
      </c>
      <c r="F151">
        <v>150</v>
      </c>
    </row>
    <row r="152" spans="1:6" x14ac:dyDescent="0.25">
      <c r="A152" t="s">
        <v>7</v>
      </c>
      <c r="B152" t="str">
        <f>+'Auditorias L&amp;T'!R12</f>
        <v>Exportacion</v>
      </c>
      <c r="C152" t="str">
        <f>+'Auditorias L&amp;T'!S12</f>
        <v>SNN796</v>
      </c>
      <c r="D152" t="str">
        <f>+'Auditorias L&amp;T'!T12</f>
        <v>VS-812832</v>
      </c>
      <c r="E152" t="str">
        <f>+'Auditorias L&amp;T'!AF12</f>
        <v>INCUMPLE</v>
      </c>
      <c r="F152">
        <v>151</v>
      </c>
    </row>
    <row r="153" spans="1:6" x14ac:dyDescent="0.25">
      <c r="A153" t="s">
        <v>7</v>
      </c>
      <c r="B153" t="str">
        <f>+'Auditorias L&amp;T'!R13</f>
        <v>Exportacion</v>
      </c>
      <c r="C153" t="str">
        <f>+'Auditorias L&amp;T'!S13</f>
        <v>SNL989</v>
      </c>
      <c r="D153" t="str">
        <f>+'Auditorias L&amp;T'!T13</f>
        <v>VS-814701</v>
      </c>
      <c r="E153" t="str">
        <f>+'Auditorias L&amp;T'!AF13</f>
        <v>CUMPLE</v>
      </c>
      <c r="F153">
        <v>152</v>
      </c>
    </row>
    <row r="154" spans="1:6" x14ac:dyDescent="0.25">
      <c r="A154" t="s">
        <v>7</v>
      </c>
      <c r="B154" t="str">
        <f>+'Auditorias L&amp;T'!R14</f>
        <v>Exportacion</v>
      </c>
      <c r="C154" t="str">
        <f>+'Auditorias L&amp;T'!S14</f>
        <v>TRE611</v>
      </c>
      <c r="D154" t="str">
        <f>+'Auditorias L&amp;T'!T14</f>
        <v>VS-815088</v>
      </c>
      <c r="E154" t="str">
        <f>+'Auditorias L&amp;T'!AF14</f>
        <v>CUMPLE</v>
      </c>
      <c r="F154">
        <v>153</v>
      </c>
    </row>
    <row r="155" spans="1:6" x14ac:dyDescent="0.25">
      <c r="A155" t="s">
        <v>7</v>
      </c>
      <c r="B155" t="str">
        <f>+'Auditorias L&amp;T'!R17</f>
        <v>Importacion</v>
      </c>
      <c r="C155" t="e">
        <f>+'Auditorias L&amp;T'!#REF!</f>
        <v>#REF!</v>
      </c>
      <c r="D155" t="e">
        <f>+'Auditorias L&amp;T'!#REF!</f>
        <v>#REF!</v>
      </c>
      <c r="E155" t="str">
        <f>+'Auditorias L&amp;T'!AF15</f>
        <v>CUMPLE</v>
      </c>
      <c r="F155">
        <v>154</v>
      </c>
    </row>
    <row r="156" spans="1:6" x14ac:dyDescent="0.25">
      <c r="A156" t="s">
        <v>7</v>
      </c>
      <c r="B156" t="str">
        <f>+'Auditorias L&amp;T'!R18</f>
        <v>Importacion</v>
      </c>
      <c r="C156" t="e">
        <f>+'Auditorias L&amp;T'!#REF!</f>
        <v>#REF!</v>
      </c>
      <c r="D156" t="e">
        <f>+'Auditorias L&amp;T'!#REF!</f>
        <v>#REF!</v>
      </c>
      <c r="E156" t="str">
        <f>+'Auditorias L&amp;T'!AF16</f>
        <v>CUMPLE</v>
      </c>
      <c r="F156">
        <v>155</v>
      </c>
    </row>
    <row r="157" spans="1:6" x14ac:dyDescent="0.25">
      <c r="A157" t="s">
        <v>7</v>
      </c>
      <c r="B157" t="str">
        <f>+'Auditorias L&amp;T'!R19</f>
        <v>Importacion</v>
      </c>
      <c r="C157" t="e">
        <f>+'Auditorias L&amp;T'!#REF!</f>
        <v>#REF!</v>
      </c>
      <c r="D157" t="e">
        <f>+'Auditorias L&amp;T'!#REF!</f>
        <v>#REF!</v>
      </c>
      <c r="E157" t="str">
        <f>+'Auditorias L&amp;T'!AF17</f>
        <v>CUMPLE</v>
      </c>
      <c r="F157">
        <v>156</v>
      </c>
    </row>
    <row r="158" spans="1:6" x14ac:dyDescent="0.25">
      <c r="A158" t="s">
        <v>7</v>
      </c>
      <c r="B158" t="e">
        <f>+'Auditorias L&amp;T'!#REF!</f>
        <v>#REF!</v>
      </c>
      <c r="C158" t="e">
        <f>+'Auditorias L&amp;T'!#REF!</f>
        <v>#REF!</v>
      </c>
      <c r="D158" t="e">
        <f>+'Auditorias L&amp;T'!#REF!</f>
        <v>#REF!</v>
      </c>
      <c r="E158" t="str">
        <f>+'Auditorias L&amp;T'!AF18</f>
        <v>INCUMPLE</v>
      </c>
      <c r="F158">
        <v>157</v>
      </c>
    </row>
    <row r="159" spans="1:6" x14ac:dyDescent="0.25">
      <c r="A159" t="s">
        <v>7</v>
      </c>
      <c r="B159" t="e">
        <f>+'Auditorias L&amp;T'!#REF!</f>
        <v>#REF!</v>
      </c>
      <c r="C159" t="e">
        <f>+'Auditorias L&amp;T'!#REF!</f>
        <v>#REF!</v>
      </c>
      <c r="D159" t="e">
        <f>+'Auditorias L&amp;T'!#REF!</f>
        <v>#REF!</v>
      </c>
      <c r="E159" t="str">
        <f>+'Auditorias L&amp;T'!AF19</f>
        <v>CUMPLE</v>
      </c>
      <c r="F159">
        <v>158</v>
      </c>
    </row>
    <row r="160" spans="1:6" x14ac:dyDescent="0.25">
      <c r="A160" t="s">
        <v>7</v>
      </c>
      <c r="B160" t="str">
        <f>+'Auditorias L&amp;T'!R20</f>
        <v>Importacion</v>
      </c>
      <c r="C160" t="e">
        <f>+'Auditorias L&amp;T'!#REF!</f>
        <v>#REF!</v>
      </c>
      <c r="D160" t="e">
        <f>+'Auditorias L&amp;T'!#REF!</f>
        <v>#REF!</v>
      </c>
      <c r="E160" t="str">
        <f>+'Auditorias L&amp;T'!AF20</f>
        <v>CUMPLE</v>
      </c>
      <c r="F160">
        <v>159</v>
      </c>
    </row>
    <row r="161" spans="1:6" x14ac:dyDescent="0.25">
      <c r="A161" t="s">
        <v>7</v>
      </c>
      <c r="B161" t="str">
        <f>+'Auditorias L&amp;T'!R22</f>
        <v>Nacional</v>
      </c>
      <c r="C161" t="str">
        <f>+'Auditorias L&amp;T'!S22</f>
        <v>TJA618</v>
      </c>
      <c r="D161" t="str">
        <f>+'Auditorias L&amp;T'!T22</f>
        <v>VS-811864</v>
      </c>
      <c r="E161" t="str">
        <f>+'Auditorias L&amp;T'!AF21</f>
        <v>INCUMPLE</v>
      </c>
      <c r="F161">
        <v>160</v>
      </c>
    </row>
    <row r="162" spans="1:6" x14ac:dyDescent="0.25">
      <c r="A162" t="s">
        <v>7</v>
      </c>
      <c r="B162" t="str">
        <f>+'Auditorias L&amp;T'!R23</f>
        <v>Nacional</v>
      </c>
      <c r="C162" t="str">
        <f>+'Auditorias L&amp;T'!S23</f>
        <v>SUA369</v>
      </c>
      <c r="D162" t="str">
        <f>+'Auditorias L&amp;T'!T23</f>
        <v>VS-813819</v>
      </c>
      <c r="E162" t="str">
        <f>+'Auditorias L&amp;T'!AF22</f>
        <v>CUMPLE</v>
      </c>
      <c r="F162">
        <v>161</v>
      </c>
    </row>
    <row r="163" spans="1:6" x14ac:dyDescent="0.25">
      <c r="A163" t="s">
        <v>7</v>
      </c>
      <c r="B163" t="str">
        <f>+'Auditorias L&amp;T'!R24</f>
        <v>Nacional</v>
      </c>
      <c r="C163" t="str">
        <f>+'Auditorias L&amp;T'!S24</f>
        <v>WEJ948</v>
      </c>
      <c r="D163" t="str">
        <f>+'Auditorias L&amp;T'!T24</f>
        <v>VS-815264</v>
      </c>
      <c r="E163" t="str">
        <f>+'Auditorias L&amp;T'!AF23</f>
        <v>CUMPLE</v>
      </c>
      <c r="F163">
        <v>162</v>
      </c>
    </row>
    <row r="164" spans="1:6" x14ac:dyDescent="0.25">
      <c r="A164" t="s">
        <v>7</v>
      </c>
      <c r="B164" t="e">
        <f>+'Auditorias L&amp;T'!#REF!</f>
        <v>#REF!</v>
      </c>
      <c r="C164" t="e">
        <f>+'Auditorias L&amp;T'!#REF!</f>
        <v>#REF!</v>
      </c>
      <c r="D164" t="e">
        <f>+'Auditorias L&amp;T'!#REF!</f>
        <v>#REF!</v>
      </c>
      <c r="E164" t="str">
        <f>+'Auditorias L&amp;T'!AF24</f>
        <v>CUMPLE</v>
      </c>
      <c r="F164">
        <v>163</v>
      </c>
    </row>
    <row r="165" spans="1:6" x14ac:dyDescent="0.25">
      <c r="A165" t="s">
        <v>7</v>
      </c>
      <c r="B165" t="str">
        <f>+'Auditorias L&amp;T'!R25</f>
        <v>Nacional</v>
      </c>
      <c r="C165" t="str">
        <f>+'Auditorias L&amp;T'!S25</f>
        <v>SPJ931</v>
      </c>
      <c r="D165" t="str">
        <f>+'Auditorias L&amp;T'!T25</f>
        <v>VS-816630</v>
      </c>
      <c r="E165" t="str">
        <f>+'Auditorias L&amp;T'!AF25</f>
        <v>INCUMPLE</v>
      </c>
      <c r="F165">
        <v>164</v>
      </c>
    </row>
    <row r="166" spans="1:6" x14ac:dyDescent="0.25">
      <c r="A166" t="s">
        <v>7</v>
      </c>
      <c r="B166" t="str">
        <f>+'Auditorias L&amp;T'!R27</f>
        <v>Urbano</v>
      </c>
      <c r="C166" t="str">
        <f>+'Auditorias L&amp;T'!S27</f>
        <v>BWW246</v>
      </c>
      <c r="D166" t="str">
        <f>+'Auditorias L&amp;T'!T27</f>
        <v>VS-811869</v>
      </c>
      <c r="E166" t="str">
        <f>+'Auditorias L&amp;T'!AF26</f>
        <v>INCUMPLE</v>
      </c>
      <c r="F166">
        <v>165</v>
      </c>
    </row>
    <row r="167" spans="1:6" x14ac:dyDescent="0.25">
      <c r="A167" t="s">
        <v>7</v>
      </c>
      <c r="B167" t="str">
        <f>+'Auditorias L&amp;T'!R28</f>
        <v>Urbano</v>
      </c>
      <c r="C167" t="str">
        <f>+'Auditorias L&amp;T'!S28</f>
        <v>UFW024</v>
      </c>
      <c r="D167" t="str">
        <f>+'Auditorias L&amp;T'!T28</f>
        <v>VS-814091</v>
      </c>
      <c r="E167" t="str">
        <f>+'Auditorias L&amp;T'!AF27</f>
        <v>CUMPLE</v>
      </c>
      <c r="F167">
        <v>166</v>
      </c>
    </row>
    <row r="168" spans="1:6" x14ac:dyDescent="0.25">
      <c r="A168" t="s">
        <v>7</v>
      </c>
      <c r="B168" t="str">
        <f>+'Auditorias L&amp;T'!R29</f>
        <v>Urbano</v>
      </c>
      <c r="C168" t="str">
        <f>+'Auditorias L&amp;T'!S29</f>
        <v>szk658</v>
      </c>
      <c r="D168" t="str">
        <f>+'Auditorias L&amp;T'!T29</f>
        <v>VS-815309</v>
      </c>
      <c r="E168" t="str">
        <f>+'Auditorias L&amp;T'!AF28</f>
        <v>INCUMPLE</v>
      </c>
      <c r="F168">
        <v>167</v>
      </c>
    </row>
    <row r="169" spans="1:6" x14ac:dyDescent="0.25">
      <c r="A169" t="s">
        <v>7</v>
      </c>
      <c r="B169" t="e">
        <f>+'Auditorias L&amp;T'!#REF!</f>
        <v>#REF!</v>
      </c>
      <c r="C169" t="e">
        <f>+'Auditorias L&amp;T'!#REF!</f>
        <v>#REF!</v>
      </c>
      <c r="D169" t="e">
        <f>+'Auditorias L&amp;T'!#REF!</f>
        <v>#REF!</v>
      </c>
      <c r="E169" t="str">
        <f>+'Auditorias L&amp;T'!AF29</f>
        <v>INCUMPLE</v>
      </c>
      <c r="F169">
        <v>168</v>
      </c>
    </row>
    <row r="170" spans="1:6" x14ac:dyDescent="0.25">
      <c r="A170" t="s">
        <v>7</v>
      </c>
      <c r="B170" t="str">
        <f>+'Auditorias L&amp;T'!R30</f>
        <v>Urbano</v>
      </c>
      <c r="C170" t="str">
        <f>+'Auditorias L&amp;T'!S30</f>
        <v>UFW024</v>
      </c>
      <c r="D170" t="str">
        <f>+'Auditorias L&amp;T'!T30</f>
        <v>VS-816715</v>
      </c>
      <c r="E170" t="str">
        <f>+'Auditorias L&amp;T'!AF30</f>
        <v>INCUMPLE</v>
      </c>
      <c r="F170">
        <v>169</v>
      </c>
    </row>
    <row r="171" spans="1:6" x14ac:dyDescent="0.25">
      <c r="A171" t="s">
        <v>7</v>
      </c>
      <c r="B171" t="str">
        <f>+'Auditorias L&amp;T'!R32</f>
        <v>XD Tramo 1</v>
      </c>
      <c r="C171" t="str">
        <f>+'Auditorias L&amp;T'!S32</f>
        <v>SZX585</v>
      </c>
      <c r="D171" t="str">
        <f>+'Auditorias L&amp;T'!T32</f>
        <v>VS-811496</v>
      </c>
      <c r="E171" t="str">
        <f>+'Auditorias L&amp;T'!AF31</f>
        <v>CUMPLE</v>
      </c>
      <c r="F171">
        <v>170</v>
      </c>
    </row>
    <row r="172" spans="1:6" x14ac:dyDescent="0.25">
      <c r="A172" t="s">
        <v>7</v>
      </c>
      <c r="B172" t="str">
        <f>+'Auditorias L&amp;T'!R33</f>
        <v>XD Tramo 1</v>
      </c>
      <c r="C172" t="str">
        <f>+'Auditorias L&amp;T'!S33</f>
        <v>XIK003</v>
      </c>
      <c r="D172" t="str">
        <f>+'Auditorias L&amp;T'!T33</f>
        <v>VS-813020</v>
      </c>
      <c r="E172" t="str">
        <f>+'Auditorias L&amp;T'!AF32</f>
        <v>CUMPLE</v>
      </c>
      <c r="F172">
        <v>171</v>
      </c>
    </row>
    <row r="173" spans="1:6" x14ac:dyDescent="0.25">
      <c r="A173" t="s">
        <v>7</v>
      </c>
      <c r="B173" t="str">
        <f>+'Auditorias L&amp;T'!R34</f>
        <v>XD Tramo 1</v>
      </c>
      <c r="C173" t="str">
        <f>+'Auditorias L&amp;T'!S34</f>
        <v>SPV072</v>
      </c>
      <c r="D173" t="str">
        <f>+'Auditorias L&amp;T'!T34</f>
        <v>VS-813968</v>
      </c>
      <c r="E173" t="str">
        <f>+'Auditorias L&amp;T'!AF33</f>
        <v>CUMPLE</v>
      </c>
      <c r="F173">
        <v>172</v>
      </c>
    </row>
    <row r="174" spans="1:6" x14ac:dyDescent="0.25">
      <c r="A174" t="s">
        <v>7</v>
      </c>
      <c r="B174" t="e">
        <f>+'Auditorias L&amp;T'!#REF!</f>
        <v>#REF!</v>
      </c>
      <c r="C174" t="e">
        <f>+'Auditorias L&amp;T'!#REF!</f>
        <v>#REF!</v>
      </c>
      <c r="D174" t="e">
        <f>+'Auditorias L&amp;T'!#REF!</f>
        <v>#REF!</v>
      </c>
      <c r="E174" t="str">
        <f>+'Auditorias L&amp;T'!AF34</f>
        <v>CUMPLE</v>
      </c>
      <c r="F174">
        <v>173</v>
      </c>
    </row>
    <row r="175" spans="1:6" x14ac:dyDescent="0.25">
      <c r="A175" t="s">
        <v>7</v>
      </c>
      <c r="B175" t="str">
        <f>+'Auditorias L&amp;T'!R35</f>
        <v>XD Tramo 1</v>
      </c>
      <c r="C175" t="str">
        <f>+'Auditorias L&amp;T'!S35</f>
        <v>TFP163</v>
      </c>
      <c r="D175" t="str">
        <f>+'Auditorias L&amp;T'!T35</f>
        <v>VS-815696</v>
      </c>
      <c r="E175" t="str">
        <f>+'Auditorias L&amp;T'!AF35</f>
        <v>CUMPLE</v>
      </c>
      <c r="F175">
        <v>174</v>
      </c>
    </row>
    <row r="176" spans="1:6" x14ac:dyDescent="0.25">
      <c r="A176" t="s">
        <v>7</v>
      </c>
      <c r="B176" t="str">
        <f>+'Auditorias L&amp;T'!R37</f>
        <v>XD Tramo 2</v>
      </c>
      <c r="C176" t="str">
        <f>+'Auditorias L&amp;T'!S37</f>
        <v>TND030</v>
      </c>
      <c r="D176" t="str">
        <f>+'Auditorias L&amp;T'!T37</f>
        <v>VS-811963</v>
      </c>
      <c r="E176" t="str">
        <f>+'Auditorias L&amp;T'!AF36</f>
        <v>CUMPLE</v>
      </c>
      <c r="F176">
        <v>175</v>
      </c>
    </row>
    <row r="177" spans="1:6" x14ac:dyDescent="0.25">
      <c r="A177" t="s">
        <v>7</v>
      </c>
      <c r="B177" t="str">
        <f>+'Auditorias L&amp;T'!R38</f>
        <v>XD Tramo 2</v>
      </c>
      <c r="C177" t="str">
        <f>+'Auditorias L&amp;T'!S38</f>
        <v>UYX634</v>
      </c>
      <c r="D177" t="str">
        <f>+'Auditorias L&amp;T'!T38</f>
        <v>VS-814454</v>
      </c>
      <c r="E177" t="str">
        <f>+'Auditorias L&amp;T'!AF37</f>
        <v>CUMPLE</v>
      </c>
      <c r="F177">
        <v>176</v>
      </c>
    </row>
    <row r="178" spans="1:6" x14ac:dyDescent="0.25">
      <c r="A178" t="s">
        <v>7</v>
      </c>
      <c r="B178" t="str">
        <f>+'Auditorias L&amp;T'!R39</f>
        <v>XD Tramo 2</v>
      </c>
      <c r="C178" t="str">
        <f>+'Auditorias L&amp;T'!S39</f>
        <v>SKN156</v>
      </c>
      <c r="D178" t="str">
        <f>+'Auditorias L&amp;T'!T39</f>
        <v>VS-815939</v>
      </c>
      <c r="E178" t="str">
        <f>+'Auditorias L&amp;T'!AF38</f>
        <v>INCUMPLE</v>
      </c>
      <c r="F178">
        <v>177</v>
      </c>
    </row>
    <row r="179" spans="1:6" x14ac:dyDescent="0.25">
      <c r="A179" t="s">
        <v>7</v>
      </c>
      <c r="B179" t="e">
        <f>+'Auditorias L&amp;T'!#REF!</f>
        <v>#REF!</v>
      </c>
      <c r="C179" t="e">
        <f>+'Auditorias L&amp;T'!#REF!</f>
        <v>#REF!</v>
      </c>
      <c r="D179" t="e">
        <f>+'Auditorias L&amp;T'!#REF!</f>
        <v>#REF!</v>
      </c>
      <c r="E179" t="str">
        <f>+'Auditorias L&amp;T'!AF39</f>
        <v>CUMPLE</v>
      </c>
      <c r="F179">
        <v>178</v>
      </c>
    </row>
    <row r="180" spans="1:6" x14ac:dyDescent="0.25">
      <c r="A180" t="s">
        <v>7</v>
      </c>
      <c r="B180" t="str">
        <f>+'Auditorias L&amp;T'!R40</f>
        <v>XD Tramo 2</v>
      </c>
      <c r="C180" t="str">
        <f>+'Auditorias L&amp;T'!S40</f>
        <v>WFQ089</v>
      </c>
      <c r="D180" t="str">
        <f>+'Auditorias L&amp;T'!T40</f>
        <v>VS-816872</v>
      </c>
      <c r="E180" t="str">
        <f>+'Auditorias L&amp;T'!AF40</f>
        <v>CUMPLE</v>
      </c>
      <c r="F180">
        <v>179</v>
      </c>
    </row>
    <row r="181" spans="1:6" x14ac:dyDescent="0.25">
      <c r="A181" t="s">
        <v>7</v>
      </c>
      <c r="B181" t="str">
        <f>+'Auditorias L&amp;T'!R41</f>
        <v>XD Tramo 2</v>
      </c>
      <c r="C181" t="str">
        <f>+'Auditorias L&amp;T'!S41</f>
        <v>TIQ538</v>
      </c>
      <c r="D181" t="str">
        <f>+'Auditorias L&amp;T'!T41</f>
        <v>VS-817140</v>
      </c>
      <c r="E181" t="str">
        <f>+'Auditorias L&amp;T'!AF41</f>
        <v>CUMPLE</v>
      </c>
      <c r="F181">
        <v>180</v>
      </c>
    </row>
    <row r="182" spans="1:6" hidden="1" x14ac:dyDescent="0.25">
      <c r="A182" t="s">
        <v>36</v>
      </c>
      <c r="B182" t="str">
        <f>+'Auditorias L&amp;T'!R46</f>
        <v>Exportacion</v>
      </c>
      <c r="C182" t="str">
        <f>+'Auditorias L&amp;T'!S46</f>
        <v>SNN796</v>
      </c>
      <c r="D182" t="str">
        <f>+'Auditorias L&amp;T'!T46</f>
        <v>VS-812832</v>
      </c>
      <c r="E182" t="str">
        <f>+'Auditorias L&amp;T'!AF46</f>
        <v>CUMPLE</v>
      </c>
      <c r="F182">
        <v>181</v>
      </c>
    </row>
    <row r="183" spans="1:6" hidden="1" x14ac:dyDescent="0.25">
      <c r="A183" t="s">
        <v>36</v>
      </c>
      <c r="B183" t="str">
        <f>+'Auditorias L&amp;T'!R47</f>
        <v>Exportacion</v>
      </c>
      <c r="C183" t="str">
        <f>+'Auditorias L&amp;T'!S47</f>
        <v>SNL989</v>
      </c>
      <c r="D183" t="str">
        <f>+'Auditorias L&amp;T'!T47</f>
        <v>VS-814701</v>
      </c>
      <c r="E183" t="str">
        <f>+'Auditorias L&amp;T'!AF47</f>
        <v>CUMPLE</v>
      </c>
      <c r="F183">
        <v>182</v>
      </c>
    </row>
    <row r="184" spans="1:6" hidden="1" x14ac:dyDescent="0.25">
      <c r="A184" t="s">
        <v>36</v>
      </c>
      <c r="B184" t="str">
        <f>+'Auditorias L&amp;T'!R48</f>
        <v>Exportacion</v>
      </c>
      <c r="C184" t="str">
        <f>+'Auditorias L&amp;T'!S48</f>
        <v>TRE611</v>
      </c>
      <c r="D184" t="str">
        <f>+'Auditorias L&amp;T'!T48</f>
        <v>VS-815088</v>
      </c>
      <c r="E184" t="str">
        <f>+'Auditorias L&amp;T'!AF48</f>
        <v>CUMPLE</v>
      </c>
      <c r="F184">
        <v>183</v>
      </c>
    </row>
    <row r="185" spans="1:6" hidden="1" x14ac:dyDescent="0.25">
      <c r="A185" t="s">
        <v>36</v>
      </c>
      <c r="B185" t="str">
        <f>+'Auditorias L&amp;T'!R49</f>
        <v>Exportacion</v>
      </c>
      <c r="C185" t="str">
        <f>+'Auditorias L&amp;T'!S49</f>
        <v>WLB350</v>
      </c>
      <c r="D185" t="str">
        <f>+'Auditorias L&amp;T'!T49</f>
        <v>VS-816582</v>
      </c>
      <c r="E185" t="str">
        <f>+'Auditorias L&amp;T'!AF49</f>
        <v>CUMPLE</v>
      </c>
      <c r="F185">
        <v>184</v>
      </c>
    </row>
    <row r="186" spans="1:6" hidden="1" x14ac:dyDescent="0.25">
      <c r="A186" t="s">
        <v>36</v>
      </c>
      <c r="B186" t="str">
        <f>+'Auditorias L&amp;T'!R50</f>
        <v>Exportacion</v>
      </c>
      <c r="C186" t="str">
        <f>+'Auditorias L&amp;T'!S50</f>
        <v>UYA351</v>
      </c>
      <c r="D186" t="str">
        <f>+'Auditorias L&amp;T'!T50</f>
        <v>VS-817157</v>
      </c>
      <c r="E186" t="str">
        <f>+'Auditorias L&amp;T'!AF50</f>
        <v>CUMPLE</v>
      </c>
      <c r="F186">
        <v>185</v>
      </c>
    </row>
    <row r="187" spans="1:6" hidden="1" x14ac:dyDescent="0.25">
      <c r="A187" t="s">
        <v>36</v>
      </c>
      <c r="B187" t="str">
        <f>+'Auditorias L&amp;T'!R51</f>
        <v>Importacion</v>
      </c>
      <c r="C187" t="str">
        <f>+'Auditorias L&amp;T'!S51</f>
        <v>SET295</v>
      </c>
      <c r="D187" t="str">
        <f>+'Auditorias L&amp;T'!T51</f>
        <v>VS-812023</v>
      </c>
      <c r="E187" t="str">
        <f>+'Auditorias L&amp;T'!AF51</f>
        <v>CUMPLE</v>
      </c>
      <c r="F187">
        <v>186</v>
      </c>
    </row>
    <row r="188" spans="1:6" hidden="1" x14ac:dyDescent="0.25">
      <c r="A188" t="s">
        <v>36</v>
      </c>
      <c r="B188" t="str">
        <f>+'Auditorias L&amp;T'!R52</f>
        <v>Importacion</v>
      </c>
      <c r="C188" t="str">
        <f>+'Auditorias L&amp;T'!S52</f>
        <v>TUK333</v>
      </c>
      <c r="D188" t="str">
        <f>+'Auditorias L&amp;T'!T52</f>
        <v>VS-814031</v>
      </c>
      <c r="E188" t="str">
        <f>+'Auditorias L&amp;T'!AF52</f>
        <v>CUMPLE</v>
      </c>
      <c r="F188">
        <v>187</v>
      </c>
    </row>
    <row r="189" spans="1:6" hidden="1" x14ac:dyDescent="0.25">
      <c r="A189" t="s">
        <v>36</v>
      </c>
      <c r="B189" t="str">
        <f>+'Auditorias L&amp;T'!R53</f>
        <v>Importacion</v>
      </c>
      <c r="C189" t="str">
        <f>+'Auditorias L&amp;T'!S53</f>
        <v>SPV805</v>
      </c>
      <c r="D189" t="str">
        <f>+'Auditorias L&amp;T'!T53</f>
        <v>VS-815004</v>
      </c>
      <c r="E189" t="str">
        <f>+'Auditorias L&amp;T'!AF53</f>
        <v>CUMPLE</v>
      </c>
      <c r="F189">
        <v>188</v>
      </c>
    </row>
    <row r="190" spans="1:6" hidden="1" x14ac:dyDescent="0.25">
      <c r="A190" t="s">
        <v>36</v>
      </c>
      <c r="B190" t="str">
        <f>+'Auditorias L&amp;T'!R54</f>
        <v>Importacion</v>
      </c>
      <c r="C190" t="str">
        <f>+'Auditorias L&amp;T'!S54</f>
        <v>TEK961</v>
      </c>
      <c r="D190" t="str">
        <f>+'Auditorias L&amp;T'!T54</f>
        <v>VS-816225</v>
      </c>
      <c r="E190" t="str">
        <f>+'Auditorias L&amp;T'!AF54</f>
        <v>CUMPLE</v>
      </c>
      <c r="F190">
        <v>189</v>
      </c>
    </row>
    <row r="191" spans="1:6" hidden="1" x14ac:dyDescent="0.25">
      <c r="A191" t="s">
        <v>36</v>
      </c>
      <c r="B191" t="str">
        <f>+'Auditorias L&amp;T'!R55</f>
        <v>Importacion</v>
      </c>
      <c r="C191" t="str">
        <f>+'Auditorias L&amp;T'!S55</f>
        <v>SRM828</v>
      </c>
      <c r="D191" t="str">
        <f>+'Auditorias L&amp;T'!T55</f>
        <v>VS-817154</v>
      </c>
      <c r="E191" t="str">
        <f>+'Auditorias L&amp;T'!AF55</f>
        <v>CUMPLE</v>
      </c>
      <c r="F191">
        <v>190</v>
      </c>
    </row>
    <row r="192" spans="1:6" hidden="1" x14ac:dyDescent="0.25">
      <c r="A192" t="s">
        <v>36</v>
      </c>
      <c r="B192" t="str">
        <f>+'Auditorias L&amp;T'!R56</f>
        <v>Nacional</v>
      </c>
      <c r="C192" t="str">
        <f>+'Auditorias L&amp;T'!S56</f>
        <v>TJA618</v>
      </c>
      <c r="D192" t="str">
        <f>+'Auditorias L&amp;T'!T56</f>
        <v>VS-811864</v>
      </c>
      <c r="E192" t="str">
        <f>+'Auditorias L&amp;T'!AF56</f>
        <v>CUMPLE</v>
      </c>
      <c r="F192">
        <v>191</v>
      </c>
    </row>
    <row r="193" spans="1:6" hidden="1" x14ac:dyDescent="0.25">
      <c r="A193" t="s">
        <v>36</v>
      </c>
      <c r="B193" t="str">
        <f>+'Auditorias L&amp;T'!R57</f>
        <v>Nacional</v>
      </c>
      <c r="C193" t="str">
        <f>+'Auditorias L&amp;T'!S57</f>
        <v>SUA369</v>
      </c>
      <c r="D193" t="str">
        <f>+'Auditorias L&amp;T'!T57</f>
        <v>VS-813819</v>
      </c>
      <c r="E193" t="str">
        <f>+'Auditorias L&amp;T'!AF57</f>
        <v>CUMPLE</v>
      </c>
      <c r="F193">
        <v>192</v>
      </c>
    </row>
    <row r="194" spans="1:6" hidden="1" x14ac:dyDescent="0.25">
      <c r="A194" t="s">
        <v>36</v>
      </c>
      <c r="B194" t="str">
        <f>+'Auditorias L&amp;T'!R58</f>
        <v>Nacional</v>
      </c>
      <c r="C194" t="str">
        <f>+'Auditorias L&amp;T'!S58</f>
        <v>WEJ948</v>
      </c>
      <c r="D194" t="str">
        <f>+'Auditorias L&amp;T'!T58</f>
        <v>VS-815264</v>
      </c>
      <c r="E194" t="str">
        <f>+'Auditorias L&amp;T'!AF58</f>
        <v>CUMPLE</v>
      </c>
      <c r="F194">
        <v>193</v>
      </c>
    </row>
    <row r="195" spans="1:6" hidden="1" x14ac:dyDescent="0.25">
      <c r="A195" t="s">
        <v>36</v>
      </c>
      <c r="B195" t="str">
        <f>+'Auditorias L&amp;T'!R59</f>
        <v>Nacional</v>
      </c>
      <c r="C195" t="str">
        <f>+'Auditorias L&amp;T'!S59</f>
        <v>SPJ931</v>
      </c>
      <c r="D195" t="str">
        <f>+'Auditorias L&amp;T'!T59</f>
        <v>VS-816630</v>
      </c>
      <c r="E195" t="str">
        <f>+'Auditorias L&amp;T'!AF59</f>
        <v>CUMPLE</v>
      </c>
      <c r="F195">
        <v>194</v>
      </c>
    </row>
    <row r="196" spans="1:6" hidden="1" x14ac:dyDescent="0.25">
      <c r="A196" t="s">
        <v>36</v>
      </c>
      <c r="B196" t="str">
        <f>+'Auditorias L&amp;T'!R60</f>
        <v>Nacional</v>
      </c>
      <c r="C196" t="str">
        <f>+'Auditorias L&amp;T'!S60</f>
        <v>SWN181</v>
      </c>
      <c r="D196" t="str">
        <f>+'Auditorias L&amp;T'!T60</f>
        <v>VS-817220</v>
      </c>
      <c r="E196" t="str">
        <f>+'Auditorias L&amp;T'!AF60</f>
        <v>CUMPLE</v>
      </c>
      <c r="F196">
        <v>195</v>
      </c>
    </row>
    <row r="197" spans="1:6" hidden="1" x14ac:dyDescent="0.25">
      <c r="A197" t="s">
        <v>36</v>
      </c>
      <c r="B197" t="str">
        <f>+'Auditorias L&amp;T'!R61</f>
        <v>Urbano</v>
      </c>
      <c r="C197" t="str">
        <f>+'Auditorias L&amp;T'!S61</f>
        <v>BWW246</v>
      </c>
      <c r="D197" t="str">
        <f>+'Auditorias L&amp;T'!T61</f>
        <v>VS-811869</v>
      </c>
      <c r="E197" t="str">
        <f>+'Auditorias L&amp;T'!AF61</f>
        <v>CUMPLE</v>
      </c>
      <c r="F197">
        <v>196</v>
      </c>
    </row>
    <row r="198" spans="1:6" hidden="1" x14ac:dyDescent="0.25">
      <c r="A198" t="s">
        <v>36</v>
      </c>
      <c r="B198" t="str">
        <f>+'Auditorias L&amp;T'!R62</f>
        <v>Urbano</v>
      </c>
      <c r="C198" t="str">
        <f>+'Auditorias L&amp;T'!S62</f>
        <v>UFW024</v>
      </c>
      <c r="D198" t="str">
        <f>+'Auditorias L&amp;T'!T62</f>
        <v>VS-814091</v>
      </c>
      <c r="E198" t="str">
        <f>+'Auditorias L&amp;T'!AF62</f>
        <v>CUMPLE</v>
      </c>
      <c r="F198">
        <v>197</v>
      </c>
    </row>
    <row r="199" spans="1:6" hidden="1" x14ac:dyDescent="0.25">
      <c r="A199" t="s">
        <v>36</v>
      </c>
      <c r="B199" t="str">
        <f>+'Auditorias L&amp;T'!R63</f>
        <v>Urbano</v>
      </c>
      <c r="C199" t="str">
        <f>+'Auditorias L&amp;T'!S63</f>
        <v>szk658</v>
      </c>
      <c r="D199" t="str">
        <f>+'Auditorias L&amp;T'!T63</f>
        <v>VS-815309</v>
      </c>
      <c r="E199" t="str">
        <f>+'Auditorias L&amp;T'!AF63</f>
        <v>CUMPLE</v>
      </c>
      <c r="F199">
        <v>198</v>
      </c>
    </row>
    <row r="200" spans="1:6" hidden="1" x14ac:dyDescent="0.25">
      <c r="A200" t="s">
        <v>36</v>
      </c>
      <c r="B200" t="str">
        <f>+'Auditorias L&amp;T'!R64</f>
        <v>Urbano</v>
      </c>
      <c r="C200" t="str">
        <f>+'Auditorias L&amp;T'!S64</f>
        <v>UFW024</v>
      </c>
      <c r="D200" t="str">
        <f>+'Auditorias L&amp;T'!T64</f>
        <v>VS-816715</v>
      </c>
      <c r="E200" t="str">
        <f>+'Auditorias L&amp;T'!AF64</f>
        <v>CUMPLE</v>
      </c>
      <c r="F200">
        <v>199</v>
      </c>
    </row>
    <row r="201" spans="1:6" hidden="1" x14ac:dyDescent="0.25">
      <c r="A201" t="s">
        <v>36</v>
      </c>
      <c r="B201" t="str">
        <f>+'Auditorias L&amp;T'!R65</f>
        <v>Urbano</v>
      </c>
      <c r="C201" t="str">
        <f>+'Auditorias L&amp;T'!S65</f>
        <v>UFQ074</v>
      </c>
      <c r="D201" t="str">
        <f>+'Auditorias L&amp;T'!T65</f>
        <v>VS-817152</v>
      </c>
      <c r="E201" t="str">
        <f>+'Auditorias L&amp;T'!AF65</f>
        <v>CUMPLE</v>
      </c>
      <c r="F201">
        <v>200</v>
      </c>
    </row>
    <row r="202" spans="1:6" hidden="1" x14ac:dyDescent="0.25">
      <c r="A202" t="s">
        <v>36</v>
      </c>
      <c r="B202" t="str">
        <f>+'Auditorias L&amp;T'!R66</f>
        <v>XD Tramo 1</v>
      </c>
      <c r="C202" t="str">
        <f>+'Auditorias L&amp;T'!S66</f>
        <v>SZX585</v>
      </c>
      <c r="D202" t="str">
        <f>+'Auditorias L&amp;T'!T66</f>
        <v>VS-811496</v>
      </c>
      <c r="E202" t="str">
        <f>+'Auditorias L&amp;T'!AF66</f>
        <v>CUMPLE</v>
      </c>
      <c r="F202">
        <v>201</v>
      </c>
    </row>
    <row r="203" spans="1:6" hidden="1" x14ac:dyDescent="0.25">
      <c r="A203" t="s">
        <v>36</v>
      </c>
      <c r="B203" t="str">
        <f>+'Auditorias L&amp;T'!R67</f>
        <v>XD Tramo 1</v>
      </c>
      <c r="C203" t="str">
        <f>+'Auditorias L&amp;T'!S67</f>
        <v>XIK003</v>
      </c>
      <c r="D203" t="str">
        <f>+'Auditorias L&amp;T'!T67</f>
        <v>VS-813020</v>
      </c>
      <c r="E203" t="str">
        <f>+'Auditorias L&amp;T'!AF67</f>
        <v>CUMPLE</v>
      </c>
      <c r="F203">
        <v>202</v>
      </c>
    </row>
    <row r="204" spans="1:6" hidden="1" x14ac:dyDescent="0.25">
      <c r="A204" t="s">
        <v>36</v>
      </c>
      <c r="B204" t="str">
        <f>+'Auditorias L&amp;T'!R68</f>
        <v>XD Tramo 1</v>
      </c>
      <c r="C204" t="str">
        <f>+'Auditorias L&amp;T'!S68</f>
        <v>SPV072</v>
      </c>
      <c r="D204" t="str">
        <f>+'Auditorias L&amp;T'!T68</f>
        <v>VS-813968</v>
      </c>
      <c r="E204" t="str">
        <f>+'Auditorias L&amp;T'!AF68</f>
        <v>CUMPLE</v>
      </c>
      <c r="F204">
        <v>203</v>
      </c>
    </row>
    <row r="205" spans="1:6" hidden="1" x14ac:dyDescent="0.25">
      <c r="A205" t="s">
        <v>36</v>
      </c>
      <c r="B205" t="str">
        <f>+'Auditorias L&amp;T'!R69</f>
        <v>XD Tramo 1</v>
      </c>
      <c r="C205" t="str">
        <f>+'Auditorias L&amp;T'!S69</f>
        <v>TFP163</v>
      </c>
      <c r="D205" t="str">
        <f>+'Auditorias L&amp;T'!T69</f>
        <v>VS-815696</v>
      </c>
      <c r="E205" t="str">
        <f>+'Auditorias L&amp;T'!AF69</f>
        <v>CUMPLE</v>
      </c>
      <c r="F205">
        <v>204</v>
      </c>
    </row>
    <row r="206" spans="1:6" hidden="1" x14ac:dyDescent="0.25">
      <c r="A206" t="s">
        <v>36</v>
      </c>
      <c r="B206" t="str">
        <f>+'Auditorias L&amp;T'!R70</f>
        <v>XD Tramo 1</v>
      </c>
      <c r="C206" t="str">
        <f>+'Auditorias L&amp;T'!S70</f>
        <v>SPV099</v>
      </c>
      <c r="D206" t="str">
        <f>+'Auditorias L&amp;T'!T70</f>
        <v>VS-816690</v>
      </c>
      <c r="E206" t="str">
        <f>+'Auditorias L&amp;T'!AF70</f>
        <v>CUMPLE</v>
      </c>
      <c r="F206">
        <v>205</v>
      </c>
    </row>
    <row r="207" spans="1:6" hidden="1" x14ac:dyDescent="0.25">
      <c r="A207" t="s">
        <v>36</v>
      </c>
      <c r="B207" t="str">
        <f>+'Auditorias L&amp;T'!R71</f>
        <v>XD Tramo 2</v>
      </c>
      <c r="C207" t="str">
        <f>+'Auditorias L&amp;T'!S71</f>
        <v>TND030</v>
      </c>
      <c r="D207" t="str">
        <f>+'Auditorias L&amp;T'!T71</f>
        <v>VS-811963</v>
      </c>
      <c r="E207" t="str">
        <f>+'Auditorias L&amp;T'!AF71</f>
        <v>CUMPLE</v>
      </c>
      <c r="F207">
        <v>206</v>
      </c>
    </row>
    <row r="208" spans="1:6" hidden="1" x14ac:dyDescent="0.25">
      <c r="A208" t="s">
        <v>36</v>
      </c>
      <c r="B208" t="str">
        <f>+'Auditorias L&amp;T'!R72</f>
        <v>XD Tramo 2</v>
      </c>
      <c r="C208" t="str">
        <f>+'Auditorias L&amp;T'!S72</f>
        <v>UYX634</v>
      </c>
      <c r="D208" t="str">
        <f>+'Auditorias L&amp;T'!T72</f>
        <v>VS-814454</v>
      </c>
      <c r="E208" t="str">
        <f>+'Auditorias L&amp;T'!AF72</f>
        <v>CUMPLE</v>
      </c>
      <c r="F208">
        <v>207</v>
      </c>
    </row>
    <row r="209" spans="1:6" hidden="1" x14ac:dyDescent="0.25">
      <c r="A209" t="s">
        <v>36</v>
      </c>
      <c r="B209" t="str">
        <f>+'Auditorias L&amp;T'!R73</f>
        <v>XD Tramo 2</v>
      </c>
      <c r="C209" t="str">
        <f>+'Auditorias L&amp;T'!S73</f>
        <v>SKN156</v>
      </c>
      <c r="D209" t="str">
        <f>+'Auditorias L&amp;T'!T73</f>
        <v>VS-815939</v>
      </c>
      <c r="E209" t="str">
        <f>+'Auditorias L&amp;T'!AF73</f>
        <v>CUMPLE</v>
      </c>
      <c r="F209">
        <v>208</v>
      </c>
    </row>
    <row r="210" spans="1:6" hidden="1" x14ac:dyDescent="0.25">
      <c r="A210" t="s">
        <v>36</v>
      </c>
      <c r="B210" t="str">
        <f>+'Auditorias L&amp;T'!R74</f>
        <v>XD Tramo 2</v>
      </c>
      <c r="C210" t="str">
        <f>+'Auditorias L&amp;T'!S74</f>
        <v>WFQ089</v>
      </c>
      <c r="D210" t="str">
        <f>+'Auditorias L&amp;T'!T74</f>
        <v>VS-816872</v>
      </c>
      <c r="E210" t="str">
        <f>+'Auditorias L&amp;T'!AF74</f>
        <v>CUMPLE</v>
      </c>
      <c r="F210">
        <v>209</v>
      </c>
    </row>
    <row r="211" spans="1:6" hidden="1" x14ac:dyDescent="0.25">
      <c r="A211" t="s">
        <v>36</v>
      </c>
      <c r="B211" t="str">
        <f>+'Auditorias L&amp;T'!R75</f>
        <v>XD Tramo 2</v>
      </c>
      <c r="C211" t="str">
        <f>+'Auditorias L&amp;T'!S75</f>
        <v>TIQ538</v>
      </c>
      <c r="D211" t="str">
        <f>+'Auditorias L&amp;T'!T75</f>
        <v>VS-817140</v>
      </c>
      <c r="E211" t="str">
        <f>+'Auditorias L&amp;T'!AF75</f>
        <v>CUMPLE</v>
      </c>
      <c r="F211">
        <v>210</v>
      </c>
    </row>
    <row r="212" spans="1:6" hidden="1" x14ac:dyDescent="0.25">
      <c r="A212" t="s">
        <v>37</v>
      </c>
      <c r="B212" t="str">
        <f>+'Auditorias L&amp;T'!R80</f>
        <v>Exportacion</v>
      </c>
      <c r="C212" t="str">
        <f>+'Auditorias L&amp;T'!S80</f>
        <v>SNN796</v>
      </c>
      <c r="D212" t="str">
        <f>+'Auditorias L&amp;T'!T80</f>
        <v>VS-812832</v>
      </c>
      <c r="E212" t="str">
        <f>+'Auditorias L&amp;T'!AF80</f>
        <v>INCUMPLE</v>
      </c>
      <c r="F212">
        <v>211</v>
      </c>
    </row>
    <row r="213" spans="1:6" hidden="1" x14ac:dyDescent="0.25">
      <c r="A213" t="s">
        <v>37</v>
      </c>
      <c r="B213" t="str">
        <f>+'Auditorias L&amp;T'!R81</f>
        <v>Exportacion</v>
      </c>
      <c r="C213" t="str">
        <f>+'Auditorias L&amp;T'!S81</f>
        <v>SNL989</v>
      </c>
      <c r="D213" t="str">
        <f>+'Auditorias L&amp;T'!T81</f>
        <v>VS-814701</v>
      </c>
      <c r="E213" t="str">
        <f>+'Auditorias L&amp;T'!AF81</f>
        <v>INCUMPLE</v>
      </c>
      <c r="F213">
        <v>212</v>
      </c>
    </row>
    <row r="214" spans="1:6" hidden="1" x14ac:dyDescent="0.25">
      <c r="A214" t="s">
        <v>37</v>
      </c>
      <c r="B214" t="str">
        <f>+'Auditorias L&amp;T'!R82</f>
        <v>Exportacion</v>
      </c>
      <c r="C214" t="str">
        <f>+'Auditorias L&amp;T'!S82</f>
        <v>TRE611</v>
      </c>
      <c r="D214" t="str">
        <f>+'Auditorias L&amp;T'!T82</f>
        <v>VS-815088</v>
      </c>
      <c r="E214" t="str">
        <f>+'Auditorias L&amp;T'!AF82</f>
        <v>CUMPLE</v>
      </c>
      <c r="F214">
        <v>213</v>
      </c>
    </row>
    <row r="215" spans="1:6" hidden="1" x14ac:dyDescent="0.25">
      <c r="A215" t="s">
        <v>37</v>
      </c>
      <c r="B215" t="str">
        <f>+'Auditorias L&amp;T'!R83</f>
        <v>Exportacion</v>
      </c>
      <c r="C215" t="str">
        <f>+'Auditorias L&amp;T'!S83</f>
        <v>WLB350</v>
      </c>
      <c r="D215" t="str">
        <f>+'Auditorias L&amp;T'!T83</f>
        <v>VS-816582</v>
      </c>
      <c r="E215" t="str">
        <f>+'Auditorias L&amp;T'!AF83</f>
        <v>INCUMPLE</v>
      </c>
      <c r="F215">
        <v>214</v>
      </c>
    </row>
    <row r="216" spans="1:6" hidden="1" x14ac:dyDescent="0.25">
      <c r="A216" t="s">
        <v>37</v>
      </c>
      <c r="B216" t="str">
        <f>+'Auditorias L&amp;T'!R84</f>
        <v>Exportacion</v>
      </c>
      <c r="C216" t="str">
        <f>+'Auditorias L&amp;T'!S84</f>
        <v>UYA351</v>
      </c>
      <c r="D216" t="str">
        <f>+'Auditorias L&amp;T'!T84</f>
        <v>VS-817157</v>
      </c>
      <c r="E216" t="str">
        <f>+'Auditorias L&amp;T'!AF84</f>
        <v>INCUMPLE</v>
      </c>
      <c r="F216">
        <v>215</v>
      </c>
    </row>
    <row r="217" spans="1:6" hidden="1" x14ac:dyDescent="0.25">
      <c r="A217" t="s">
        <v>37</v>
      </c>
      <c r="B217" t="str">
        <f>+'Auditorias L&amp;T'!R85</f>
        <v>Importacion</v>
      </c>
      <c r="C217" t="str">
        <f>+'Auditorias L&amp;T'!S85</f>
        <v>SET295</v>
      </c>
      <c r="D217" t="str">
        <f>+'Auditorias L&amp;T'!T85</f>
        <v>VS-812023</v>
      </c>
      <c r="E217" t="str">
        <f>+'Auditorias L&amp;T'!AF85</f>
        <v>INCUMPLE</v>
      </c>
      <c r="F217">
        <v>216</v>
      </c>
    </row>
    <row r="218" spans="1:6" hidden="1" x14ac:dyDescent="0.25">
      <c r="A218" t="s">
        <v>37</v>
      </c>
      <c r="B218" t="str">
        <f>+'Auditorias L&amp;T'!R86</f>
        <v>Importacion</v>
      </c>
      <c r="C218" t="str">
        <f>+'Auditorias L&amp;T'!S86</f>
        <v>TUK333</v>
      </c>
      <c r="D218" t="str">
        <f>+'Auditorias L&amp;T'!T86</f>
        <v>VS-814031</v>
      </c>
      <c r="E218" t="str">
        <f>+'Auditorias L&amp;T'!AF86</f>
        <v>INCUMPLE</v>
      </c>
      <c r="F218">
        <v>217</v>
      </c>
    </row>
    <row r="219" spans="1:6" hidden="1" x14ac:dyDescent="0.25">
      <c r="A219" t="s">
        <v>37</v>
      </c>
      <c r="B219" t="str">
        <f>+'Auditorias L&amp;T'!R87</f>
        <v>Importacion</v>
      </c>
      <c r="C219" t="str">
        <f>+'Auditorias L&amp;T'!S87</f>
        <v>SPV805</v>
      </c>
      <c r="D219" t="str">
        <f>+'Auditorias L&amp;T'!T87</f>
        <v>VS-815004</v>
      </c>
      <c r="E219" t="str">
        <f>+'Auditorias L&amp;T'!AF87</f>
        <v>CUMPLE</v>
      </c>
      <c r="F219">
        <v>218</v>
      </c>
    </row>
    <row r="220" spans="1:6" hidden="1" x14ac:dyDescent="0.25">
      <c r="A220" t="s">
        <v>37</v>
      </c>
      <c r="B220" t="str">
        <f>+'Auditorias L&amp;T'!R88</f>
        <v>Importacion</v>
      </c>
      <c r="C220" t="str">
        <f>+'Auditorias L&amp;T'!S88</f>
        <v>TEK961</v>
      </c>
      <c r="D220" t="str">
        <f>+'Auditorias L&amp;T'!T88</f>
        <v>VS-816225</v>
      </c>
      <c r="E220" t="str">
        <f>+'Auditorias L&amp;T'!AF88</f>
        <v>CUMPLE</v>
      </c>
      <c r="F220">
        <v>219</v>
      </c>
    </row>
    <row r="221" spans="1:6" hidden="1" x14ac:dyDescent="0.25">
      <c r="A221" t="s">
        <v>37</v>
      </c>
      <c r="B221" t="str">
        <f>+'Auditorias L&amp;T'!R89</f>
        <v>Importacion</v>
      </c>
      <c r="C221" t="str">
        <f>+'Auditorias L&amp;T'!S89</f>
        <v>SRM828</v>
      </c>
      <c r="D221" t="str">
        <f>+'Auditorias L&amp;T'!T89</f>
        <v>VS-817154</v>
      </c>
      <c r="E221" t="str">
        <f>+'Auditorias L&amp;T'!AF89</f>
        <v>INCUMPLE</v>
      </c>
      <c r="F221">
        <v>220</v>
      </c>
    </row>
    <row r="222" spans="1:6" hidden="1" x14ac:dyDescent="0.25">
      <c r="A222" t="s">
        <v>37</v>
      </c>
      <c r="B222" t="str">
        <f>+'Auditorias L&amp;T'!R90</f>
        <v>Nacional</v>
      </c>
      <c r="C222" t="str">
        <f>+'Auditorias L&amp;T'!S90</f>
        <v>TJA618</v>
      </c>
      <c r="D222" t="str">
        <f>+'Auditorias L&amp;T'!T90</f>
        <v>VS-811864</v>
      </c>
      <c r="E222" t="str">
        <f>+'Auditorias L&amp;T'!AF90</f>
        <v>INCUMPLE</v>
      </c>
      <c r="F222">
        <v>221</v>
      </c>
    </row>
    <row r="223" spans="1:6" hidden="1" x14ac:dyDescent="0.25">
      <c r="A223" t="s">
        <v>37</v>
      </c>
      <c r="B223" t="str">
        <f>+'Auditorias L&amp;T'!R91</f>
        <v>Nacional</v>
      </c>
      <c r="C223" t="str">
        <f>+'Auditorias L&amp;T'!S91</f>
        <v>SUA369</v>
      </c>
      <c r="D223" t="str">
        <f>+'Auditorias L&amp;T'!T91</f>
        <v>VS-813819</v>
      </c>
      <c r="E223" t="str">
        <f>+'Auditorias L&amp;T'!AF91</f>
        <v>INCUMPLE</v>
      </c>
      <c r="F223">
        <v>222</v>
      </c>
    </row>
    <row r="224" spans="1:6" hidden="1" x14ac:dyDescent="0.25">
      <c r="A224" t="s">
        <v>37</v>
      </c>
      <c r="B224" t="str">
        <f>+'Auditorias L&amp;T'!R92</f>
        <v>Nacional</v>
      </c>
      <c r="C224" t="str">
        <f>+'Auditorias L&amp;T'!S92</f>
        <v>WEJ948</v>
      </c>
      <c r="D224" t="str">
        <f>+'Auditorias L&amp;T'!T92</f>
        <v>VS-815264</v>
      </c>
      <c r="E224" t="str">
        <f>+'Auditorias L&amp;T'!AF92</f>
        <v>INCUMPLE</v>
      </c>
      <c r="F224">
        <v>223</v>
      </c>
    </row>
    <row r="225" spans="1:6" hidden="1" x14ac:dyDescent="0.25">
      <c r="A225" t="s">
        <v>37</v>
      </c>
      <c r="B225" t="str">
        <f>+'Auditorias L&amp;T'!R93</f>
        <v>Nacional</v>
      </c>
      <c r="C225" t="str">
        <f>+'Auditorias L&amp;T'!S93</f>
        <v>SPJ931</v>
      </c>
      <c r="D225" t="str">
        <f>+'Auditorias L&amp;T'!T93</f>
        <v>VS-816630</v>
      </c>
      <c r="E225" t="str">
        <f>+'Auditorias L&amp;T'!AF93</f>
        <v>INCUMPLE</v>
      </c>
      <c r="F225">
        <v>224</v>
      </c>
    </row>
    <row r="226" spans="1:6" hidden="1" x14ac:dyDescent="0.25">
      <c r="A226" t="s">
        <v>37</v>
      </c>
      <c r="B226" t="str">
        <f>+'Auditorias L&amp;T'!R94</f>
        <v>Nacional</v>
      </c>
      <c r="C226" t="str">
        <f>+'Auditorias L&amp;T'!S94</f>
        <v>SWN181</v>
      </c>
      <c r="D226" t="str">
        <f>+'Auditorias L&amp;T'!T94</f>
        <v>VS-817220</v>
      </c>
      <c r="E226" t="str">
        <f>+'Auditorias L&amp;T'!AF94</f>
        <v>INCUMPLE</v>
      </c>
      <c r="F226">
        <v>225</v>
      </c>
    </row>
    <row r="227" spans="1:6" hidden="1" x14ac:dyDescent="0.25">
      <c r="A227" t="s">
        <v>37</v>
      </c>
      <c r="B227" t="str">
        <f>+'Auditorias L&amp;T'!R95</f>
        <v>Urbano</v>
      </c>
      <c r="C227" t="str">
        <f>+'Auditorias L&amp;T'!S95</f>
        <v>BWW246</v>
      </c>
      <c r="D227" t="str">
        <f>+'Auditorias L&amp;T'!T95</f>
        <v>VS-811869</v>
      </c>
      <c r="E227" t="str">
        <f>+'Auditorias L&amp;T'!AF95</f>
        <v>INCUMPLE</v>
      </c>
      <c r="F227">
        <v>226</v>
      </c>
    </row>
    <row r="228" spans="1:6" hidden="1" x14ac:dyDescent="0.25">
      <c r="A228" t="s">
        <v>37</v>
      </c>
      <c r="B228" t="str">
        <f>+'Auditorias L&amp;T'!R96</f>
        <v>Urbano</v>
      </c>
      <c r="C228" t="str">
        <f>+'Auditorias L&amp;T'!S96</f>
        <v>UFW024</v>
      </c>
      <c r="D228" t="str">
        <f>+'Auditorias L&amp;T'!T96</f>
        <v>VS-814091</v>
      </c>
      <c r="E228" t="str">
        <f>+'Auditorias L&amp;T'!AF96</f>
        <v>INCUMPLE</v>
      </c>
      <c r="F228">
        <v>227</v>
      </c>
    </row>
    <row r="229" spans="1:6" hidden="1" x14ac:dyDescent="0.25">
      <c r="A229" t="s">
        <v>37</v>
      </c>
      <c r="B229" t="str">
        <f>+'Auditorias L&amp;T'!R97</f>
        <v>Urbano</v>
      </c>
      <c r="C229" t="str">
        <f>+'Auditorias L&amp;T'!S97</f>
        <v>szk658</v>
      </c>
      <c r="D229" t="str">
        <f>+'Auditorias L&amp;T'!T97</f>
        <v>VS-815309</v>
      </c>
      <c r="E229" t="str">
        <f>+'Auditorias L&amp;T'!AF97</f>
        <v>INCUMPLE</v>
      </c>
      <c r="F229">
        <v>228</v>
      </c>
    </row>
    <row r="230" spans="1:6" hidden="1" x14ac:dyDescent="0.25">
      <c r="A230" t="s">
        <v>37</v>
      </c>
      <c r="B230" t="str">
        <f>+'Auditorias L&amp;T'!R98</f>
        <v>Urbano</v>
      </c>
      <c r="C230" t="str">
        <f>+'Auditorias L&amp;T'!S98</f>
        <v>UFW024</v>
      </c>
      <c r="D230" t="str">
        <f>+'Auditorias L&amp;T'!T98</f>
        <v>VS-816715</v>
      </c>
      <c r="E230" t="str">
        <f>+'Auditorias L&amp;T'!AF98</f>
        <v>INCUMPLE</v>
      </c>
      <c r="F230">
        <v>229</v>
      </c>
    </row>
    <row r="231" spans="1:6" hidden="1" x14ac:dyDescent="0.25">
      <c r="A231" t="s">
        <v>37</v>
      </c>
      <c r="B231" t="str">
        <f>+'Auditorias L&amp;T'!R99</f>
        <v>Urbano</v>
      </c>
      <c r="C231" t="str">
        <f>+'Auditorias L&amp;T'!S99</f>
        <v>UFQ074</v>
      </c>
      <c r="D231" t="str">
        <f>+'Auditorias L&amp;T'!T99</f>
        <v>VS-817152</v>
      </c>
      <c r="E231" t="str">
        <f>+'Auditorias L&amp;T'!AF99</f>
        <v>INCUMPLE</v>
      </c>
      <c r="F231">
        <v>230</v>
      </c>
    </row>
    <row r="232" spans="1:6" hidden="1" x14ac:dyDescent="0.25">
      <c r="A232" t="s">
        <v>37</v>
      </c>
      <c r="B232" t="str">
        <f>+'Auditorias L&amp;T'!R100</f>
        <v>XD Tramo 1</v>
      </c>
      <c r="C232" t="str">
        <f>+'Auditorias L&amp;T'!S100</f>
        <v>SZX585</v>
      </c>
      <c r="D232" t="str">
        <f>+'Auditorias L&amp;T'!T100</f>
        <v>VS-811496</v>
      </c>
      <c r="E232" t="str">
        <f>+'Auditorias L&amp;T'!AF100</f>
        <v>INCUMPLE</v>
      </c>
      <c r="F232">
        <v>231</v>
      </c>
    </row>
    <row r="233" spans="1:6" hidden="1" x14ac:dyDescent="0.25">
      <c r="A233" t="s">
        <v>37</v>
      </c>
      <c r="B233" t="str">
        <f>+'Auditorias L&amp;T'!R101</f>
        <v>XD Tramo 1</v>
      </c>
      <c r="C233" t="str">
        <f>+'Auditorias L&amp;T'!S101</f>
        <v>XIK003</v>
      </c>
      <c r="D233" t="str">
        <f>+'Auditorias L&amp;T'!T101</f>
        <v>VS-813020</v>
      </c>
      <c r="E233" t="str">
        <f>+'Auditorias L&amp;T'!AF101</f>
        <v>INCUMPLE</v>
      </c>
      <c r="F233">
        <v>232</v>
      </c>
    </row>
    <row r="234" spans="1:6" hidden="1" x14ac:dyDescent="0.25">
      <c r="A234" t="s">
        <v>37</v>
      </c>
      <c r="B234" t="str">
        <f>+'Auditorias L&amp;T'!R102</f>
        <v>XD Tramo 1</v>
      </c>
      <c r="C234" t="str">
        <f>+'Auditorias L&amp;T'!S102</f>
        <v>SPV072</v>
      </c>
      <c r="D234" t="str">
        <f>+'Auditorias L&amp;T'!T102</f>
        <v>VS-813968</v>
      </c>
      <c r="E234" t="str">
        <f>+'Auditorias L&amp;T'!AF102</f>
        <v>INCUMPLE</v>
      </c>
      <c r="F234">
        <v>233</v>
      </c>
    </row>
    <row r="235" spans="1:6" hidden="1" x14ac:dyDescent="0.25">
      <c r="A235" t="s">
        <v>37</v>
      </c>
      <c r="B235" t="str">
        <f>+'Auditorias L&amp;T'!R103</f>
        <v>XD Tramo 1</v>
      </c>
      <c r="C235" t="str">
        <f>+'Auditorias L&amp;T'!S103</f>
        <v>TFP163</v>
      </c>
      <c r="D235" t="str">
        <f>+'Auditorias L&amp;T'!T103</f>
        <v>VS-815696</v>
      </c>
      <c r="E235" t="str">
        <f>+'Auditorias L&amp;T'!AF103</f>
        <v>INCUMPLE</v>
      </c>
      <c r="F235">
        <v>234</v>
      </c>
    </row>
    <row r="236" spans="1:6" hidden="1" x14ac:dyDescent="0.25">
      <c r="A236" t="s">
        <v>37</v>
      </c>
      <c r="B236" t="str">
        <f>+'Auditorias L&amp;T'!R104</f>
        <v>XD Tramo 1</v>
      </c>
      <c r="C236" t="str">
        <f>+'Auditorias L&amp;T'!S104</f>
        <v>SPV099</v>
      </c>
      <c r="D236" t="str">
        <f>+'Auditorias L&amp;T'!T104</f>
        <v>VS-816690</v>
      </c>
      <c r="E236" t="str">
        <f>+'Auditorias L&amp;T'!AF104</f>
        <v>INCUMPLE</v>
      </c>
      <c r="F236">
        <v>235</v>
      </c>
    </row>
    <row r="237" spans="1:6" hidden="1" x14ac:dyDescent="0.25">
      <c r="A237" t="s">
        <v>37</v>
      </c>
      <c r="B237" t="str">
        <f>+'Auditorias L&amp;T'!R105</f>
        <v>XD Tramo 2</v>
      </c>
      <c r="C237" t="str">
        <f>+'Auditorias L&amp;T'!S105</f>
        <v>TND030</v>
      </c>
      <c r="D237" t="str">
        <f>+'Auditorias L&amp;T'!T105</f>
        <v>VS-811963</v>
      </c>
      <c r="E237" t="str">
        <f>+'Auditorias L&amp;T'!AF105</f>
        <v>INCUMPLE</v>
      </c>
      <c r="F237">
        <v>236</v>
      </c>
    </row>
    <row r="238" spans="1:6" hidden="1" x14ac:dyDescent="0.25">
      <c r="A238" t="s">
        <v>37</v>
      </c>
      <c r="B238" t="str">
        <f>+'Auditorias L&amp;T'!R106</f>
        <v>XD Tramo 2</v>
      </c>
      <c r="C238" t="str">
        <f>+'Auditorias L&amp;T'!S106</f>
        <v>UYX634</v>
      </c>
      <c r="D238" t="str">
        <f>+'Auditorias L&amp;T'!T106</f>
        <v>VS-814454</v>
      </c>
      <c r="E238" t="str">
        <f>+'Auditorias L&amp;T'!AF106</f>
        <v>INCUMPLE</v>
      </c>
      <c r="F238">
        <v>237</v>
      </c>
    </row>
    <row r="239" spans="1:6" hidden="1" x14ac:dyDescent="0.25">
      <c r="A239" t="s">
        <v>37</v>
      </c>
      <c r="B239" t="str">
        <f>+'Auditorias L&amp;T'!R107</f>
        <v>XD Tramo 2</v>
      </c>
      <c r="C239" t="str">
        <f>+'Auditorias L&amp;T'!S107</f>
        <v>SKN156</v>
      </c>
      <c r="D239" t="str">
        <f>+'Auditorias L&amp;T'!T107</f>
        <v>VS-815939</v>
      </c>
      <c r="E239" t="str">
        <f>+'Auditorias L&amp;T'!AF107</f>
        <v>INCUMPLE</v>
      </c>
      <c r="F239">
        <v>238</v>
      </c>
    </row>
    <row r="240" spans="1:6" hidden="1" x14ac:dyDescent="0.25">
      <c r="A240" t="s">
        <v>37</v>
      </c>
      <c r="B240" t="str">
        <f>+'Auditorias L&amp;T'!R108</f>
        <v>XD Tramo 2</v>
      </c>
      <c r="C240" t="str">
        <f>+'Auditorias L&amp;T'!S108</f>
        <v>WFQ089</v>
      </c>
      <c r="D240" t="str">
        <f>+'Auditorias L&amp;T'!T108</f>
        <v>VS-816872</v>
      </c>
      <c r="E240" t="str">
        <f>+'Auditorias L&amp;T'!AF108</f>
        <v>INCUMPLE</v>
      </c>
      <c r="F240">
        <v>239</v>
      </c>
    </row>
    <row r="241" spans="1:6" hidden="1" x14ac:dyDescent="0.25">
      <c r="A241" t="s">
        <v>37</v>
      </c>
      <c r="B241" t="str">
        <f>+'Auditorias L&amp;T'!R109</f>
        <v>XD Tramo 2</v>
      </c>
      <c r="C241" t="str">
        <f>+'Auditorias L&amp;T'!S109</f>
        <v>TIQ538</v>
      </c>
      <c r="D241" t="str">
        <f>+'Auditorias L&amp;T'!T109</f>
        <v>VS-817140</v>
      </c>
      <c r="E241" t="str">
        <f>+'Auditorias L&amp;T'!AF109</f>
        <v>INCUMPLE</v>
      </c>
      <c r="F241">
        <v>240</v>
      </c>
    </row>
    <row r="242" spans="1:6" hidden="1" x14ac:dyDescent="0.25">
      <c r="A242" t="s">
        <v>50</v>
      </c>
      <c r="B242" t="str">
        <f>+'Auditorias L&amp;T'!R114</f>
        <v>Exportacion</v>
      </c>
      <c r="C242" t="str">
        <f>+'Auditorias L&amp;T'!S114</f>
        <v>SNN796</v>
      </c>
      <c r="D242" t="str">
        <f>+'Auditorias L&amp;T'!T114</f>
        <v>VS-812832</v>
      </c>
      <c r="E242" t="str">
        <f>+'Auditorias L&amp;T'!AF114</f>
        <v>CUMPLE</v>
      </c>
      <c r="F242">
        <v>241</v>
      </c>
    </row>
    <row r="243" spans="1:6" hidden="1" x14ac:dyDescent="0.25">
      <c r="A243" t="s">
        <v>50</v>
      </c>
      <c r="B243" t="str">
        <f>+'Auditorias L&amp;T'!R115</f>
        <v>Exportacion</v>
      </c>
      <c r="C243" t="str">
        <f>+'Auditorias L&amp;T'!S115</f>
        <v>SNL989</v>
      </c>
      <c r="D243" t="str">
        <f>+'Auditorias L&amp;T'!T115</f>
        <v>VS-814701</v>
      </c>
      <c r="E243" t="str">
        <f>+'Auditorias L&amp;T'!AF115</f>
        <v>CUMPLE</v>
      </c>
      <c r="F243">
        <v>242</v>
      </c>
    </row>
    <row r="244" spans="1:6" hidden="1" x14ac:dyDescent="0.25">
      <c r="A244" t="s">
        <v>50</v>
      </c>
      <c r="B244" t="str">
        <f>+'Auditorias L&amp;T'!R116</f>
        <v>Exportacion</v>
      </c>
      <c r="C244" t="str">
        <f>+'Auditorias L&amp;T'!S116</f>
        <v>TRE611</v>
      </c>
      <c r="D244" t="str">
        <f>+'Auditorias L&amp;T'!T116</f>
        <v>VS-815088</v>
      </c>
      <c r="E244" t="str">
        <f>+'Auditorias L&amp;T'!AF116</f>
        <v>CUMPLE</v>
      </c>
      <c r="F244">
        <v>243</v>
      </c>
    </row>
    <row r="245" spans="1:6" hidden="1" x14ac:dyDescent="0.25">
      <c r="A245" t="s">
        <v>50</v>
      </c>
      <c r="B245" t="str">
        <f>+'Auditorias L&amp;T'!R117</f>
        <v>Exportacion</v>
      </c>
      <c r="C245" t="str">
        <f>+'Auditorias L&amp;T'!S117</f>
        <v>WLB350</v>
      </c>
      <c r="D245" t="str">
        <f>+'Auditorias L&amp;T'!T117</f>
        <v>VS-816582</v>
      </c>
      <c r="E245" t="str">
        <f>+'Auditorias L&amp;T'!AF117</f>
        <v>CUMPLE</v>
      </c>
      <c r="F245">
        <v>244</v>
      </c>
    </row>
    <row r="246" spans="1:6" hidden="1" x14ac:dyDescent="0.25">
      <c r="A246" t="s">
        <v>50</v>
      </c>
      <c r="B246" t="str">
        <f>+'Auditorias L&amp;T'!R118</f>
        <v>Exportacion</v>
      </c>
      <c r="C246" t="str">
        <f>+'Auditorias L&amp;T'!S118</f>
        <v>UYA351</v>
      </c>
      <c r="D246" t="str">
        <f>+'Auditorias L&amp;T'!T118</f>
        <v>VS-817157</v>
      </c>
      <c r="E246" t="str">
        <f>+'Auditorias L&amp;T'!AF118</f>
        <v>CUMPLE</v>
      </c>
      <c r="F246">
        <v>245</v>
      </c>
    </row>
    <row r="247" spans="1:6" hidden="1" x14ac:dyDescent="0.25">
      <c r="A247" t="s">
        <v>50</v>
      </c>
      <c r="B247" t="str">
        <f>+'Auditorias L&amp;T'!R119</f>
        <v>Importacion</v>
      </c>
      <c r="C247" t="str">
        <f>+'Auditorias L&amp;T'!S119</f>
        <v>SET295</v>
      </c>
      <c r="D247" t="str">
        <f>+'Auditorias L&amp;T'!T119</f>
        <v>VS-812023</v>
      </c>
      <c r="E247" t="str">
        <f>+'Auditorias L&amp;T'!AF119</f>
        <v>CUMPLE</v>
      </c>
      <c r="F247">
        <v>246</v>
      </c>
    </row>
    <row r="248" spans="1:6" hidden="1" x14ac:dyDescent="0.25">
      <c r="A248" t="s">
        <v>50</v>
      </c>
      <c r="B248" t="str">
        <f>+'Auditorias L&amp;T'!R120</f>
        <v>Importacion</v>
      </c>
      <c r="C248" t="str">
        <f>+'Auditorias L&amp;T'!S120</f>
        <v>TUK333</v>
      </c>
      <c r="D248" t="str">
        <f>+'Auditorias L&amp;T'!T120</f>
        <v>VS-814031</v>
      </c>
      <c r="E248" t="str">
        <f>+'Auditorias L&amp;T'!AF120</f>
        <v>CUMPLE</v>
      </c>
      <c r="F248">
        <v>247</v>
      </c>
    </row>
    <row r="249" spans="1:6" hidden="1" x14ac:dyDescent="0.25">
      <c r="A249" t="s">
        <v>50</v>
      </c>
      <c r="B249" t="str">
        <f>+'Auditorias L&amp;T'!R121</f>
        <v>Importacion</v>
      </c>
      <c r="C249" t="str">
        <f>+'Auditorias L&amp;T'!S121</f>
        <v>SPV805</v>
      </c>
      <c r="D249" t="str">
        <f>+'Auditorias L&amp;T'!T121</f>
        <v>VS-815004</v>
      </c>
      <c r="E249" t="str">
        <f>+'Auditorias L&amp;T'!AF121</f>
        <v>CUMPLE</v>
      </c>
      <c r="F249">
        <v>248</v>
      </c>
    </row>
    <row r="250" spans="1:6" hidden="1" x14ac:dyDescent="0.25">
      <c r="A250" t="s">
        <v>50</v>
      </c>
      <c r="B250" t="str">
        <f>+'Auditorias L&amp;T'!R122</f>
        <v>Importacion</v>
      </c>
      <c r="C250" t="str">
        <f>+'Auditorias L&amp;T'!S122</f>
        <v>TEK961</v>
      </c>
      <c r="D250" t="str">
        <f>+'Auditorias L&amp;T'!T122</f>
        <v>VS-816225</v>
      </c>
      <c r="E250" t="str">
        <f>+'Auditorias L&amp;T'!AF122</f>
        <v>CUMPLE</v>
      </c>
      <c r="F250">
        <v>249</v>
      </c>
    </row>
    <row r="251" spans="1:6" hidden="1" x14ac:dyDescent="0.25">
      <c r="A251" t="s">
        <v>50</v>
      </c>
      <c r="B251" t="str">
        <f>+'Auditorias L&amp;T'!R123</f>
        <v>Importacion</v>
      </c>
      <c r="C251" t="str">
        <f>+'Auditorias L&amp;T'!S123</f>
        <v>SRM828</v>
      </c>
      <c r="D251" t="str">
        <f>+'Auditorias L&amp;T'!T123</f>
        <v>VS-817154</v>
      </c>
      <c r="E251" t="str">
        <f>+'Auditorias L&amp;T'!AF123</f>
        <v>CUMPLE</v>
      </c>
      <c r="F251">
        <v>250</v>
      </c>
    </row>
    <row r="252" spans="1:6" hidden="1" x14ac:dyDescent="0.25">
      <c r="A252" t="s">
        <v>50</v>
      </c>
      <c r="B252" t="str">
        <f>+'Auditorias L&amp;T'!R124</f>
        <v>Nacional</v>
      </c>
      <c r="C252" t="str">
        <f>+'Auditorias L&amp;T'!S124</f>
        <v>TJA618</v>
      </c>
      <c r="D252" t="str">
        <f>+'Auditorias L&amp;T'!T124</f>
        <v>VS-811864</v>
      </c>
      <c r="E252" t="str">
        <f>+'Auditorias L&amp;T'!AF124</f>
        <v>CUMPLE</v>
      </c>
      <c r="F252">
        <v>251</v>
      </c>
    </row>
    <row r="253" spans="1:6" hidden="1" x14ac:dyDescent="0.25">
      <c r="A253" t="s">
        <v>50</v>
      </c>
      <c r="B253" t="str">
        <f>+'Auditorias L&amp;T'!R125</f>
        <v>Nacional</v>
      </c>
      <c r="C253" t="str">
        <f>+'Auditorias L&amp;T'!S125</f>
        <v>SUA369</v>
      </c>
      <c r="D253" t="str">
        <f>+'Auditorias L&amp;T'!T125</f>
        <v>VS-813819</v>
      </c>
      <c r="E253" t="str">
        <f>+'Auditorias L&amp;T'!AF125</f>
        <v>CUMPLE</v>
      </c>
      <c r="F253">
        <v>252</v>
      </c>
    </row>
    <row r="254" spans="1:6" hidden="1" x14ac:dyDescent="0.25">
      <c r="A254" t="s">
        <v>50</v>
      </c>
      <c r="B254" t="str">
        <f>+'Auditorias L&amp;T'!R126</f>
        <v>Nacional</v>
      </c>
      <c r="C254" t="str">
        <f>+'Auditorias L&amp;T'!S126</f>
        <v>WEJ948</v>
      </c>
      <c r="D254" t="str">
        <f>+'Auditorias L&amp;T'!T126</f>
        <v>VS-815264</v>
      </c>
      <c r="E254" t="str">
        <f>+'Auditorias L&amp;T'!AF126</f>
        <v>CUMPLE</v>
      </c>
      <c r="F254">
        <v>253</v>
      </c>
    </row>
    <row r="255" spans="1:6" hidden="1" x14ac:dyDescent="0.25">
      <c r="A255" t="s">
        <v>50</v>
      </c>
      <c r="B255" t="str">
        <f>+'Auditorias L&amp;T'!R127</f>
        <v>Nacional</v>
      </c>
      <c r="C255" t="str">
        <f>+'Auditorias L&amp;T'!S127</f>
        <v>SPJ931</v>
      </c>
      <c r="D255" t="str">
        <f>+'Auditorias L&amp;T'!T127</f>
        <v>VS-816630</v>
      </c>
      <c r="E255" t="str">
        <f>+'Auditorias L&amp;T'!AF127</f>
        <v>CUMPLE</v>
      </c>
      <c r="F255">
        <v>254</v>
      </c>
    </row>
    <row r="256" spans="1:6" hidden="1" x14ac:dyDescent="0.25">
      <c r="A256" t="s">
        <v>50</v>
      </c>
      <c r="B256" t="str">
        <f>+'Auditorias L&amp;T'!R128</f>
        <v>Nacional</v>
      </c>
      <c r="C256" t="str">
        <f>+'Auditorias L&amp;T'!S128</f>
        <v>SWN181</v>
      </c>
      <c r="D256" t="str">
        <f>+'Auditorias L&amp;T'!T128</f>
        <v>VS-817220</v>
      </c>
      <c r="E256" t="str">
        <f>+'Auditorias L&amp;T'!AF128</f>
        <v>CUMPLE</v>
      </c>
      <c r="F256">
        <v>255</v>
      </c>
    </row>
    <row r="257" spans="1:6" hidden="1" x14ac:dyDescent="0.25">
      <c r="A257" t="s">
        <v>50</v>
      </c>
      <c r="B257" t="str">
        <f>+'Auditorias L&amp;T'!R129</f>
        <v>Urbano</v>
      </c>
      <c r="C257" t="str">
        <f>+'Auditorias L&amp;T'!S129</f>
        <v>BWW246</v>
      </c>
      <c r="D257" t="str">
        <f>+'Auditorias L&amp;T'!T129</f>
        <v>VS-811869</v>
      </c>
      <c r="E257" t="str">
        <f>+'Auditorias L&amp;T'!AF129</f>
        <v>CUMPLE</v>
      </c>
      <c r="F257">
        <v>256</v>
      </c>
    </row>
    <row r="258" spans="1:6" hidden="1" x14ac:dyDescent="0.25">
      <c r="A258" t="s">
        <v>50</v>
      </c>
      <c r="B258" t="str">
        <f>+'Auditorias L&amp;T'!R130</f>
        <v>Urbano</v>
      </c>
      <c r="C258" t="str">
        <f>+'Auditorias L&amp;T'!S130</f>
        <v>UFW024</v>
      </c>
      <c r="D258" t="str">
        <f>+'Auditorias L&amp;T'!T130</f>
        <v>VS-814091</v>
      </c>
      <c r="E258" t="str">
        <f>+'Auditorias L&amp;T'!AF130</f>
        <v>CUMPLE</v>
      </c>
      <c r="F258">
        <v>257</v>
      </c>
    </row>
    <row r="259" spans="1:6" hidden="1" x14ac:dyDescent="0.25">
      <c r="A259" t="s">
        <v>50</v>
      </c>
      <c r="B259" t="str">
        <f>+'Auditorias L&amp;T'!R131</f>
        <v>Urbano</v>
      </c>
      <c r="C259" t="str">
        <f>+'Auditorias L&amp;T'!S131</f>
        <v>szk658</v>
      </c>
      <c r="D259" t="str">
        <f>+'Auditorias L&amp;T'!T131</f>
        <v>VS-815309</v>
      </c>
      <c r="E259" t="str">
        <f>+'Auditorias L&amp;T'!AF131</f>
        <v>CUMPLE</v>
      </c>
      <c r="F259">
        <v>258</v>
      </c>
    </row>
    <row r="260" spans="1:6" hidden="1" x14ac:dyDescent="0.25">
      <c r="A260" t="s">
        <v>50</v>
      </c>
      <c r="B260" t="str">
        <f>+'Auditorias L&amp;T'!R132</f>
        <v>Urbano</v>
      </c>
      <c r="C260" t="str">
        <f>+'Auditorias L&amp;T'!S132</f>
        <v>UFW024</v>
      </c>
      <c r="D260" t="str">
        <f>+'Auditorias L&amp;T'!T132</f>
        <v>VS-816715</v>
      </c>
      <c r="E260" t="str">
        <f>+'Auditorias L&amp;T'!AF132</f>
        <v>CUMPLE</v>
      </c>
      <c r="F260">
        <v>259</v>
      </c>
    </row>
    <row r="261" spans="1:6" hidden="1" x14ac:dyDescent="0.25">
      <c r="A261" t="s">
        <v>50</v>
      </c>
      <c r="B261" t="str">
        <f>+'Auditorias L&amp;T'!R133</f>
        <v>Urbano</v>
      </c>
      <c r="C261" t="str">
        <f>+'Auditorias L&amp;T'!S133</f>
        <v>UFQ074</v>
      </c>
      <c r="D261" t="str">
        <f>+'Auditorias L&amp;T'!T133</f>
        <v>VS-817152</v>
      </c>
      <c r="E261" t="str">
        <f>+'Auditorias L&amp;T'!AF133</f>
        <v>INCUMPLE</v>
      </c>
      <c r="F261">
        <v>260</v>
      </c>
    </row>
    <row r="262" spans="1:6" hidden="1" x14ac:dyDescent="0.25">
      <c r="A262" t="s">
        <v>50</v>
      </c>
      <c r="B262" t="str">
        <f>+'Auditorias L&amp;T'!R134</f>
        <v>XD Tramo 1</v>
      </c>
      <c r="C262" t="str">
        <f>+'Auditorias L&amp;T'!S134</f>
        <v>SZX585</v>
      </c>
      <c r="D262" t="str">
        <f>+'Auditorias L&amp;T'!T134</f>
        <v>VS-811496</v>
      </c>
      <c r="E262" t="str">
        <f>+'Auditorias L&amp;T'!AF134</f>
        <v>CUMPLE</v>
      </c>
      <c r="F262">
        <v>261</v>
      </c>
    </row>
    <row r="263" spans="1:6" hidden="1" x14ac:dyDescent="0.25">
      <c r="A263" t="s">
        <v>50</v>
      </c>
      <c r="B263" t="str">
        <f>+'Auditorias L&amp;T'!R135</f>
        <v>XD Tramo 1</v>
      </c>
      <c r="C263" t="str">
        <f>+'Auditorias L&amp;T'!S135</f>
        <v>XIK003</v>
      </c>
      <c r="D263" t="str">
        <f>+'Auditorias L&amp;T'!T135</f>
        <v>VS-813020</v>
      </c>
      <c r="E263" t="str">
        <f>+'Auditorias L&amp;T'!AF135</f>
        <v>CUMPLE</v>
      </c>
      <c r="F263">
        <v>262</v>
      </c>
    </row>
    <row r="264" spans="1:6" hidden="1" x14ac:dyDescent="0.25">
      <c r="A264" t="s">
        <v>50</v>
      </c>
      <c r="B264" t="str">
        <f>+'Auditorias L&amp;T'!R136</f>
        <v>XD Tramo 1</v>
      </c>
      <c r="C264" t="str">
        <f>+'Auditorias L&amp;T'!S136</f>
        <v>SPV072</v>
      </c>
      <c r="D264" t="str">
        <f>+'Auditorias L&amp;T'!T136</f>
        <v>VS-813968</v>
      </c>
      <c r="E264" t="str">
        <f>+'Auditorias L&amp;T'!AF136</f>
        <v>CUMPLE</v>
      </c>
      <c r="F264">
        <v>263</v>
      </c>
    </row>
    <row r="265" spans="1:6" hidden="1" x14ac:dyDescent="0.25">
      <c r="A265" t="s">
        <v>50</v>
      </c>
      <c r="B265" t="str">
        <f>+'Auditorias L&amp;T'!R137</f>
        <v>XD Tramo 1</v>
      </c>
      <c r="C265" t="str">
        <f>+'Auditorias L&amp;T'!S137</f>
        <v>TFP163</v>
      </c>
      <c r="D265" t="str">
        <f>+'Auditorias L&amp;T'!T137</f>
        <v>VS-815696</v>
      </c>
      <c r="E265" t="str">
        <f>+'Auditorias L&amp;T'!AF137</f>
        <v>CUMPLE</v>
      </c>
      <c r="F265">
        <v>264</v>
      </c>
    </row>
    <row r="266" spans="1:6" hidden="1" x14ac:dyDescent="0.25">
      <c r="A266" t="s">
        <v>50</v>
      </c>
      <c r="B266" t="str">
        <f>+'Auditorias L&amp;T'!R138</f>
        <v>XD Tramo 1</v>
      </c>
      <c r="C266" t="str">
        <f>+'Auditorias L&amp;T'!S138</f>
        <v>SPV099</v>
      </c>
      <c r="D266" t="str">
        <f>+'Auditorias L&amp;T'!T138</f>
        <v>VS-816690</v>
      </c>
      <c r="E266" t="str">
        <f>+'Auditorias L&amp;T'!AF138</f>
        <v>INCUMPLE</v>
      </c>
      <c r="F266">
        <v>265</v>
      </c>
    </row>
    <row r="267" spans="1:6" hidden="1" x14ac:dyDescent="0.25">
      <c r="A267" t="s">
        <v>50</v>
      </c>
      <c r="B267" t="str">
        <f>+'Auditorias L&amp;T'!R139</f>
        <v>XD Tramo 2</v>
      </c>
      <c r="C267" t="str">
        <f>+'Auditorias L&amp;T'!S139</f>
        <v>TND030</v>
      </c>
      <c r="D267" t="str">
        <f>+'Auditorias L&amp;T'!T139</f>
        <v>VS-811963</v>
      </c>
      <c r="E267" t="str">
        <f>+'Auditorias L&amp;T'!AF139</f>
        <v>CUMPLE</v>
      </c>
      <c r="F267">
        <v>266</v>
      </c>
    </row>
    <row r="268" spans="1:6" hidden="1" x14ac:dyDescent="0.25">
      <c r="A268" t="s">
        <v>50</v>
      </c>
      <c r="B268" t="str">
        <f>+'Auditorias L&amp;T'!R140</f>
        <v>XD Tramo 2</v>
      </c>
      <c r="C268" t="str">
        <f>+'Auditorias L&amp;T'!S140</f>
        <v>UYX634</v>
      </c>
      <c r="D268" t="str">
        <f>+'Auditorias L&amp;T'!T140</f>
        <v>VS-814454</v>
      </c>
      <c r="E268" t="str">
        <f>+'Auditorias L&amp;T'!AF140</f>
        <v>CUMPLE</v>
      </c>
      <c r="F268">
        <v>267</v>
      </c>
    </row>
    <row r="269" spans="1:6" hidden="1" x14ac:dyDescent="0.25">
      <c r="A269" t="s">
        <v>50</v>
      </c>
      <c r="B269" t="str">
        <f>+'Auditorias L&amp;T'!R141</f>
        <v>XD Tramo 2</v>
      </c>
      <c r="C269" t="str">
        <f>+'Auditorias L&amp;T'!S141</f>
        <v>SKN156</v>
      </c>
      <c r="D269" t="str">
        <f>+'Auditorias L&amp;T'!T141</f>
        <v>VS-815939</v>
      </c>
      <c r="E269" t="str">
        <f>+'Auditorias L&amp;T'!AF141</f>
        <v>CUMPLE</v>
      </c>
      <c r="F269">
        <v>268</v>
      </c>
    </row>
    <row r="270" spans="1:6" hidden="1" x14ac:dyDescent="0.25">
      <c r="A270" t="s">
        <v>50</v>
      </c>
      <c r="B270" t="str">
        <f>+'Auditorias L&amp;T'!R142</f>
        <v>XD Tramo 2</v>
      </c>
      <c r="C270" t="str">
        <f>+'Auditorias L&amp;T'!S142</f>
        <v>WFQ089</v>
      </c>
      <c r="D270" t="str">
        <f>+'Auditorias L&amp;T'!T142</f>
        <v>VS-816872</v>
      </c>
      <c r="E270" t="str">
        <f>+'Auditorias L&amp;T'!AF142</f>
        <v>CUMPLE</v>
      </c>
      <c r="F270">
        <v>269</v>
      </c>
    </row>
    <row r="271" spans="1:6" hidden="1" x14ac:dyDescent="0.25">
      <c r="A271" t="s">
        <v>50</v>
      </c>
      <c r="B271" t="str">
        <f>+'Auditorias L&amp;T'!R143</f>
        <v>XD Tramo 2</v>
      </c>
      <c r="C271" t="str">
        <f>+'Auditorias L&amp;T'!S143</f>
        <v>TIQ538</v>
      </c>
      <c r="D271" t="str">
        <f>+'Auditorias L&amp;T'!T143</f>
        <v>VS-817140</v>
      </c>
      <c r="E271" t="str">
        <f>+'Auditorias L&amp;T'!AF143</f>
        <v>CUMPLE</v>
      </c>
      <c r="F271">
        <v>270</v>
      </c>
    </row>
    <row r="272" spans="1:6" hidden="1" x14ac:dyDescent="0.25">
      <c r="A272" t="s">
        <v>61</v>
      </c>
      <c r="B272" t="e">
        <f>+'Auditorias L&amp;T'!#REF!</f>
        <v>#REF!</v>
      </c>
      <c r="C272" t="e">
        <f>+'Auditorias L&amp;T'!#REF!</f>
        <v>#REF!</v>
      </c>
      <c r="D272" t="e">
        <f>+'Auditorias L&amp;T'!#REF!</f>
        <v>#REF!</v>
      </c>
      <c r="E272" t="e">
        <f>+'Auditorias L&amp;T'!#REF!</f>
        <v>#REF!</v>
      </c>
      <c r="F272">
        <v>271</v>
      </c>
    </row>
    <row r="273" spans="1:6" hidden="1" x14ac:dyDescent="0.25">
      <c r="A273" t="s">
        <v>61</v>
      </c>
      <c r="B273" t="e">
        <f>+'Auditorias L&amp;T'!#REF!</f>
        <v>#REF!</v>
      </c>
      <c r="C273" t="e">
        <f>+'Auditorias L&amp;T'!#REF!</f>
        <v>#REF!</v>
      </c>
      <c r="D273" t="e">
        <f>+'Auditorias L&amp;T'!#REF!</f>
        <v>#REF!</v>
      </c>
      <c r="E273" t="e">
        <f>+'Auditorias L&amp;T'!#REF!</f>
        <v>#REF!</v>
      </c>
      <c r="F273">
        <v>272</v>
      </c>
    </row>
    <row r="274" spans="1:6" hidden="1" x14ac:dyDescent="0.25">
      <c r="A274" t="s">
        <v>61</v>
      </c>
      <c r="B274" t="e">
        <f>+'Auditorias L&amp;T'!#REF!</f>
        <v>#REF!</v>
      </c>
      <c r="C274" t="e">
        <f>+'Auditorias L&amp;T'!#REF!</f>
        <v>#REF!</v>
      </c>
      <c r="D274" t="e">
        <f>+'Auditorias L&amp;T'!#REF!</f>
        <v>#REF!</v>
      </c>
      <c r="E274" t="e">
        <f>+'Auditorias L&amp;T'!#REF!</f>
        <v>#REF!</v>
      </c>
      <c r="F274">
        <v>273</v>
      </c>
    </row>
    <row r="275" spans="1:6" hidden="1" x14ac:dyDescent="0.25">
      <c r="A275" t="s">
        <v>61</v>
      </c>
      <c r="B275" t="e">
        <f>+'Auditorias L&amp;T'!#REF!</f>
        <v>#REF!</v>
      </c>
      <c r="C275" t="e">
        <f>+'Auditorias L&amp;T'!#REF!</f>
        <v>#REF!</v>
      </c>
      <c r="D275" t="e">
        <f>+'Auditorias L&amp;T'!#REF!</f>
        <v>#REF!</v>
      </c>
      <c r="E275" t="e">
        <f>+'Auditorias L&amp;T'!#REF!</f>
        <v>#REF!</v>
      </c>
      <c r="F275">
        <v>274</v>
      </c>
    </row>
    <row r="276" spans="1:6" hidden="1" x14ac:dyDescent="0.25">
      <c r="A276" t="s">
        <v>61</v>
      </c>
      <c r="B276" t="e">
        <f>+'Auditorias L&amp;T'!#REF!</f>
        <v>#REF!</v>
      </c>
      <c r="C276" t="e">
        <f>+'Auditorias L&amp;T'!#REF!</f>
        <v>#REF!</v>
      </c>
      <c r="D276" t="e">
        <f>+'Auditorias L&amp;T'!#REF!</f>
        <v>#REF!</v>
      </c>
      <c r="E276" t="e">
        <f>+'Auditorias L&amp;T'!#REF!</f>
        <v>#REF!</v>
      </c>
      <c r="F276">
        <v>275</v>
      </c>
    </row>
    <row r="277" spans="1:6" hidden="1" x14ac:dyDescent="0.25">
      <c r="A277" t="s">
        <v>61</v>
      </c>
      <c r="B277" t="e">
        <f>+'Auditorias L&amp;T'!#REF!</f>
        <v>#REF!</v>
      </c>
      <c r="C277" t="e">
        <f>+'Auditorias L&amp;T'!#REF!</f>
        <v>#REF!</v>
      </c>
      <c r="D277" t="e">
        <f>+'Auditorias L&amp;T'!#REF!</f>
        <v>#REF!</v>
      </c>
      <c r="E277" t="e">
        <f>+'Auditorias L&amp;T'!#REF!</f>
        <v>#REF!</v>
      </c>
      <c r="F277">
        <v>276</v>
      </c>
    </row>
    <row r="278" spans="1:6" hidden="1" x14ac:dyDescent="0.25">
      <c r="A278" t="s">
        <v>61</v>
      </c>
      <c r="B278" t="e">
        <f>+'Auditorias L&amp;T'!#REF!</f>
        <v>#REF!</v>
      </c>
      <c r="C278" t="e">
        <f>+'Auditorias L&amp;T'!#REF!</f>
        <v>#REF!</v>
      </c>
      <c r="D278" t="e">
        <f>+'Auditorias L&amp;T'!#REF!</f>
        <v>#REF!</v>
      </c>
      <c r="E278" t="e">
        <f>+'Auditorias L&amp;T'!#REF!</f>
        <v>#REF!</v>
      </c>
      <c r="F278">
        <v>277</v>
      </c>
    </row>
    <row r="279" spans="1:6" hidden="1" x14ac:dyDescent="0.25">
      <c r="A279" t="s">
        <v>61</v>
      </c>
      <c r="B279" t="e">
        <f>+'Auditorias L&amp;T'!#REF!</f>
        <v>#REF!</v>
      </c>
      <c r="C279" t="e">
        <f>+'Auditorias L&amp;T'!#REF!</f>
        <v>#REF!</v>
      </c>
      <c r="D279" t="e">
        <f>+'Auditorias L&amp;T'!#REF!</f>
        <v>#REF!</v>
      </c>
      <c r="E279" t="e">
        <f>+'Auditorias L&amp;T'!#REF!</f>
        <v>#REF!</v>
      </c>
      <c r="F279">
        <v>278</v>
      </c>
    </row>
    <row r="280" spans="1:6" hidden="1" x14ac:dyDescent="0.25">
      <c r="A280" t="s">
        <v>61</v>
      </c>
      <c r="B280" t="e">
        <f>+'Auditorias L&amp;T'!#REF!</f>
        <v>#REF!</v>
      </c>
      <c r="C280" t="e">
        <f>+'Auditorias L&amp;T'!#REF!</f>
        <v>#REF!</v>
      </c>
      <c r="D280" t="e">
        <f>+'Auditorias L&amp;T'!#REF!</f>
        <v>#REF!</v>
      </c>
      <c r="E280" t="e">
        <f>+'Auditorias L&amp;T'!#REF!</f>
        <v>#REF!</v>
      </c>
      <c r="F280">
        <v>279</v>
      </c>
    </row>
    <row r="281" spans="1:6" hidden="1" x14ac:dyDescent="0.25">
      <c r="A281" t="s">
        <v>61</v>
      </c>
      <c r="B281" t="e">
        <f>+'Auditorias L&amp;T'!#REF!</f>
        <v>#REF!</v>
      </c>
      <c r="C281" t="e">
        <f>+'Auditorias L&amp;T'!#REF!</f>
        <v>#REF!</v>
      </c>
      <c r="D281" t="e">
        <f>+'Auditorias L&amp;T'!#REF!</f>
        <v>#REF!</v>
      </c>
      <c r="E281" t="e">
        <f>+'Auditorias L&amp;T'!#REF!</f>
        <v>#REF!</v>
      </c>
      <c r="F281">
        <v>280</v>
      </c>
    </row>
    <row r="282" spans="1:6" hidden="1" x14ac:dyDescent="0.25">
      <c r="A282" t="s">
        <v>61</v>
      </c>
      <c r="B282" t="e">
        <f>+'Auditorias L&amp;T'!#REF!</f>
        <v>#REF!</v>
      </c>
      <c r="C282" t="e">
        <f>+'Auditorias L&amp;T'!#REF!</f>
        <v>#REF!</v>
      </c>
      <c r="D282" t="e">
        <f>+'Auditorias L&amp;T'!#REF!</f>
        <v>#REF!</v>
      </c>
      <c r="E282" t="e">
        <f>+'Auditorias L&amp;T'!#REF!</f>
        <v>#REF!</v>
      </c>
      <c r="F282">
        <v>281</v>
      </c>
    </row>
    <row r="283" spans="1:6" hidden="1" x14ac:dyDescent="0.25">
      <c r="A283" t="s">
        <v>61</v>
      </c>
      <c r="B283" t="e">
        <f>+'Auditorias L&amp;T'!#REF!</f>
        <v>#REF!</v>
      </c>
      <c r="C283" t="e">
        <f>+'Auditorias L&amp;T'!#REF!</f>
        <v>#REF!</v>
      </c>
      <c r="D283" t="e">
        <f>+'Auditorias L&amp;T'!#REF!</f>
        <v>#REF!</v>
      </c>
      <c r="E283" t="e">
        <f>+'Auditorias L&amp;T'!#REF!</f>
        <v>#REF!</v>
      </c>
      <c r="F283">
        <v>282</v>
      </c>
    </row>
    <row r="284" spans="1:6" hidden="1" x14ac:dyDescent="0.25">
      <c r="A284" t="s">
        <v>61</v>
      </c>
      <c r="B284" t="e">
        <f>+'Auditorias L&amp;T'!#REF!</f>
        <v>#REF!</v>
      </c>
      <c r="C284" t="e">
        <f>+'Auditorias L&amp;T'!#REF!</f>
        <v>#REF!</v>
      </c>
      <c r="D284" t="e">
        <f>+'Auditorias L&amp;T'!#REF!</f>
        <v>#REF!</v>
      </c>
      <c r="E284" t="e">
        <f>+'Auditorias L&amp;T'!#REF!</f>
        <v>#REF!</v>
      </c>
      <c r="F284">
        <v>283</v>
      </c>
    </row>
    <row r="285" spans="1:6" hidden="1" x14ac:dyDescent="0.25">
      <c r="A285" t="s">
        <v>61</v>
      </c>
      <c r="B285" t="e">
        <f>+'Auditorias L&amp;T'!#REF!</f>
        <v>#REF!</v>
      </c>
      <c r="C285" t="e">
        <f>+'Auditorias L&amp;T'!#REF!</f>
        <v>#REF!</v>
      </c>
      <c r="D285" t="e">
        <f>+'Auditorias L&amp;T'!#REF!</f>
        <v>#REF!</v>
      </c>
      <c r="E285" t="e">
        <f>+'Auditorias L&amp;T'!#REF!</f>
        <v>#REF!</v>
      </c>
      <c r="F285">
        <v>284</v>
      </c>
    </row>
    <row r="286" spans="1:6" hidden="1" x14ac:dyDescent="0.25">
      <c r="A286" t="s">
        <v>61</v>
      </c>
      <c r="B286" t="e">
        <f>+'Auditorias L&amp;T'!#REF!</f>
        <v>#REF!</v>
      </c>
      <c r="C286" t="e">
        <f>+'Auditorias L&amp;T'!#REF!</f>
        <v>#REF!</v>
      </c>
      <c r="D286" t="e">
        <f>+'Auditorias L&amp;T'!#REF!</f>
        <v>#REF!</v>
      </c>
      <c r="E286" t="e">
        <f>+'Auditorias L&amp;T'!#REF!</f>
        <v>#REF!</v>
      </c>
      <c r="F286">
        <v>285</v>
      </c>
    </row>
    <row r="287" spans="1:6" hidden="1" x14ac:dyDescent="0.25">
      <c r="A287" t="s">
        <v>61</v>
      </c>
      <c r="B287" t="e">
        <f>+'Auditorias L&amp;T'!#REF!</f>
        <v>#REF!</v>
      </c>
      <c r="C287" t="e">
        <f>+'Auditorias L&amp;T'!#REF!</f>
        <v>#REF!</v>
      </c>
      <c r="D287" t="e">
        <f>+'Auditorias L&amp;T'!#REF!</f>
        <v>#REF!</v>
      </c>
      <c r="E287" t="e">
        <f>+'Auditorias L&amp;T'!#REF!</f>
        <v>#REF!</v>
      </c>
      <c r="F287">
        <v>286</v>
      </c>
    </row>
    <row r="288" spans="1:6" hidden="1" x14ac:dyDescent="0.25">
      <c r="A288" t="s">
        <v>61</v>
      </c>
      <c r="B288" t="e">
        <f>+'Auditorias L&amp;T'!#REF!</f>
        <v>#REF!</v>
      </c>
      <c r="C288" t="e">
        <f>+'Auditorias L&amp;T'!#REF!</f>
        <v>#REF!</v>
      </c>
      <c r="D288" t="e">
        <f>+'Auditorias L&amp;T'!#REF!</f>
        <v>#REF!</v>
      </c>
      <c r="E288" t="e">
        <f>+'Auditorias L&amp;T'!#REF!</f>
        <v>#REF!</v>
      </c>
      <c r="F288">
        <v>287</v>
      </c>
    </row>
    <row r="289" spans="1:6" hidden="1" x14ac:dyDescent="0.25">
      <c r="A289" t="s">
        <v>61</v>
      </c>
      <c r="B289" t="e">
        <f>+'Auditorias L&amp;T'!#REF!</f>
        <v>#REF!</v>
      </c>
      <c r="C289" t="e">
        <f>+'Auditorias L&amp;T'!#REF!</f>
        <v>#REF!</v>
      </c>
      <c r="D289" t="e">
        <f>+'Auditorias L&amp;T'!#REF!</f>
        <v>#REF!</v>
      </c>
      <c r="E289" t="e">
        <f>+'Auditorias L&amp;T'!#REF!</f>
        <v>#REF!</v>
      </c>
      <c r="F289">
        <v>288</v>
      </c>
    </row>
    <row r="290" spans="1:6" hidden="1" x14ac:dyDescent="0.25">
      <c r="A290" t="s">
        <v>61</v>
      </c>
      <c r="B290" t="e">
        <f>+'Auditorias L&amp;T'!#REF!</f>
        <v>#REF!</v>
      </c>
      <c r="C290" t="e">
        <f>+'Auditorias L&amp;T'!#REF!</f>
        <v>#REF!</v>
      </c>
      <c r="D290" t="e">
        <f>+'Auditorias L&amp;T'!#REF!</f>
        <v>#REF!</v>
      </c>
      <c r="E290" t="e">
        <f>+'Auditorias L&amp;T'!#REF!</f>
        <v>#REF!</v>
      </c>
      <c r="F290">
        <v>289</v>
      </c>
    </row>
    <row r="291" spans="1:6" hidden="1" x14ac:dyDescent="0.25">
      <c r="A291" t="s">
        <v>61</v>
      </c>
      <c r="B291" t="e">
        <f>+'Auditorias L&amp;T'!#REF!</f>
        <v>#REF!</v>
      </c>
      <c r="C291" t="e">
        <f>+'Auditorias L&amp;T'!#REF!</f>
        <v>#REF!</v>
      </c>
      <c r="D291" t="e">
        <f>+'Auditorias L&amp;T'!#REF!</f>
        <v>#REF!</v>
      </c>
      <c r="E291" t="e">
        <f>+'Auditorias L&amp;T'!#REF!</f>
        <v>#REF!</v>
      </c>
      <c r="F291">
        <v>290</v>
      </c>
    </row>
    <row r="292" spans="1:6" hidden="1" x14ac:dyDescent="0.25">
      <c r="A292" t="s">
        <v>61</v>
      </c>
      <c r="B292" t="e">
        <f>+'Auditorias L&amp;T'!#REF!</f>
        <v>#REF!</v>
      </c>
      <c r="C292" t="e">
        <f>+'Auditorias L&amp;T'!#REF!</f>
        <v>#REF!</v>
      </c>
      <c r="D292" t="e">
        <f>+'Auditorias L&amp;T'!#REF!</f>
        <v>#REF!</v>
      </c>
      <c r="E292" t="e">
        <f>+'Auditorias L&amp;T'!#REF!</f>
        <v>#REF!</v>
      </c>
      <c r="F292">
        <v>291</v>
      </c>
    </row>
    <row r="293" spans="1:6" hidden="1" x14ac:dyDescent="0.25">
      <c r="A293" t="s">
        <v>61</v>
      </c>
      <c r="B293" t="e">
        <f>+'Auditorias L&amp;T'!#REF!</f>
        <v>#REF!</v>
      </c>
      <c r="C293" t="e">
        <f>+'Auditorias L&amp;T'!#REF!</f>
        <v>#REF!</v>
      </c>
      <c r="D293" t="e">
        <f>+'Auditorias L&amp;T'!#REF!</f>
        <v>#REF!</v>
      </c>
      <c r="E293" t="e">
        <f>+'Auditorias L&amp;T'!#REF!</f>
        <v>#REF!</v>
      </c>
      <c r="F293">
        <v>292</v>
      </c>
    </row>
    <row r="294" spans="1:6" hidden="1" x14ac:dyDescent="0.25">
      <c r="A294" t="s">
        <v>61</v>
      </c>
      <c r="B294" t="e">
        <f>+'Auditorias L&amp;T'!#REF!</f>
        <v>#REF!</v>
      </c>
      <c r="C294" t="e">
        <f>+'Auditorias L&amp;T'!#REF!</f>
        <v>#REF!</v>
      </c>
      <c r="D294" t="e">
        <f>+'Auditorias L&amp;T'!#REF!</f>
        <v>#REF!</v>
      </c>
      <c r="E294" t="e">
        <f>+'Auditorias L&amp;T'!#REF!</f>
        <v>#REF!</v>
      </c>
      <c r="F294">
        <v>293</v>
      </c>
    </row>
    <row r="295" spans="1:6" hidden="1" x14ac:dyDescent="0.25">
      <c r="A295" t="s">
        <v>61</v>
      </c>
      <c r="B295" t="e">
        <f>+'Auditorias L&amp;T'!#REF!</f>
        <v>#REF!</v>
      </c>
      <c r="C295" t="e">
        <f>+'Auditorias L&amp;T'!#REF!</f>
        <v>#REF!</v>
      </c>
      <c r="D295" t="e">
        <f>+'Auditorias L&amp;T'!#REF!</f>
        <v>#REF!</v>
      </c>
      <c r="E295" t="e">
        <f>+'Auditorias L&amp;T'!#REF!</f>
        <v>#REF!</v>
      </c>
      <c r="F295">
        <v>294</v>
      </c>
    </row>
    <row r="296" spans="1:6" hidden="1" x14ac:dyDescent="0.25">
      <c r="A296" t="s">
        <v>61</v>
      </c>
      <c r="B296" t="e">
        <f>+'Auditorias L&amp;T'!#REF!</f>
        <v>#REF!</v>
      </c>
      <c r="C296" t="e">
        <f>+'Auditorias L&amp;T'!#REF!</f>
        <v>#REF!</v>
      </c>
      <c r="D296" t="e">
        <f>+'Auditorias L&amp;T'!#REF!</f>
        <v>#REF!</v>
      </c>
      <c r="E296" t="e">
        <f>+'Auditorias L&amp;T'!#REF!</f>
        <v>#REF!</v>
      </c>
      <c r="F296">
        <v>295</v>
      </c>
    </row>
    <row r="297" spans="1:6" hidden="1" x14ac:dyDescent="0.25">
      <c r="A297" t="s">
        <v>61</v>
      </c>
      <c r="B297" t="e">
        <f>+'Auditorias L&amp;T'!#REF!</f>
        <v>#REF!</v>
      </c>
      <c r="C297" t="e">
        <f>+'Auditorias L&amp;T'!#REF!</f>
        <v>#REF!</v>
      </c>
      <c r="D297" t="e">
        <f>+'Auditorias L&amp;T'!#REF!</f>
        <v>#REF!</v>
      </c>
      <c r="E297" t="e">
        <f>+'Auditorias L&amp;T'!#REF!</f>
        <v>#REF!</v>
      </c>
      <c r="F297">
        <v>296</v>
      </c>
    </row>
    <row r="298" spans="1:6" hidden="1" x14ac:dyDescent="0.25">
      <c r="A298" t="s">
        <v>61</v>
      </c>
      <c r="B298" t="e">
        <f>+'Auditorias L&amp;T'!#REF!</f>
        <v>#REF!</v>
      </c>
      <c r="C298" t="e">
        <f>+'Auditorias L&amp;T'!#REF!</f>
        <v>#REF!</v>
      </c>
      <c r="D298" t="e">
        <f>+'Auditorias L&amp;T'!#REF!</f>
        <v>#REF!</v>
      </c>
      <c r="E298" t="e">
        <f>+'Auditorias L&amp;T'!#REF!</f>
        <v>#REF!</v>
      </c>
      <c r="F298">
        <v>297</v>
      </c>
    </row>
    <row r="299" spans="1:6" hidden="1" x14ac:dyDescent="0.25">
      <c r="A299" t="s">
        <v>61</v>
      </c>
      <c r="B299" t="e">
        <f>+'Auditorias L&amp;T'!#REF!</f>
        <v>#REF!</v>
      </c>
      <c r="C299" t="e">
        <f>+'Auditorias L&amp;T'!#REF!</f>
        <v>#REF!</v>
      </c>
      <c r="D299" t="e">
        <f>+'Auditorias L&amp;T'!#REF!</f>
        <v>#REF!</v>
      </c>
      <c r="E299" t="e">
        <f>+'Auditorias L&amp;T'!#REF!</f>
        <v>#REF!</v>
      </c>
      <c r="F299">
        <v>298</v>
      </c>
    </row>
    <row r="300" spans="1:6" hidden="1" x14ac:dyDescent="0.25">
      <c r="A300" t="s">
        <v>61</v>
      </c>
      <c r="B300" t="e">
        <f>+'Auditorias L&amp;T'!#REF!</f>
        <v>#REF!</v>
      </c>
      <c r="C300" t="e">
        <f>+'Auditorias L&amp;T'!#REF!</f>
        <v>#REF!</v>
      </c>
      <c r="D300" t="e">
        <f>+'Auditorias L&amp;T'!#REF!</f>
        <v>#REF!</v>
      </c>
      <c r="E300" t="e">
        <f>+'Auditorias L&amp;T'!#REF!</f>
        <v>#REF!</v>
      </c>
      <c r="F300">
        <v>299</v>
      </c>
    </row>
    <row r="301" spans="1:6" hidden="1" x14ac:dyDescent="0.25">
      <c r="A301" t="s">
        <v>61</v>
      </c>
      <c r="B301" t="e">
        <f>+'Auditorias L&amp;T'!#REF!</f>
        <v>#REF!</v>
      </c>
      <c r="C301" t="e">
        <f>+'Auditorias L&amp;T'!#REF!</f>
        <v>#REF!</v>
      </c>
      <c r="D301" t="e">
        <f>+'Auditorias L&amp;T'!#REF!</f>
        <v>#REF!</v>
      </c>
      <c r="E301" t="e">
        <f>+'Auditorias L&amp;T'!#REF!</f>
        <v>#REF!</v>
      </c>
      <c r="F301">
        <v>300</v>
      </c>
    </row>
    <row r="302" spans="1:6" x14ac:dyDescent="0.25">
      <c r="A302" t="s">
        <v>7</v>
      </c>
      <c r="B302" t="str">
        <f>+'Auditorias L&amp;T'!AH12</f>
        <v>Exportacion</v>
      </c>
      <c r="C302" t="str">
        <f>+'Auditorias L&amp;T'!AI12</f>
        <v>VCM152</v>
      </c>
      <c r="D302" t="str">
        <f>+'Auditorias L&amp;T'!AJ12</f>
        <v>VS-817279</v>
      </c>
      <c r="E302" t="str">
        <f>+'Auditorias L&amp;T'!AV12</f>
        <v>CUMPLE</v>
      </c>
      <c r="F302">
        <v>301</v>
      </c>
    </row>
    <row r="303" spans="1:6" x14ac:dyDescent="0.25">
      <c r="A303" t="s">
        <v>7</v>
      </c>
      <c r="B303" t="str">
        <f>+'Auditorias L&amp;T'!AH13</f>
        <v>Exportacion</v>
      </c>
      <c r="C303" t="str">
        <f>+'Auditorias L&amp;T'!AI17</f>
        <v>TRJ023</v>
      </c>
      <c r="D303" t="str">
        <f>+'Auditorias L&amp;T'!AJ17</f>
        <v>VS-817305</v>
      </c>
      <c r="E303" t="str">
        <f>+'Auditorias L&amp;T'!AV13</f>
        <v>CUMPLE</v>
      </c>
      <c r="F303">
        <v>302</v>
      </c>
    </row>
    <row r="304" spans="1:6" x14ac:dyDescent="0.25">
      <c r="A304" t="s">
        <v>7</v>
      </c>
      <c r="B304" t="str">
        <f>+'Auditorias L&amp;T'!AH14</f>
        <v>Exportacion</v>
      </c>
      <c r="C304" t="str">
        <f>+'Auditorias L&amp;T'!AI18</f>
        <v>SNQ415</v>
      </c>
      <c r="D304" t="str">
        <f>+'Auditorias L&amp;T'!AJ18</f>
        <v>VS-818195</v>
      </c>
      <c r="E304" t="str">
        <f>+'Auditorias L&amp;T'!AV14</f>
        <v>INCUMPLE</v>
      </c>
      <c r="F304">
        <v>303</v>
      </c>
    </row>
    <row r="305" spans="1:6" x14ac:dyDescent="0.25">
      <c r="A305" t="s">
        <v>7</v>
      </c>
      <c r="B305" t="str">
        <f>+'Auditorias L&amp;T'!AH15</f>
        <v>Exportacion</v>
      </c>
      <c r="C305" t="str">
        <f>+'Auditorias L&amp;T'!AI15</f>
        <v>TRJ023</v>
      </c>
      <c r="D305" t="str">
        <f>+'Auditorias L&amp;T'!AJ15</f>
        <v>VS-819218</v>
      </c>
      <c r="E305" t="str">
        <f>+'Auditorias L&amp;T'!AV15</f>
        <v>CUMPLE</v>
      </c>
      <c r="F305">
        <v>304</v>
      </c>
    </row>
    <row r="306" spans="1:6" x14ac:dyDescent="0.25">
      <c r="A306" t="s">
        <v>7</v>
      </c>
      <c r="B306" t="str">
        <f>+'Auditorias L&amp;T'!AH16</f>
        <v>Exportacion</v>
      </c>
      <c r="C306" t="str">
        <f>+'Auditorias L&amp;T'!AI16</f>
        <v>SWN565</v>
      </c>
      <c r="D306" t="str">
        <f>+'Auditorias L&amp;T'!AJ16</f>
        <v>VS-819453</v>
      </c>
      <c r="E306" t="str">
        <f>+'Auditorias L&amp;T'!AV16</f>
        <v>CUMPLE</v>
      </c>
      <c r="F306">
        <v>305</v>
      </c>
    </row>
    <row r="307" spans="1:6" x14ac:dyDescent="0.25">
      <c r="A307" t="s">
        <v>7</v>
      </c>
      <c r="B307" t="str">
        <f>+'Auditorias L&amp;T'!AH17</f>
        <v>Importacion</v>
      </c>
      <c r="C307" t="e">
        <f>+'Auditorias L&amp;T'!#REF!</f>
        <v>#REF!</v>
      </c>
      <c r="D307" t="e">
        <f>+'Auditorias L&amp;T'!#REF!</f>
        <v>#REF!</v>
      </c>
      <c r="E307" t="str">
        <f>+'Auditorias L&amp;T'!AV17</f>
        <v>CUMPLE</v>
      </c>
      <c r="F307">
        <v>306</v>
      </c>
    </row>
    <row r="308" spans="1:6" x14ac:dyDescent="0.25">
      <c r="A308" t="s">
        <v>7</v>
      </c>
      <c r="B308" t="str">
        <f>+'Auditorias L&amp;T'!AH18</f>
        <v>Importacion</v>
      </c>
      <c r="C308" t="e">
        <f>+'Auditorias L&amp;T'!#REF!</f>
        <v>#REF!</v>
      </c>
      <c r="D308" t="e">
        <f>+'Auditorias L&amp;T'!#REF!</f>
        <v>#REF!</v>
      </c>
      <c r="E308" t="str">
        <f>+'Auditorias L&amp;T'!AV18</f>
        <v>CUMPLE</v>
      </c>
      <c r="F308">
        <v>307</v>
      </c>
    </row>
    <row r="309" spans="1:6" x14ac:dyDescent="0.25">
      <c r="A309" t="s">
        <v>7</v>
      </c>
      <c r="B309" t="str">
        <f>+'Auditorias L&amp;T'!AH19</f>
        <v>Importacion</v>
      </c>
      <c r="C309" t="str">
        <f>+'Auditorias L&amp;T'!AI19</f>
        <v>TGK780</v>
      </c>
      <c r="D309" t="str">
        <f>+'Auditorias L&amp;T'!AJ19</f>
        <v>VS-817283</v>
      </c>
      <c r="E309" t="str">
        <f>+'Auditorias L&amp;T'!AV19</f>
        <v>INCUMPLE</v>
      </c>
      <c r="F309">
        <v>308</v>
      </c>
    </row>
    <row r="310" spans="1:6" x14ac:dyDescent="0.25">
      <c r="A310" t="s">
        <v>7</v>
      </c>
      <c r="B310" t="str">
        <f>+'Auditorias L&amp;T'!AH20</f>
        <v>Importacion</v>
      </c>
      <c r="C310" t="str">
        <f>+'Auditorias L&amp;T'!AI20</f>
        <v>WLB350</v>
      </c>
      <c r="D310" t="str">
        <f>+'Auditorias L&amp;T'!AJ20</f>
        <v>VS-819026</v>
      </c>
      <c r="E310" t="str">
        <f>+'Auditorias L&amp;T'!AV20</f>
        <v>INCUMPLE</v>
      </c>
      <c r="F310">
        <v>309</v>
      </c>
    </row>
    <row r="311" spans="1:6" x14ac:dyDescent="0.25">
      <c r="A311" t="s">
        <v>7</v>
      </c>
      <c r="B311" t="str">
        <f>+'Auditorias L&amp;T'!AH21</f>
        <v>Importacion</v>
      </c>
      <c r="C311" t="str">
        <f>+'Auditorias L&amp;T'!AI21</f>
        <v>VCM152</v>
      </c>
      <c r="D311" t="str">
        <f>+'Auditorias L&amp;T'!AJ21</f>
        <v>VS-819023</v>
      </c>
      <c r="E311" t="str">
        <f>+'Auditorias L&amp;T'!AV21</f>
        <v>INCUMPLE</v>
      </c>
      <c r="F311">
        <v>310</v>
      </c>
    </row>
    <row r="312" spans="1:6" x14ac:dyDescent="0.25">
      <c r="A312" t="s">
        <v>7</v>
      </c>
      <c r="B312" t="str">
        <f>+'Auditorias L&amp;T'!AH22</f>
        <v>Nacional</v>
      </c>
      <c r="C312" t="str">
        <f>+'Auditorias L&amp;T'!AI22</f>
        <v>TQJ509</v>
      </c>
      <c r="D312" t="str">
        <f>+'Auditorias L&amp;T'!AJ22</f>
        <v>VS-817315</v>
      </c>
      <c r="E312" t="str">
        <f>+'Auditorias L&amp;T'!AV22</f>
        <v>CUMPLE</v>
      </c>
      <c r="F312">
        <v>311</v>
      </c>
    </row>
    <row r="313" spans="1:6" x14ac:dyDescent="0.25">
      <c r="A313" t="s">
        <v>7</v>
      </c>
      <c r="B313" t="str">
        <f>+'Auditorias L&amp;T'!AH23</f>
        <v>Nacional</v>
      </c>
      <c r="C313" t="str">
        <f>+'Auditorias L&amp;T'!AI23</f>
        <v>SWN181</v>
      </c>
      <c r="D313" t="str">
        <f>+'Auditorias L&amp;T'!AJ23</f>
        <v>VS-818077</v>
      </c>
      <c r="E313" t="str">
        <f>+'Auditorias L&amp;T'!AV23</f>
        <v>CUMPLE</v>
      </c>
      <c r="F313">
        <v>312</v>
      </c>
    </row>
    <row r="314" spans="1:6" x14ac:dyDescent="0.25">
      <c r="A314" t="s">
        <v>7</v>
      </c>
      <c r="B314" t="str">
        <f>+'Auditorias L&amp;T'!AH24</f>
        <v>Nacional</v>
      </c>
      <c r="C314" t="str">
        <f>+'Auditorias L&amp;T'!AI24</f>
        <v>UFB623</v>
      </c>
      <c r="D314" t="str">
        <f>+'Auditorias L&amp;T'!AJ24</f>
        <v>VS-818529</v>
      </c>
      <c r="E314" t="str">
        <f>+'Auditorias L&amp;T'!AV24</f>
        <v>INCUMPLE</v>
      </c>
      <c r="F314">
        <v>313</v>
      </c>
    </row>
    <row r="315" spans="1:6" x14ac:dyDescent="0.25">
      <c r="A315" t="s">
        <v>7</v>
      </c>
      <c r="B315" t="str">
        <f>+'Auditorias L&amp;T'!AH25</f>
        <v>Nacional</v>
      </c>
      <c r="C315" t="str">
        <f>+'Auditorias L&amp;T'!AI25</f>
        <v>UTU453</v>
      </c>
      <c r="D315" t="str">
        <f>+'Auditorias L&amp;T'!AJ25</f>
        <v>VS-818597</v>
      </c>
      <c r="E315" t="str">
        <f>+'Auditorias L&amp;T'!AV25</f>
        <v>INCUMPLE</v>
      </c>
      <c r="F315">
        <v>314</v>
      </c>
    </row>
    <row r="316" spans="1:6" x14ac:dyDescent="0.25">
      <c r="A316" t="s">
        <v>7</v>
      </c>
      <c r="B316" t="str">
        <f>+'Auditorias L&amp;T'!AH26</f>
        <v>Nacional</v>
      </c>
      <c r="C316" t="str">
        <f>+'Auditorias L&amp;T'!AI26</f>
        <v>WCO749</v>
      </c>
      <c r="D316" t="str">
        <f>+'Auditorias L&amp;T'!AJ26</f>
        <v>VS-818896</v>
      </c>
      <c r="E316" t="str">
        <f>+'Auditorias L&amp;T'!AV26</f>
        <v>CUMPLE</v>
      </c>
      <c r="F316">
        <v>315</v>
      </c>
    </row>
    <row r="317" spans="1:6" x14ac:dyDescent="0.25">
      <c r="A317" t="s">
        <v>7</v>
      </c>
      <c r="B317" t="str">
        <f>+'Auditorias L&amp;T'!AH27</f>
        <v>Urbano</v>
      </c>
      <c r="C317" t="str">
        <f>+'Auditorias L&amp;T'!AI27</f>
        <v>WCT199</v>
      </c>
      <c r="D317" t="str">
        <f>+'Auditorias L&amp;T'!AJ27</f>
        <v>VS-817311</v>
      </c>
      <c r="E317" t="str">
        <f>+'Auditorias L&amp;T'!AV27</f>
        <v>CUMPLE</v>
      </c>
      <c r="F317">
        <v>316</v>
      </c>
    </row>
    <row r="318" spans="1:6" x14ac:dyDescent="0.25">
      <c r="A318" t="s">
        <v>7</v>
      </c>
      <c r="B318" t="str">
        <f>+'Auditorias L&amp;T'!AH28</f>
        <v>Urbano</v>
      </c>
      <c r="C318" t="str">
        <f>+'Auditorias L&amp;T'!AI28</f>
        <v>UFW024</v>
      </c>
      <c r="D318" t="str">
        <f>+'Auditorias L&amp;T'!AJ28</f>
        <v>VS-818514</v>
      </c>
      <c r="E318" t="str">
        <f>+'Auditorias L&amp;T'!AV28</f>
        <v>INCUMPLE</v>
      </c>
      <c r="F318">
        <v>317</v>
      </c>
    </row>
    <row r="319" spans="1:6" x14ac:dyDescent="0.25">
      <c r="A319" t="s">
        <v>7</v>
      </c>
      <c r="B319" t="str">
        <f>+'Auditorias L&amp;T'!AH29</f>
        <v>Urbano</v>
      </c>
      <c r="C319" t="str">
        <f>+'Auditorias L&amp;T'!AI29</f>
        <v>SRL730</v>
      </c>
      <c r="D319" t="str">
        <f>+'Auditorias L&amp;T'!AJ29</f>
        <v>VS-819370</v>
      </c>
      <c r="E319" t="str">
        <f>+'Auditorias L&amp;T'!AV29</f>
        <v>INCUMPLE</v>
      </c>
      <c r="F319">
        <v>318</v>
      </c>
    </row>
    <row r="320" spans="1:6" x14ac:dyDescent="0.25">
      <c r="A320" t="s">
        <v>7</v>
      </c>
      <c r="B320" t="str">
        <f>+'Auditorias L&amp;T'!AH30</f>
        <v>Urbano</v>
      </c>
      <c r="C320" t="str">
        <f>+'Auditorias L&amp;T'!AI30</f>
        <v>TAZ094</v>
      </c>
      <c r="D320" t="str">
        <f>+'Auditorias L&amp;T'!AJ30</f>
        <v>VS-819622</v>
      </c>
      <c r="E320" t="str">
        <f>+'Auditorias L&amp;T'!AV30</f>
        <v>CUMPLE</v>
      </c>
      <c r="F320">
        <v>319</v>
      </c>
    </row>
    <row r="321" spans="1:6" x14ac:dyDescent="0.25">
      <c r="A321" t="s">
        <v>7</v>
      </c>
      <c r="B321" t="str">
        <f>+'Auditorias L&amp;T'!AH31</f>
        <v>Urbano</v>
      </c>
      <c r="C321" t="str">
        <f>+'Auditorias L&amp;T'!AI31</f>
        <v>SMR815</v>
      </c>
      <c r="D321" t="str">
        <f>+'Auditorias L&amp;T'!AJ31</f>
        <v>VS-820966</v>
      </c>
      <c r="E321" t="str">
        <f>+'Auditorias L&amp;T'!AV31</f>
        <v>INCUMPLE</v>
      </c>
      <c r="F321">
        <v>320</v>
      </c>
    </row>
    <row r="322" spans="1:6" x14ac:dyDescent="0.25">
      <c r="A322" t="s">
        <v>7</v>
      </c>
      <c r="B322" t="str">
        <f>+'Auditorias L&amp;T'!AH32</f>
        <v>XD Tramo 1</v>
      </c>
      <c r="C322" t="str">
        <f>+'Auditorias L&amp;T'!AI32</f>
        <v>WZG061</v>
      </c>
      <c r="D322" t="str">
        <f>+'Auditorias L&amp;T'!AJ32</f>
        <v>VS-817856</v>
      </c>
      <c r="E322" t="str">
        <f>+'Auditorias L&amp;T'!AV32</f>
        <v>INCUMPLE</v>
      </c>
      <c r="F322">
        <v>321</v>
      </c>
    </row>
    <row r="323" spans="1:6" x14ac:dyDescent="0.25">
      <c r="A323" t="s">
        <v>7</v>
      </c>
      <c r="B323" t="str">
        <f>+'Auditorias L&amp;T'!AH33</f>
        <v>XD Tramo 1</v>
      </c>
      <c r="C323" t="str">
        <f>+'Auditorias L&amp;T'!AI33</f>
        <v>TRF493</v>
      </c>
      <c r="D323" t="str">
        <f>+'Auditorias L&amp;T'!AJ33</f>
        <v>VS-819261</v>
      </c>
      <c r="E323" t="str">
        <f>+'Auditorias L&amp;T'!AV33</f>
        <v>INCUMPLE</v>
      </c>
      <c r="F323">
        <v>322</v>
      </c>
    </row>
    <row r="324" spans="1:6" x14ac:dyDescent="0.25">
      <c r="A324" t="s">
        <v>7</v>
      </c>
      <c r="B324" t="str">
        <f>+'Auditorias L&amp;T'!AH34</f>
        <v>XD Tramo 1</v>
      </c>
      <c r="C324" t="str">
        <f>+'Auditorias L&amp;T'!AI34</f>
        <v>WLR060</v>
      </c>
      <c r="D324" t="str">
        <f>+'Auditorias L&amp;T'!AJ34</f>
        <v>VS-819909</v>
      </c>
      <c r="E324" t="str">
        <f>+'Auditorias L&amp;T'!AV34</f>
        <v>INCUMPLE</v>
      </c>
      <c r="F324">
        <v>323</v>
      </c>
    </row>
    <row r="325" spans="1:6" x14ac:dyDescent="0.25">
      <c r="A325" t="s">
        <v>7</v>
      </c>
      <c r="B325" t="str">
        <f>+'Auditorias L&amp;T'!AH35</f>
        <v>XD Tramo 1</v>
      </c>
      <c r="C325" t="str">
        <f>+'Auditorias L&amp;T'!AI35</f>
        <v>SVD448</v>
      </c>
      <c r="D325" t="str">
        <f>+'Auditorias L&amp;T'!AJ35</f>
        <v>VS-819984</v>
      </c>
      <c r="E325" t="str">
        <f>+'Auditorias L&amp;T'!AV35</f>
        <v>CUMPLE</v>
      </c>
      <c r="F325">
        <v>324</v>
      </c>
    </row>
    <row r="326" spans="1:6" x14ac:dyDescent="0.25">
      <c r="A326" t="s">
        <v>7</v>
      </c>
      <c r="B326" t="str">
        <f>+'Auditorias L&amp;T'!AH36</f>
        <v>XD Tramo 1</v>
      </c>
      <c r="C326" t="str">
        <f>+'Auditorias L&amp;T'!AI36</f>
        <v>SWL548</v>
      </c>
      <c r="D326" t="str">
        <f>+'Auditorias L&amp;T'!AJ36</f>
        <v>VS-820320</v>
      </c>
      <c r="E326" t="str">
        <f>+'Auditorias L&amp;T'!AV36</f>
        <v>CUMPLE</v>
      </c>
      <c r="F326">
        <v>325</v>
      </c>
    </row>
    <row r="327" spans="1:6" x14ac:dyDescent="0.25">
      <c r="A327" t="s">
        <v>7</v>
      </c>
      <c r="B327" t="str">
        <f>+'Auditorias L&amp;T'!AH37</f>
        <v>XD Tramo 2</v>
      </c>
      <c r="C327" t="str">
        <f>+'Auditorias L&amp;T'!AI37</f>
        <v>SNK893</v>
      </c>
      <c r="D327" t="str">
        <f>+'Auditorias L&amp;T'!AJ37</f>
        <v>VS-817367</v>
      </c>
      <c r="E327" t="str">
        <f>+'Auditorias L&amp;T'!AV37</f>
        <v>CUMPLE</v>
      </c>
      <c r="F327">
        <v>326</v>
      </c>
    </row>
    <row r="328" spans="1:6" x14ac:dyDescent="0.25">
      <c r="A328" t="s">
        <v>7</v>
      </c>
      <c r="B328" t="str">
        <f>+'Auditorias L&amp;T'!AH38</f>
        <v>XD Tramo 2</v>
      </c>
      <c r="C328" t="str">
        <f>+'Auditorias L&amp;T'!AI38</f>
        <v>TFT535</v>
      </c>
      <c r="D328" t="str">
        <f>+'Auditorias L&amp;T'!AJ38</f>
        <v>VS-819318</v>
      </c>
      <c r="E328" t="str">
        <f>+'Auditorias L&amp;T'!AV38</f>
        <v>INCUMPLE</v>
      </c>
      <c r="F328">
        <v>327</v>
      </c>
    </row>
    <row r="329" spans="1:6" x14ac:dyDescent="0.25">
      <c r="A329" t="s">
        <v>7</v>
      </c>
      <c r="B329" t="str">
        <f>+'Auditorias L&amp;T'!AH39</f>
        <v>XD Tramo 2</v>
      </c>
      <c r="C329" t="str">
        <f>+'Auditorias L&amp;T'!AI39</f>
        <v>XFJ791</v>
      </c>
      <c r="D329" t="str">
        <f>+'Auditorias L&amp;T'!AJ39</f>
        <v>VS-819632</v>
      </c>
      <c r="E329" t="str">
        <f>+'Auditorias L&amp;T'!AV39</f>
        <v>INCUMPLE</v>
      </c>
      <c r="F329">
        <v>328</v>
      </c>
    </row>
    <row r="330" spans="1:6" x14ac:dyDescent="0.25">
      <c r="A330" t="s">
        <v>7</v>
      </c>
      <c r="B330" t="str">
        <f>+'Auditorias L&amp;T'!AH40</f>
        <v>XD Tramo 2</v>
      </c>
      <c r="C330" t="str">
        <f>+'Auditorias L&amp;T'!AI40</f>
        <v>XVP490</v>
      </c>
      <c r="D330" t="str">
        <f>+'Auditorias L&amp;T'!AJ40</f>
        <v>VS-820231</v>
      </c>
      <c r="E330" t="str">
        <f>+'Auditorias L&amp;T'!AV40</f>
        <v>INCUMPLE</v>
      </c>
      <c r="F330">
        <v>329</v>
      </c>
    </row>
    <row r="331" spans="1:6" x14ac:dyDescent="0.25">
      <c r="A331" t="s">
        <v>7</v>
      </c>
      <c r="B331" t="str">
        <f>+'Auditorias L&amp;T'!AH41</f>
        <v>XD Tramo 2</v>
      </c>
      <c r="C331" t="str">
        <f>+'Auditorias L&amp;T'!AI41</f>
        <v>LME405</v>
      </c>
      <c r="D331" t="str">
        <f>+'Auditorias L&amp;T'!AJ41</f>
        <v>VS-821063</v>
      </c>
      <c r="E331" t="str">
        <f>+'Auditorias L&amp;T'!AV41</f>
        <v>CUMPLE</v>
      </c>
      <c r="F331">
        <v>330</v>
      </c>
    </row>
    <row r="332" spans="1:6" hidden="1" x14ac:dyDescent="0.25">
      <c r="A332" t="s">
        <v>36</v>
      </c>
      <c r="B332" t="str">
        <f>+'Auditorias L&amp;T'!AH46</f>
        <v>Exportacion</v>
      </c>
      <c r="C332" t="str">
        <f>+'Auditorias L&amp;T'!AI46</f>
        <v>VCM152</v>
      </c>
      <c r="D332" t="str">
        <f>+'Auditorias L&amp;T'!AJ46</f>
        <v>VS-817279</v>
      </c>
      <c r="E332" t="str">
        <f>+'Auditorias L&amp;T'!AV46</f>
        <v>CUMPLE</v>
      </c>
      <c r="F332">
        <v>331</v>
      </c>
    </row>
    <row r="333" spans="1:6" hidden="1" x14ac:dyDescent="0.25">
      <c r="A333" t="s">
        <v>36</v>
      </c>
      <c r="B333" t="str">
        <f>+'Auditorias L&amp;T'!AH47</f>
        <v>Exportacion</v>
      </c>
      <c r="C333" t="str">
        <f>+'Auditorias L&amp;T'!AI47</f>
        <v>TIU963</v>
      </c>
      <c r="D333" t="str">
        <f>+'Auditorias L&amp;T'!AJ47</f>
        <v>VS-817813</v>
      </c>
      <c r="E333" t="str">
        <f>+'Auditorias L&amp;T'!AV47</f>
        <v>CUMPLE</v>
      </c>
      <c r="F333">
        <v>332</v>
      </c>
    </row>
    <row r="334" spans="1:6" hidden="1" x14ac:dyDescent="0.25">
      <c r="A334" t="s">
        <v>36</v>
      </c>
      <c r="B334" t="str">
        <f>+'Auditorias L&amp;T'!AH48</f>
        <v>Exportacion</v>
      </c>
      <c r="C334" t="str">
        <f>+'Auditorias L&amp;T'!AI48</f>
        <v>TEK544</v>
      </c>
      <c r="D334" t="str">
        <f>+'Auditorias L&amp;T'!AJ48</f>
        <v>VS-818152</v>
      </c>
      <c r="E334" t="str">
        <f>+'Auditorias L&amp;T'!AV48</f>
        <v>CUMPLE</v>
      </c>
      <c r="F334">
        <v>333</v>
      </c>
    </row>
    <row r="335" spans="1:6" hidden="1" x14ac:dyDescent="0.25">
      <c r="A335" t="s">
        <v>36</v>
      </c>
      <c r="B335" t="str">
        <f>+'Auditorias L&amp;T'!AH49</f>
        <v>Exportacion</v>
      </c>
      <c r="C335" t="str">
        <f>+'Auditorias L&amp;T'!AI49</f>
        <v>TRJ023</v>
      </c>
      <c r="D335" t="str">
        <f>+'Auditorias L&amp;T'!AJ49</f>
        <v>VS-819218</v>
      </c>
      <c r="E335" t="str">
        <f>+'Auditorias L&amp;T'!AV49</f>
        <v>CUMPLE</v>
      </c>
      <c r="F335">
        <v>334</v>
      </c>
    </row>
    <row r="336" spans="1:6" hidden="1" x14ac:dyDescent="0.25">
      <c r="A336" t="s">
        <v>36</v>
      </c>
      <c r="B336" t="str">
        <f>+'Auditorias L&amp;T'!AH50</f>
        <v>Exportacion</v>
      </c>
      <c r="C336" t="str">
        <f>+'Auditorias L&amp;T'!AI50</f>
        <v>SWN565</v>
      </c>
      <c r="D336" t="str">
        <f>+'Auditorias L&amp;T'!AJ50</f>
        <v>VS-819453</v>
      </c>
      <c r="E336" t="str">
        <f>+'Auditorias L&amp;T'!AV50</f>
        <v>CUMPLE</v>
      </c>
      <c r="F336">
        <v>335</v>
      </c>
    </row>
    <row r="337" spans="1:6" hidden="1" x14ac:dyDescent="0.25">
      <c r="A337" t="s">
        <v>36</v>
      </c>
      <c r="B337" t="str">
        <f>+'Auditorias L&amp;T'!AH51</f>
        <v>Importacion</v>
      </c>
      <c r="C337" t="str">
        <f>+'Auditorias L&amp;T'!AI51</f>
        <v>TRJ023</v>
      </c>
      <c r="D337" t="str">
        <f>+'Auditorias L&amp;T'!AJ51</f>
        <v>VS-817305</v>
      </c>
      <c r="E337" t="str">
        <f>+'Auditorias L&amp;T'!AV51</f>
        <v>CUMPLE</v>
      </c>
      <c r="F337">
        <v>336</v>
      </c>
    </row>
    <row r="338" spans="1:6" hidden="1" x14ac:dyDescent="0.25">
      <c r="A338" t="s">
        <v>36</v>
      </c>
      <c r="B338" t="str">
        <f>+'Auditorias L&amp;T'!AH52</f>
        <v>Importacion</v>
      </c>
      <c r="C338" t="str">
        <f>+'Auditorias L&amp;T'!AI52</f>
        <v>SNQ415</v>
      </c>
      <c r="D338" t="str">
        <f>+'Auditorias L&amp;T'!AJ52</f>
        <v>VS-818195</v>
      </c>
      <c r="E338" t="str">
        <f>+'Auditorias L&amp;T'!AV52</f>
        <v>CUMPLE</v>
      </c>
      <c r="F338">
        <v>337</v>
      </c>
    </row>
    <row r="339" spans="1:6" hidden="1" x14ac:dyDescent="0.25">
      <c r="A339" t="s">
        <v>36</v>
      </c>
      <c r="B339" t="str">
        <f>+'Auditorias L&amp;T'!AH53</f>
        <v>Importacion</v>
      </c>
      <c r="C339" t="str">
        <f>+'Auditorias L&amp;T'!AI53</f>
        <v>TGK780</v>
      </c>
      <c r="D339" t="str">
        <f>+'Auditorias L&amp;T'!AJ53</f>
        <v>VS-817283</v>
      </c>
      <c r="E339" t="str">
        <f>+'Auditorias L&amp;T'!AV53</f>
        <v>CUMPLE</v>
      </c>
      <c r="F339">
        <v>338</v>
      </c>
    </row>
    <row r="340" spans="1:6" hidden="1" x14ac:dyDescent="0.25">
      <c r="A340" t="s">
        <v>36</v>
      </c>
      <c r="B340" t="str">
        <f>+'Auditorias L&amp;T'!AH54</f>
        <v>Importacion</v>
      </c>
      <c r="C340" t="str">
        <f>+'Auditorias L&amp;T'!AI54</f>
        <v>WLB350</v>
      </c>
      <c r="D340" t="str">
        <f>+'Auditorias L&amp;T'!AJ54</f>
        <v>VS-819026</v>
      </c>
      <c r="E340" t="str">
        <f>+'Auditorias L&amp;T'!AV54</f>
        <v>CUMPLE</v>
      </c>
      <c r="F340">
        <v>339</v>
      </c>
    </row>
    <row r="341" spans="1:6" hidden="1" x14ac:dyDescent="0.25">
      <c r="A341" t="s">
        <v>36</v>
      </c>
      <c r="B341" t="str">
        <f>+'Auditorias L&amp;T'!AH55</f>
        <v>Importacion</v>
      </c>
      <c r="C341" t="str">
        <f>+'Auditorias L&amp;T'!AI55</f>
        <v>VCM152</v>
      </c>
      <c r="D341" t="str">
        <f>+'Auditorias L&amp;T'!AJ55</f>
        <v>VS-819023</v>
      </c>
      <c r="E341" t="str">
        <f>+'Auditorias L&amp;T'!AV55</f>
        <v>CUMPLE</v>
      </c>
      <c r="F341">
        <v>340</v>
      </c>
    </row>
    <row r="342" spans="1:6" hidden="1" x14ac:dyDescent="0.25">
      <c r="A342" t="s">
        <v>36</v>
      </c>
      <c r="B342" t="str">
        <f>+'Auditorias L&amp;T'!AH56</f>
        <v>Nacional</v>
      </c>
      <c r="C342" t="str">
        <f>+'Auditorias L&amp;T'!AI56</f>
        <v>TQJ509</v>
      </c>
      <c r="D342" t="str">
        <f>+'Auditorias L&amp;T'!AJ56</f>
        <v>VS-817315</v>
      </c>
      <c r="E342" t="str">
        <f>+'Auditorias L&amp;T'!AV56</f>
        <v>CUMPLE</v>
      </c>
      <c r="F342">
        <v>341</v>
      </c>
    </row>
    <row r="343" spans="1:6" hidden="1" x14ac:dyDescent="0.25">
      <c r="A343" t="s">
        <v>36</v>
      </c>
      <c r="B343" t="str">
        <f>+'Auditorias L&amp;T'!AH57</f>
        <v>Nacional</v>
      </c>
      <c r="C343" t="str">
        <f>+'Auditorias L&amp;T'!AI57</f>
        <v>SWN181</v>
      </c>
      <c r="D343" t="str">
        <f>+'Auditorias L&amp;T'!AJ57</f>
        <v>VS-818077</v>
      </c>
      <c r="E343" t="str">
        <f>+'Auditorias L&amp;T'!AV57</f>
        <v>CUMPLE</v>
      </c>
      <c r="F343">
        <v>342</v>
      </c>
    </row>
    <row r="344" spans="1:6" hidden="1" x14ac:dyDescent="0.25">
      <c r="A344" t="s">
        <v>36</v>
      </c>
      <c r="B344" t="str">
        <f>+'Auditorias L&amp;T'!AH58</f>
        <v>Nacional</v>
      </c>
      <c r="C344" t="str">
        <f>+'Auditorias L&amp;T'!AI58</f>
        <v>UFB623</v>
      </c>
      <c r="D344" t="str">
        <f>+'Auditorias L&amp;T'!AJ58</f>
        <v>VS-818529</v>
      </c>
      <c r="E344" t="str">
        <f>+'Auditorias L&amp;T'!AV58</f>
        <v>CUMPLE</v>
      </c>
      <c r="F344">
        <v>343</v>
      </c>
    </row>
    <row r="345" spans="1:6" hidden="1" x14ac:dyDescent="0.25">
      <c r="A345" t="s">
        <v>36</v>
      </c>
      <c r="B345" t="str">
        <f>+'Auditorias L&amp;T'!AH59</f>
        <v>Nacional</v>
      </c>
      <c r="C345" t="str">
        <f>+'Auditorias L&amp;T'!AI59</f>
        <v>UTU453</v>
      </c>
      <c r="D345" t="str">
        <f>+'Auditorias L&amp;T'!AJ59</f>
        <v>VS-818597</v>
      </c>
      <c r="E345" t="str">
        <f>+'Auditorias L&amp;T'!AV59</f>
        <v>CUMPLE</v>
      </c>
      <c r="F345">
        <v>344</v>
      </c>
    </row>
    <row r="346" spans="1:6" hidden="1" x14ac:dyDescent="0.25">
      <c r="A346" t="s">
        <v>36</v>
      </c>
      <c r="B346" t="str">
        <f>+'Auditorias L&amp;T'!AH60</f>
        <v>Nacional</v>
      </c>
      <c r="C346" t="str">
        <f>+'Auditorias L&amp;T'!AI60</f>
        <v>WCO749</v>
      </c>
      <c r="D346" t="str">
        <f>+'Auditorias L&amp;T'!AJ60</f>
        <v>VS-818896</v>
      </c>
      <c r="E346" t="str">
        <f>+'Auditorias L&amp;T'!AV60</f>
        <v>CUMPLE</v>
      </c>
      <c r="F346">
        <v>345</v>
      </c>
    </row>
    <row r="347" spans="1:6" hidden="1" x14ac:dyDescent="0.25">
      <c r="A347" t="s">
        <v>36</v>
      </c>
      <c r="B347" t="str">
        <f>+'Auditorias L&amp;T'!AH61</f>
        <v>Urbano</v>
      </c>
      <c r="C347" t="str">
        <f>+'Auditorias L&amp;T'!AI61</f>
        <v>WCT199</v>
      </c>
      <c r="D347" t="str">
        <f>+'Auditorias L&amp;T'!AJ61</f>
        <v>VS-817311</v>
      </c>
      <c r="E347" t="str">
        <f>+'Auditorias L&amp;T'!AV61</f>
        <v>CUMPLE</v>
      </c>
      <c r="F347">
        <v>346</v>
      </c>
    </row>
    <row r="348" spans="1:6" hidden="1" x14ac:dyDescent="0.25">
      <c r="A348" t="s">
        <v>36</v>
      </c>
      <c r="B348" t="str">
        <f>+'Auditorias L&amp;T'!AH62</f>
        <v>Urbano</v>
      </c>
      <c r="C348" t="str">
        <f>+'Auditorias L&amp;T'!AI62</f>
        <v>UFW024</v>
      </c>
      <c r="D348" t="str">
        <f>+'Auditorias L&amp;T'!AJ62</f>
        <v>VS-818514</v>
      </c>
      <c r="E348" t="str">
        <f>+'Auditorias L&amp;T'!AV62</f>
        <v>CUMPLE</v>
      </c>
      <c r="F348">
        <v>347</v>
      </c>
    </row>
    <row r="349" spans="1:6" hidden="1" x14ac:dyDescent="0.25">
      <c r="A349" t="s">
        <v>36</v>
      </c>
      <c r="B349" t="str">
        <f>+'Auditorias L&amp;T'!AH63</f>
        <v>Urbano</v>
      </c>
      <c r="C349" t="str">
        <f>+'Auditorias L&amp;T'!AI63</f>
        <v>SRL730</v>
      </c>
      <c r="D349" t="str">
        <f>+'Auditorias L&amp;T'!AJ63</f>
        <v>VS-819370</v>
      </c>
      <c r="E349" t="str">
        <f>+'Auditorias L&amp;T'!AV63</f>
        <v>CUMPLE</v>
      </c>
      <c r="F349">
        <v>348</v>
      </c>
    </row>
    <row r="350" spans="1:6" hidden="1" x14ac:dyDescent="0.25">
      <c r="A350" t="s">
        <v>36</v>
      </c>
      <c r="B350" t="str">
        <f>+'Auditorias L&amp;T'!AH64</f>
        <v>Urbano</v>
      </c>
      <c r="C350" t="str">
        <f>+'Auditorias L&amp;T'!AI64</f>
        <v>TAZ094</v>
      </c>
      <c r="D350" t="str">
        <f>+'Auditorias L&amp;T'!AJ64</f>
        <v>VS-819622</v>
      </c>
      <c r="E350" t="str">
        <f>+'Auditorias L&amp;T'!AV64</f>
        <v>CUMPLE</v>
      </c>
      <c r="F350">
        <v>349</v>
      </c>
    </row>
    <row r="351" spans="1:6" hidden="1" x14ac:dyDescent="0.25">
      <c r="A351" t="s">
        <v>36</v>
      </c>
      <c r="B351" t="str">
        <f>+'Auditorias L&amp;T'!AH65</f>
        <v>Urbano</v>
      </c>
      <c r="C351" t="str">
        <f>+'Auditorias L&amp;T'!AI65</f>
        <v>SMR815</v>
      </c>
      <c r="D351" t="str">
        <f>+'Auditorias L&amp;T'!AJ65</f>
        <v>VS-820966</v>
      </c>
      <c r="E351" t="str">
        <f>+'Auditorias L&amp;T'!AV65</f>
        <v>CUMPLE</v>
      </c>
      <c r="F351">
        <v>350</v>
      </c>
    </row>
    <row r="352" spans="1:6" hidden="1" x14ac:dyDescent="0.25">
      <c r="A352" t="s">
        <v>36</v>
      </c>
      <c r="B352" t="str">
        <f>+'Auditorias L&amp;T'!AH66</f>
        <v>XD Tramo 1</v>
      </c>
      <c r="C352" t="str">
        <f>+'Auditorias L&amp;T'!AI66</f>
        <v>WZG061</v>
      </c>
      <c r="D352" t="str">
        <f>+'Auditorias L&amp;T'!AJ66</f>
        <v>VS-817856</v>
      </c>
      <c r="E352" t="str">
        <f>+'Auditorias L&amp;T'!AV66</f>
        <v>CUMPLE</v>
      </c>
      <c r="F352">
        <v>351</v>
      </c>
    </row>
    <row r="353" spans="1:6" hidden="1" x14ac:dyDescent="0.25">
      <c r="A353" t="s">
        <v>36</v>
      </c>
      <c r="B353" t="str">
        <f>+'Auditorias L&amp;T'!AH67</f>
        <v>XD Tramo 1</v>
      </c>
      <c r="C353" t="str">
        <f>+'Auditorias L&amp;T'!AI67</f>
        <v>TRF493</v>
      </c>
      <c r="D353" t="str">
        <f>+'Auditorias L&amp;T'!AJ67</f>
        <v>VS-819261</v>
      </c>
      <c r="E353" t="str">
        <f>+'Auditorias L&amp;T'!AV67</f>
        <v>CUMPLE</v>
      </c>
      <c r="F353">
        <v>352</v>
      </c>
    </row>
    <row r="354" spans="1:6" hidden="1" x14ac:dyDescent="0.25">
      <c r="A354" t="s">
        <v>36</v>
      </c>
      <c r="B354" t="str">
        <f>+'Auditorias L&amp;T'!AH68</f>
        <v>XD Tramo 1</v>
      </c>
      <c r="C354" t="str">
        <f>+'Auditorias L&amp;T'!AI68</f>
        <v>WLR060</v>
      </c>
      <c r="D354" t="str">
        <f>+'Auditorias L&amp;T'!AJ68</f>
        <v>VS-819909</v>
      </c>
      <c r="E354" t="str">
        <f>+'Auditorias L&amp;T'!AV68</f>
        <v>CUMPLE</v>
      </c>
      <c r="F354">
        <v>353</v>
      </c>
    </row>
    <row r="355" spans="1:6" hidden="1" x14ac:dyDescent="0.25">
      <c r="A355" t="s">
        <v>36</v>
      </c>
      <c r="B355" t="str">
        <f>+'Auditorias L&amp;T'!AH69</f>
        <v>XD Tramo 1</v>
      </c>
      <c r="C355" t="str">
        <f>+'Auditorias L&amp;T'!AI69</f>
        <v>SVD448</v>
      </c>
      <c r="D355" t="str">
        <f>+'Auditorias L&amp;T'!AJ69</f>
        <v>VS-819984</v>
      </c>
      <c r="E355" t="str">
        <f>+'Auditorias L&amp;T'!AV69</f>
        <v>CUMPLE</v>
      </c>
      <c r="F355">
        <v>354</v>
      </c>
    </row>
    <row r="356" spans="1:6" hidden="1" x14ac:dyDescent="0.25">
      <c r="A356" t="s">
        <v>36</v>
      </c>
      <c r="B356" t="str">
        <f>+'Auditorias L&amp;T'!AH70</f>
        <v>XD Tramo 1</v>
      </c>
      <c r="C356" t="str">
        <f>+'Auditorias L&amp;T'!AI70</f>
        <v>SWL548</v>
      </c>
      <c r="D356" t="str">
        <f>+'Auditorias L&amp;T'!AJ70</f>
        <v>VS-820320</v>
      </c>
      <c r="E356" t="str">
        <f>+'Auditorias L&amp;T'!AV70</f>
        <v>CUMPLE</v>
      </c>
      <c r="F356">
        <v>355</v>
      </c>
    </row>
    <row r="357" spans="1:6" hidden="1" x14ac:dyDescent="0.25">
      <c r="A357" t="s">
        <v>36</v>
      </c>
      <c r="B357" t="str">
        <f>+'Auditorias L&amp;T'!AH71</f>
        <v>XD Tramo 2</v>
      </c>
      <c r="C357" t="str">
        <f>+'Auditorias L&amp;T'!AI71</f>
        <v>SNK893</v>
      </c>
      <c r="D357" t="str">
        <f>+'Auditorias L&amp;T'!AJ71</f>
        <v>VS-817367</v>
      </c>
      <c r="E357" t="str">
        <f>+'Auditorias L&amp;T'!AV71</f>
        <v>CUMPLE</v>
      </c>
      <c r="F357">
        <v>356</v>
      </c>
    </row>
    <row r="358" spans="1:6" hidden="1" x14ac:dyDescent="0.25">
      <c r="A358" t="s">
        <v>36</v>
      </c>
      <c r="B358" t="str">
        <f>+'Auditorias L&amp;T'!AH72</f>
        <v>XD Tramo 2</v>
      </c>
      <c r="C358" t="str">
        <f>+'Auditorias L&amp;T'!AI72</f>
        <v>TFT535</v>
      </c>
      <c r="D358" t="str">
        <f>+'Auditorias L&amp;T'!AJ72</f>
        <v>VS-819318</v>
      </c>
      <c r="E358" t="str">
        <f>+'Auditorias L&amp;T'!AV72</f>
        <v>CUMPLE</v>
      </c>
      <c r="F358">
        <v>357</v>
      </c>
    </row>
    <row r="359" spans="1:6" hidden="1" x14ac:dyDescent="0.25">
      <c r="A359" t="s">
        <v>36</v>
      </c>
      <c r="B359" t="str">
        <f>+'Auditorias L&amp;T'!AH73</f>
        <v>XD Tramo 2</v>
      </c>
      <c r="C359" t="str">
        <f>+'Auditorias L&amp;T'!AI73</f>
        <v>XFJ791</v>
      </c>
      <c r="D359" t="str">
        <f>+'Auditorias L&amp;T'!AJ73</f>
        <v>VS-819632</v>
      </c>
      <c r="E359" t="str">
        <f>+'Auditorias L&amp;T'!AV73</f>
        <v>CUMPLE</v>
      </c>
      <c r="F359">
        <v>358</v>
      </c>
    </row>
    <row r="360" spans="1:6" hidden="1" x14ac:dyDescent="0.25">
      <c r="A360" t="s">
        <v>36</v>
      </c>
      <c r="B360" t="str">
        <f>+'Auditorias L&amp;T'!AH74</f>
        <v>XD Tramo 2</v>
      </c>
      <c r="C360" t="str">
        <f>+'Auditorias L&amp;T'!AI74</f>
        <v>XVP490</v>
      </c>
      <c r="D360" t="str">
        <f>+'Auditorias L&amp;T'!AJ74</f>
        <v>VS-820231</v>
      </c>
      <c r="E360" t="str">
        <f>+'Auditorias L&amp;T'!AV74</f>
        <v>CUMPLE</v>
      </c>
      <c r="F360">
        <v>359</v>
      </c>
    </row>
    <row r="361" spans="1:6" hidden="1" x14ac:dyDescent="0.25">
      <c r="A361" t="s">
        <v>36</v>
      </c>
      <c r="B361" t="str">
        <f>+'Auditorias L&amp;T'!AH75</f>
        <v>XD Tramo 2</v>
      </c>
      <c r="C361" t="str">
        <f>+'Auditorias L&amp;T'!AI75</f>
        <v>LME405</v>
      </c>
      <c r="D361" t="str">
        <f>+'Auditorias L&amp;T'!AJ75</f>
        <v>VS-821063</v>
      </c>
      <c r="E361" t="str">
        <f>+'Auditorias L&amp;T'!AV75</f>
        <v>CUMPLE</v>
      </c>
      <c r="F361">
        <v>360</v>
      </c>
    </row>
    <row r="362" spans="1:6" hidden="1" x14ac:dyDescent="0.25">
      <c r="A362" t="s">
        <v>37</v>
      </c>
      <c r="B362" t="str">
        <f>+'Auditorias L&amp;T'!AH80</f>
        <v>Exportacion</v>
      </c>
      <c r="C362" t="str">
        <f>+'Auditorias L&amp;T'!AI80</f>
        <v>VCM152</v>
      </c>
      <c r="D362" t="str">
        <f>+'Auditorias L&amp;T'!AJ80</f>
        <v>VS-817279</v>
      </c>
      <c r="E362" t="str">
        <f>+'Auditorias L&amp;T'!AV80</f>
        <v>INCUMPLE</v>
      </c>
      <c r="F362">
        <v>361</v>
      </c>
    </row>
    <row r="363" spans="1:6" hidden="1" x14ac:dyDescent="0.25">
      <c r="A363" t="s">
        <v>37</v>
      </c>
      <c r="B363" t="str">
        <f>+'Auditorias L&amp;T'!AH81</f>
        <v>Exportacion</v>
      </c>
      <c r="C363" t="str">
        <f>+'Auditorias L&amp;T'!AI81</f>
        <v>TIU963</v>
      </c>
      <c r="D363" t="str">
        <f>+'Auditorias L&amp;T'!AJ81</f>
        <v>VS-817813</v>
      </c>
      <c r="E363" t="str">
        <f>+'Auditorias L&amp;T'!AV81</f>
        <v>CUMPLE</v>
      </c>
      <c r="F363">
        <v>362</v>
      </c>
    </row>
    <row r="364" spans="1:6" hidden="1" x14ac:dyDescent="0.25">
      <c r="A364" t="s">
        <v>37</v>
      </c>
      <c r="B364" t="str">
        <f>+'Auditorias L&amp;T'!AH82</f>
        <v>Exportacion</v>
      </c>
      <c r="C364" t="str">
        <f>+'Auditorias L&amp;T'!AI82</f>
        <v>TEK544</v>
      </c>
      <c r="D364" t="str">
        <f>+'Auditorias L&amp;T'!AJ82</f>
        <v>VS-818152</v>
      </c>
      <c r="E364" t="str">
        <f>+'Auditorias L&amp;T'!AV82</f>
        <v>INCUMPLE</v>
      </c>
      <c r="F364">
        <v>363</v>
      </c>
    </row>
    <row r="365" spans="1:6" hidden="1" x14ac:dyDescent="0.25">
      <c r="A365" t="s">
        <v>37</v>
      </c>
      <c r="B365" t="str">
        <f>+'Auditorias L&amp;T'!AH83</f>
        <v>Exportacion</v>
      </c>
      <c r="C365" t="str">
        <f>+'Auditorias L&amp;T'!AI83</f>
        <v>TRJ023</v>
      </c>
      <c r="D365" t="str">
        <f>+'Auditorias L&amp;T'!AJ83</f>
        <v>VS-819218</v>
      </c>
      <c r="E365" t="str">
        <f>+'Auditorias L&amp;T'!AV83</f>
        <v>INCUMPLE</v>
      </c>
      <c r="F365">
        <v>364</v>
      </c>
    </row>
    <row r="366" spans="1:6" hidden="1" x14ac:dyDescent="0.25">
      <c r="A366" t="s">
        <v>37</v>
      </c>
      <c r="B366" t="str">
        <f>+'Auditorias L&amp;T'!AH84</f>
        <v>Exportacion</v>
      </c>
      <c r="C366" t="str">
        <f>+'Auditorias L&amp;T'!AI84</f>
        <v>SWN565</v>
      </c>
      <c r="D366" t="str">
        <f>+'Auditorias L&amp;T'!AJ84</f>
        <v>VS-819453</v>
      </c>
      <c r="E366" t="str">
        <f>+'Auditorias L&amp;T'!AV84</f>
        <v>INCUMPLE</v>
      </c>
      <c r="F366">
        <v>365</v>
      </c>
    </row>
    <row r="367" spans="1:6" hidden="1" x14ac:dyDescent="0.25">
      <c r="A367" t="s">
        <v>37</v>
      </c>
      <c r="B367" t="str">
        <f>+'Auditorias L&amp;T'!AH85</f>
        <v>Importacion</v>
      </c>
      <c r="C367" t="str">
        <f>+'Auditorias L&amp;T'!AI85</f>
        <v>TRJ023</v>
      </c>
      <c r="D367" t="str">
        <f>+'Auditorias L&amp;T'!AJ85</f>
        <v>VS-817305</v>
      </c>
      <c r="E367" t="str">
        <f>+'Auditorias L&amp;T'!AV85</f>
        <v>INCUMPLE</v>
      </c>
      <c r="F367">
        <v>366</v>
      </c>
    </row>
    <row r="368" spans="1:6" hidden="1" x14ac:dyDescent="0.25">
      <c r="A368" t="s">
        <v>37</v>
      </c>
      <c r="B368" t="str">
        <f>+'Auditorias L&amp;T'!AH86</f>
        <v>Importacion</v>
      </c>
      <c r="C368" t="str">
        <f>+'Auditorias L&amp;T'!AI86</f>
        <v>SNQ415</v>
      </c>
      <c r="D368" t="str">
        <f>+'Auditorias L&amp;T'!AJ86</f>
        <v>VS-818195</v>
      </c>
      <c r="E368" t="str">
        <f>+'Auditorias L&amp;T'!AV86</f>
        <v>INCUMPLE</v>
      </c>
      <c r="F368">
        <v>367</v>
      </c>
    </row>
    <row r="369" spans="1:6" hidden="1" x14ac:dyDescent="0.25">
      <c r="A369" t="s">
        <v>37</v>
      </c>
      <c r="B369" t="str">
        <f>+'Auditorias L&amp;T'!AH87</f>
        <v>Importacion</v>
      </c>
      <c r="C369" t="str">
        <f>+'Auditorias L&amp;T'!AI87</f>
        <v>TGK780</v>
      </c>
      <c r="D369" t="str">
        <f>+'Auditorias L&amp;T'!AJ87</f>
        <v>VS-817283</v>
      </c>
      <c r="E369" t="str">
        <f>+'Auditorias L&amp;T'!AV87</f>
        <v>CUMPLE</v>
      </c>
      <c r="F369">
        <v>368</v>
      </c>
    </row>
    <row r="370" spans="1:6" hidden="1" x14ac:dyDescent="0.25">
      <c r="A370" t="s">
        <v>37</v>
      </c>
      <c r="B370" t="str">
        <f>+'Auditorias L&amp;T'!AH88</f>
        <v>Importacion</v>
      </c>
      <c r="C370" t="str">
        <f>+'Auditorias L&amp;T'!AI88</f>
        <v>WLB350</v>
      </c>
      <c r="D370" t="str">
        <f>+'Auditorias L&amp;T'!AJ88</f>
        <v>VS-819026</v>
      </c>
      <c r="E370" t="str">
        <f>+'Auditorias L&amp;T'!AV88</f>
        <v>INCUMPLE</v>
      </c>
      <c r="F370">
        <v>369</v>
      </c>
    </row>
    <row r="371" spans="1:6" hidden="1" x14ac:dyDescent="0.25">
      <c r="A371" t="s">
        <v>37</v>
      </c>
      <c r="B371" t="str">
        <f>+'Auditorias L&amp;T'!AH89</f>
        <v>Importacion</v>
      </c>
      <c r="C371" t="str">
        <f>+'Auditorias L&amp;T'!AI89</f>
        <v>VCM152</v>
      </c>
      <c r="D371" t="str">
        <f>+'Auditorias L&amp;T'!AJ89</f>
        <v>VS-819023</v>
      </c>
      <c r="E371" t="str">
        <f>+'Auditorias L&amp;T'!AV89</f>
        <v>INCUMPLE</v>
      </c>
      <c r="F371">
        <v>370</v>
      </c>
    </row>
    <row r="372" spans="1:6" hidden="1" x14ac:dyDescent="0.25">
      <c r="A372" t="s">
        <v>37</v>
      </c>
      <c r="B372" t="str">
        <f>+'Auditorias L&amp;T'!AH90</f>
        <v>Nacional</v>
      </c>
      <c r="C372" t="str">
        <f>+'Auditorias L&amp;T'!AI90</f>
        <v>TQJ509</v>
      </c>
      <c r="D372" t="str">
        <f>+'Auditorias L&amp;T'!AJ90</f>
        <v>VS-817315</v>
      </c>
      <c r="E372" t="str">
        <f>+'Auditorias L&amp;T'!AV90</f>
        <v>CUMPLE</v>
      </c>
      <c r="F372">
        <v>371</v>
      </c>
    </row>
    <row r="373" spans="1:6" hidden="1" x14ac:dyDescent="0.25">
      <c r="A373" t="s">
        <v>37</v>
      </c>
      <c r="B373" t="str">
        <f>+'Auditorias L&amp;T'!AH91</f>
        <v>Nacional</v>
      </c>
      <c r="C373" t="str">
        <f>+'Auditorias L&amp;T'!AI91</f>
        <v>SWN181</v>
      </c>
      <c r="D373" t="str">
        <f>+'Auditorias L&amp;T'!AJ91</f>
        <v>VS-818077</v>
      </c>
      <c r="E373" t="str">
        <f>+'Auditorias L&amp;T'!AV91</f>
        <v>CUMPLE</v>
      </c>
      <c r="F373">
        <v>372</v>
      </c>
    </row>
    <row r="374" spans="1:6" hidden="1" x14ac:dyDescent="0.25">
      <c r="A374" t="s">
        <v>37</v>
      </c>
      <c r="B374" t="str">
        <f>+'Auditorias L&amp;T'!AH92</f>
        <v>Nacional</v>
      </c>
      <c r="C374" t="str">
        <f>+'Auditorias L&amp;T'!AI92</f>
        <v>UFB623</v>
      </c>
      <c r="D374" t="str">
        <f>+'Auditorias L&amp;T'!AJ92</f>
        <v>VS-818529</v>
      </c>
      <c r="E374" t="str">
        <f>+'Auditorias L&amp;T'!AV92</f>
        <v>INCUMPLE</v>
      </c>
      <c r="F374">
        <v>373</v>
      </c>
    </row>
    <row r="375" spans="1:6" hidden="1" x14ac:dyDescent="0.25">
      <c r="A375" t="s">
        <v>37</v>
      </c>
      <c r="B375" t="str">
        <f>+'Auditorias L&amp;T'!AH93</f>
        <v>Nacional</v>
      </c>
      <c r="C375" t="str">
        <f>+'Auditorias L&amp;T'!AI93</f>
        <v>UTU453</v>
      </c>
      <c r="D375" t="str">
        <f>+'Auditorias L&amp;T'!AJ93</f>
        <v>VS-818597</v>
      </c>
      <c r="E375" t="str">
        <f>+'Auditorias L&amp;T'!AV93</f>
        <v>INCUMPLE</v>
      </c>
      <c r="F375">
        <v>374</v>
      </c>
    </row>
    <row r="376" spans="1:6" hidden="1" x14ac:dyDescent="0.25">
      <c r="A376" t="s">
        <v>37</v>
      </c>
      <c r="B376" t="str">
        <f>+'Auditorias L&amp;T'!AH94</f>
        <v>Nacional</v>
      </c>
      <c r="C376" t="str">
        <f>+'Auditorias L&amp;T'!AI94</f>
        <v>WCO749</v>
      </c>
      <c r="D376" t="str">
        <f>+'Auditorias L&amp;T'!AJ94</f>
        <v>VS-818896</v>
      </c>
      <c r="E376" t="str">
        <f>+'Auditorias L&amp;T'!AV94</f>
        <v>INCUMPLE</v>
      </c>
      <c r="F376">
        <v>375</v>
      </c>
    </row>
    <row r="377" spans="1:6" hidden="1" x14ac:dyDescent="0.25">
      <c r="A377" t="s">
        <v>37</v>
      </c>
      <c r="B377" t="str">
        <f>+'Auditorias L&amp;T'!AH95</f>
        <v>Urbano</v>
      </c>
      <c r="C377" t="str">
        <f>+'Auditorias L&amp;T'!AI95</f>
        <v>WCT199</v>
      </c>
      <c r="D377" t="str">
        <f>+'Auditorias L&amp;T'!AJ95</f>
        <v>VS-817311</v>
      </c>
      <c r="E377" t="str">
        <f>+'Auditorias L&amp;T'!AV95</f>
        <v>INCUMPLE</v>
      </c>
      <c r="F377">
        <v>376</v>
      </c>
    </row>
    <row r="378" spans="1:6" hidden="1" x14ac:dyDescent="0.25">
      <c r="A378" t="s">
        <v>37</v>
      </c>
      <c r="B378" t="str">
        <f>+'Auditorias L&amp;T'!AH96</f>
        <v>Urbano</v>
      </c>
      <c r="C378" t="str">
        <f>+'Auditorias L&amp;T'!AI96</f>
        <v>UFW024</v>
      </c>
      <c r="D378" t="str">
        <f>+'Auditorias L&amp;T'!AJ96</f>
        <v>VS-818514</v>
      </c>
      <c r="E378" t="str">
        <f>+'Auditorias L&amp;T'!AV96</f>
        <v>INCUMPLE</v>
      </c>
      <c r="F378">
        <v>377</v>
      </c>
    </row>
    <row r="379" spans="1:6" hidden="1" x14ac:dyDescent="0.25">
      <c r="A379" t="s">
        <v>37</v>
      </c>
      <c r="B379" t="str">
        <f>+'Auditorias L&amp;T'!AH97</f>
        <v>Urbano</v>
      </c>
      <c r="C379" t="str">
        <f>+'Auditorias L&amp;T'!AI97</f>
        <v>SRL730</v>
      </c>
      <c r="D379" t="str">
        <f>+'Auditorias L&amp;T'!AJ97</f>
        <v>VS-819370</v>
      </c>
      <c r="E379" t="str">
        <f>+'Auditorias L&amp;T'!AV97</f>
        <v>INCUMPLE</v>
      </c>
      <c r="F379">
        <v>378</v>
      </c>
    </row>
    <row r="380" spans="1:6" hidden="1" x14ac:dyDescent="0.25">
      <c r="A380" t="s">
        <v>37</v>
      </c>
      <c r="B380" t="str">
        <f>+'Auditorias L&amp;T'!AH98</f>
        <v>Urbano</v>
      </c>
      <c r="C380" t="str">
        <f>+'Auditorias L&amp;T'!AI98</f>
        <v>TAZ094</v>
      </c>
      <c r="D380" t="str">
        <f>+'Auditorias L&amp;T'!AJ98</f>
        <v>VS-819622</v>
      </c>
      <c r="E380" t="str">
        <f>+'Auditorias L&amp;T'!AV98</f>
        <v>INCUMPLE</v>
      </c>
      <c r="F380">
        <v>379</v>
      </c>
    </row>
    <row r="381" spans="1:6" hidden="1" x14ac:dyDescent="0.25">
      <c r="A381" t="s">
        <v>37</v>
      </c>
      <c r="B381" t="str">
        <f>+'Auditorias L&amp;T'!AH99</f>
        <v>Urbano</v>
      </c>
      <c r="C381" t="str">
        <f>+'Auditorias L&amp;T'!AI99</f>
        <v>SMR815</v>
      </c>
      <c r="D381" t="str">
        <f>+'Auditorias L&amp;T'!AJ99</f>
        <v>VS-820966</v>
      </c>
      <c r="E381" t="str">
        <f>+'Auditorias L&amp;T'!AV99</f>
        <v>INCUMPLE</v>
      </c>
      <c r="F381">
        <v>380</v>
      </c>
    </row>
    <row r="382" spans="1:6" hidden="1" x14ac:dyDescent="0.25">
      <c r="A382" t="s">
        <v>37</v>
      </c>
      <c r="B382" t="str">
        <f>+'Auditorias L&amp;T'!AH100</f>
        <v>XD Tramo 1</v>
      </c>
      <c r="C382" t="str">
        <f>+'Auditorias L&amp;T'!AI100</f>
        <v>WZG061</v>
      </c>
      <c r="D382" t="str">
        <f>+'Auditorias L&amp;T'!AJ100</f>
        <v>VS-817856</v>
      </c>
      <c r="E382" t="str">
        <f>+'Auditorias L&amp;T'!AV100</f>
        <v>CUMPLE</v>
      </c>
      <c r="F382">
        <v>381</v>
      </c>
    </row>
    <row r="383" spans="1:6" hidden="1" x14ac:dyDescent="0.25">
      <c r="A383" t="s">
        <v>37</v>
      </c>
      <c r="B383" t="str">
        <f>+'Auditorias L&amp;T'!AH101</f>
        <v>XD Tramo 1</v>
      </c>
      <c r="C383" t="str">
        <f>+'Auditorias L&amp;T'!AI101</f>
        <v>TRF493</v>
      </c>
      <c r="D383" t="str">
        <f>+'Auditorias L&amp;T'!AJ101</f>
        <v>VS-819261</v>
      </c>
      <c r="E383" t="str">
        <f>+'Auditorias L&amp;T'!AV101</f>
        <v>CUMPLE</v>
      </c>
      <c r="F383">
        <v>382</v>
      </c>
    </row>
    <row r="384" spans="1:6" hidden="1" x14ac:dyDescent="0.25">
      <c r="A384" t="s">
        <v>37</v>
      </c>
      <c r="B384" t="str">
        <f>+'Auditorias L&amp;T'!AH102</f>
        <v>XD Tramo 1</v>
      </c>
      <c r="C384" t="str">
        <f>+'Auditorias L&amp;T'!AI102</f>
        <v>WLR060</v>
      </c>
      <c r="D384" t="str">
        <f>+'Auditorias L&amp;T'!AJ102</f>
        <v>VS-819909</v>
      </c>
      <c r="E384" t="str">
        <f>+'Auditorias L&amp;T'!AV102</f>
        <v>INCUMPLE</v>
      </c>
      <c r="F384">
        <v>383</v>
      </c>
    </row>
    <row r="385" spans="1:6" hidden="1" x14ac:dyDescent="0.25">
      <c r="A385" t="s">
        <v>37</v>
      </c>
      <c r="B385" t="str">
        <f>+'Auditorias L&amp;T'!AH103</f>
        <v>XD Tramo 1</v>
      </c>
      <c r="C385" t="str">
        <f>+'Auditorias L&amp;T'!AI103</f>
        <v>SVD448</v>
      </c>
      <c r="D385" t="str">
        <f>+'Auditorias L&amp;T'!AJ103</f>
        <v>VS-819984</v>
      </c>
      <c r="E385" t="str">
        <f>+'Auditorias L&amp;T'!AV103</f>
        <v>CUMPLE</v>
      </c>
      <c r="F385">
        <v>384</v>
      </c>
    </row>
    <row r="386" spans="1:6" hidden="1" x14ac:dyDescent="0.25">
      <c r="A386" t="s">
        <v>37</v>
      </c>
      <c r="B386" t="str">
        <f>+'Auditorias L&amp;T'!AH104</f>
        <v>XD Tramo 1</v>
      </c>
      <c r="C386" t="str">
        <f>+'Auditorias L&amp;T'!AI104</f>
        <v>SWL548</v>
      </c>
      <c r="D386" t="str">
        <f>+'Auditorias L&amp;T'!AJ104</f>
        <v>VS-820320</v>
      </c>
      <c r="E386" t="str">
        <f>+'Auditorias L&amp;T'!AV104</f>
        <v>INCUMPLE</v>
      </c>
      <c r="F386">
        <v>385</v>
      </c>
    </row>
    <row r="387" spans="1:6" hidden="1" x14ac:dyDescent="0.25">
      <c r="A387" t="s">
        <v>37</v>
      </c>
      <c r="B387" t="str">
        <f>+'Auditorias L&amp;T'!AH105</f>
        <v>XD Tramo 2</v>
      </c>
      <c r="C387" t="str">
        <f>+'Auditorias L&amp;T'!AI105</f>
        <v>SNK893</v>
      </c>
      <c r="D387" t="str">
        <f>+'Auditorias L&amp;T'!AJ105</f>
        <v>VS-817367</v>
      </c>
      <c r="E387" t="str">
        <f>+'Auditorias L&amp;T'!AV105</f>
        <v>INCUMPLE</v>
      </c>
      <c r="F387">
        <v>386</v>
      </c>
    </row>
    <row r="388" spans="1:6" hidden="1" x14ac:dyDescent="0.25">
      <c r="A388" t="s">
        <v>37</v>
      </c>
      <c r="B388" t="str">
        <f>+'Auditorias L&amp;T'!AH106</f>
        <v>XD Tramo 2</v>
      </c>
      <c r="C388" t="str">
        <f>+'Auditorias L&amp;T'!AI106</f>
        <v>TFT535</v>
      </c>
      <c r="D388" t="str">
        <f>+'Auditorias L&amp;T'!AJ106</f>
        <v>VS-819318</v>
      </c>
      <c r="E388" t="str">
        <f>+'Auditorias L&amp;T'!AV106</f>
        <v>INCUMPLE</v>
      </c>
      <c r="F388">
        <v>387</v>
      </c>
    </row>
    <row r="389" spans="1:6" hidden="1" x14ac:dyDescent="0.25">
      <c r="A389" t="s">
        <v>37</v>
      </c>
      <c r="B389" t="str">
        <f>+'Auditorias L&amp;T'!AH107</f>
        <v>XD Tramo 2</v>
      </c>
      <c r="C389" t="str">
        <f>+'Auditorias L&amp;T'!AI107</f>
        <v>XFJ791</v>
      </c>
      <c r="D389" t="str">
        <f>+'Auditorias L&amp;T'!AJ107</f>
        <v>VS-819632</v>
      </c>
      <c r="E389" t="str">
        <f>+'Auditorias L&amp;T'!AV107</f>
        <v>INCUMPLE</v>
      </c>
      <c r="F389">
        <v>388</v>
      </c>
    </row>
    <row r="390" spans="1:6" hidden="1" x14ac:dyDescent="0.25">
      <c r="A390" t="s">
        <v>37</v>
      </c>
      <c r="B390" t="str">
        <f>+'Auditorias L&amp;T'!AH108</f>
        <v>XD Tramo 2</v>
      </c>
      <c r="C390" t="str">
        <f>+'Auditorias L&amp;T'!AI108</f>
        <v>XVP490</v>
      </c>
      <c r="D390" t="str">
        <f>+'Auditorias L&amp;T'!AJ108</f>
        <v>VS-820231</v>
      </c>
      <c r="E390" t="str">
        <f>+'Auditorias L&amp;T'!AV108</f>
        <v>INCUMPLE</v>
      </c>
      <c r="F390">
        <v>389</v>
      </c>
    </row>
    <row r="391" spans="1:6" hidden="1" x14ac:dyDescent="0.25">
      <c r="A391" t="s">
        <v>37</v>
      </c>
      <c r="B391" t="str">
        <f>+'Auditorias L&amp;T'!AH109</f>
        <v>XD Tramo 2</v>
      </c>
      <c r="C391" t="str">
        <f>+'Auditorias L&amp;T'!AI109</f>
        <v>LME405</v>
      </c>
      <c r="D391" t="str">
        <f>+'Auditorias L&amp;T'!AJ109</f>
        <v>VS-821063</v>
      </c>
      <c r="E391" t="str">
        <f>+'Auditorias L&amp;T'!AV109</f>
        <v>CUMPLE</v>
      </c>
      <c r="F391">
        <v>390</v>
      </c>
    </row>
    <row r="392" spans="1:6" hidden="1" x14ac:dyDescent="0.25">
      <c r="A392" t="s">
        <v>50</v>
      </c>
      <c r="B392" t="str">
        <f>+'Auditorias L&amp;T'!AH114</f>
        <v>Exportacion</v>
      </c>
      <c r="C392" t="str">
        <f>+'Auditorias L&amp;T'!AI114</f>
        <v>VCM152</v>
      </c>
      <c r="D392" t="str">
        <f>+'Auditorias L&amp;T'!AJ114</f>
        <v>VS-817279</v>
      </c>
      <c r="E392" t="str">
        <f>+'Auditorias L&amp;T'!AV114</f>
        <v>CUMPLE</v>
      </c>
      <c r="F392">
        <v>391</v>
      </c>
    </row>
    <row r="393" spans="1:6" hidden="1" x14ac:dyDescent="0.25">
      <c r="A393" t="s">
        <v>50</v>
      </c>
      <c r="B393" t="str">
        <f>+'Auditorias L&amp;T'!AH115</f>
        <v>Exportacion</v>
      </c>
      <c r="C393" t="str">
        <f>+'Auditorias L&amp;T'!AI115</f>
        <v>TIU963</v>
      </c>
      <c r="D393" t="str">
        <f>+'Auditorias L&amp;T'!AJ115</f>
        <v>VS-817813</v>
      </c>
      <c r="E393" t="str">
        <f>+'Auditorias L&amp;T'!AV115</f>
        <v>CUMPLE</v>
      </c>
      <c r="F393">
        <v>392</v>
      </c>
    </row>
    <row r="394" spans="1:6" hidden="1" x14ac:dyDescent="0.25">
      <c r="A394" t="s">
        <v>50</v>
      </c>
      <c r="B394" t="str">
        <f>+'Auditorias L&amp;T'!AH116</f>
        <v>Exportacion</v>
      </c>
      <c r="C394" t="str">
        <f>+'Auditorias L&amp;T'!AI116</f>
        <v>TEK544</v>
      </c>
      <c r="D394" t="str">
        <f>+'Auditorias L&amp;T'!AJ116</f>
        <v>VS-818152</v>
      </c>
      <c r="E394" t="str">
        <f>+'Auditorias L&amp;T'!AV116</f>
        <v>CUMPLE</v>
      </c>
      <c r="F394">
        <v>393</v>
      </c>
    </row>
    <row r="395" spans="1:6" hidden="1" x14ac:dyDescent="0.25">
      <c r="A395" t="s">
        <v>50</v>
      </c>
      <c r="B395" t="str">
        <f>+'Auditorias L&amp;T'!AH117</f>
        <v>Exportacion</v>
      </c>
      <c r="C395" t="str">
        <f>+'Auditorias L&amp;T'!AI117</f>
        <v>TRJ023</v>
      </c>
      <c r="D395" t="str">
        <f>+'Auditorias L&amp;T'!AJ117</f>
        <v>VS-819218</v>
      </c>
      <c r="E395" t="str">
        <f>+'Auditorias L&amp;T'!AV117</f>
        <v>CUMPLE</v>
      </c>
      <c r="F395">
        <v>394</v>
      </c>
    </row>
    <row r="396" spans="1:6" hidden="1" x14ac:dyDescent="0.25">
      <c r="A396" t="s">
        <v>50</v>
      </c>
      <c r="B396" t="str">
        <f>+'Auditorias L&amp;T'!AH118</f>
        <v>Exportacion</v>
      </c>
      <c r="C396" t="str">
        <f>+'Auditorias L&amp;T'!AI118</f>
        <v>SWN565</v>
      </c>
      <c r="D396" t="str">
        <f>+'Auditorias L&amp;T'!AJ118</f>
        <v>VS-819453</v>
      </c>
      <c r="E396" t="str">
        <f>+'Auditorias L&amp;T'!AV118</f>
        <v>CUMPLE</v>
      </c>
      <c r="F396">
        <v>395</v>
      </c>
    </row>
    <row r="397" spans="1:6" hidden="1" x14ac:dyDescent="0.25">
      <c r="A397" t="s">
        <v>50</v>
      </c>
      <c r="B397" t="str">
        <f>+'Auditorias L&amp;T'!AH119</f>
        <v>Importacion</v>
      </c>
      <c r="C397" t="str">
        <f>+'Auditorias L&amp;T'!AI119</f>
        <v>TRJ023</v>
      </c>
      <c r="D397" t="str">
        <f>+'Auditorias L&amp;T'!AJ119</f>
        <v>VS-817305</v>
      </c>
      <c r="E397" t="str">
        <f>+'Auditorias L&amp;T'!AV119</f>
        <v>CUMPLE</v>
      </c>
      <c r="F397">
        <v>396</v>
      </c>
    </row>
    <row r="398" spans="1:6" hidden="1" x14ac:dyDescent="0.25">
      <c r="A398" t="s">
        <v>50</v>
      </c>
      <c r="B398" t="str">
        <f>+'Auditorias L&amp;T'!AH120</f>
        <v>Importacion</v>
      </c>
      <c r="C398" t="str">
        <f>+'Auditorias L&amp;T'!AI120</f>
        <v>SNQ415</v>
      </c>
      <c r="D398" t="str">
        <f>+'Auditorias L&amp;T'!AJ120</f>
        <v>VS-818195</v>
      </c>
      <c r="E398" t="str">
        <f>+'Auditorias L&amp;T'!AV120</f>
        <v>CUMPLE</v>
      </c>
      <c r="F398">
        <v>397</v>
      </c>
    </row>
    <row r="399" spans="1:6" hidden="1" x14ac:dyDescent="0.25">
      <c r="A399" t="s">
        <v>50</v>
      </c>
      <c r="B399" t="str">
        <f>+'Auditorias L&amp;T'!AH121</f>
        <v>Importacion</v>
      </c>
      <c r="C399" t="str">
        <f>+'Auditorias L&amp;T'!AI121</f>
        <v>TGK780</v>
      </c>
      <c r="D399" t="str">
        <f>+'Auditorias L&amp;T'!AJ121</f>
        <v>VS-817283</v>
      </c>
      <c r="E399" t="str">
        <f>+'Auditorias L&amp;T'!AV121</f>
        <v>CUMPLE</v>
      </c>
      <c r="F399">
        <v>398</v>
      </c>
    </row>
    <row r="400" spans="1:6" hidden="1" x14ac:dyDescent="0.25">
      <c r="A400" t="s">
        <v>50</v>
      </c>
      <c r="B400" t="str">
        <f>+'Auditorias L&amp;T'!AH122</f>
        <v>Importacion</v>
      </c>
      <c r="C400" t="str">
        <f>+'Auditorias L&amp;T'!AI122</f>
        <v>WLB350</v>
      </c>
      <c r="D400" t="str">
        <f>+'Auditorias L&amp;T'!AJ122</f>
        <v>VS-819026</v>
      </c>
      <c r="E400" t="str">
        <f>+'Auditorias L&amp;T'!AV122</f>
        <v>CUMPLE</v>
      </c>
      <c r="F400">
        <v>399</v>
      </c>
    </row>
    <row r="401" spans="1:6" hidden="1" x14ac:dyDescent="0.25">
      <c r="A401" t="s">
        <v>50</v>
      </c>
      <c r="B401" t="str">
        <f>+'Auditorias L&amp;T'!AH123</f>
        <v>Importacion</v>
      </c>
      <c r="C401" t="str">
        <f>+'Auditorias L&amp;T'!AI123</f>
        <v>VCM152</v>
      </c>
      <c r="D401" t="str">
        <f>+'Auditorias L&amp;T'!AJ123</f>
        <v>VS-819023</v>
      </c>
      <c r="E401" t="str">
        <f>+'Auditorias L&amp;T'!AV123</f>
        <v>CUMPLE</v>
      </c>
      <c r="F401">
        <v>400</v>
      </c>
    </row>
    <row r="402" spans="1:6" hidden="1" x14ac:dyDescent="0.25">
      <c r="A402" t="s">
        <v>50</v>
      </c>
      <c r="B402" t="str">
        <f>+'Auditorias L&amp;T'!AH124</f>
        <v>Nacional</v>
      </c>
      <c r="C402" t="str">
        <f>+'Auditorias L&amp;T'!AI124</f>
        <v>TQJ509</v>
      </c>
      <c r="D402" t="str">
        <f>+'Auditorias L&amp;T'!AJ124</f>
        <v>VS-817315</v>
      </c>
      <c r="E402" t="str">
        <f>+'Auditorias L&amp;T'!AV124</f>
        <v>CUMPLE</v>
      </c>
      <c r="F402">
        <v>401</v>
      </c>
    </row>
    <row r="403" spans="1:6" hidden="1" x14ac:dyDescent="0.25">
      <c r="A403" t="s">
        <v>50</v>
      </c>
      <c r="B403" t="str">
        <f>+'Auditorias L&amp;T'!AH125</f>
        <v>Nacional</v>
      </c>
      <c r="C403" t="str">
        <f>+'Auditorias L&amp;T'!AI125</f>
        <v>SWN181</v>
      </c>
      <c r="D403" t="str">
        <f>+'Auditorias L&amp;T'!AJ125</f>
        <v>VS-818077</v>
      </c>
      <c r="E403" t="str">
        <f>+'Auditorias L&amp;T'!AV125</f>
        <v>CUMPLE</v>
      </c>
      <c r="F403">
        <v>402</v>
      </c>
    </row>
    <row r="404" spans="1:6" hidden="1" x14ac:dyDescent="0.25">
      <c r="A404" t="s">
        <v>50</v>
      </c>
      <c r="B404" t="str">
        <f>+'Auditorias L&amp;T'!AH126</f>
        <v>Nacional</v>
      </c>
      <c r="C404" t="str">
        <f>+'Auditorias L&amp;T'!AI126</f>
        <v>UFB623</v>
      </c>
      <c r="D404" t="str">
        <f>+'Auditorias L&amp;T'!AJ126</f>
        <v>VS-818529</v>
      </c>
      <c r="E404" t="str">
        <f>+'Auditorias L&amp;T'!AV126</f>
        <v>CUMPLE</v>
      </c>
      <c r="F404">
        <v>403</v>
      </c>
    </row>
    <row r="405" spans="1:6" hidden="1" x14ac:dyDescent="0.25">
      <c r="A405" t="s">
        <v>50</v>
      </c>
      <c r="B405" t="str">
        <f>+'Auditorias L&amp;T'!AH127</f>
        <v>Nacional</v>
      </c>
      <c r="C405" t="str">
        <f>+'Auditorias L&amp;T'!AI127</f>
        <v>UTU453</v>
      </c>
      <c r="D405" t="str">
        <f>+'Auditorias L&amp;T'!AJ127</f>
        <v>VS-818597</v>
      </c>
      <c r="E405" t="str">
        <f>+'Auditorias L&amp;T'!AV127</f>
        <v>INCUMPLE</v>
      </c>
      <c r="F405">
        <v>404</v>
      </c>
    </row>
    <row r="406" spans="1:6" hidden="1" x14ac:dyDescent="0.25">
      <c r="A406" t="s">
        <v>50</v>
      </c>
      <c r="B406" t="str">
        <f>+'Auditorias L&amp;T'!AH128</f>
        <v>Nacional</v>
      </c>
      <c r="C406" t="str">
        <f>+'Auditorias L&amp;T'!AI128</f>
        <v>WCO749</v>
      </c>
      <c r="D406" t="str">
        <f>+'Auditorias L&amp;T'!AJ128</f>
        <v>VS-818896</v>
      </c>
      <c r="E406" t="str">
        <f>+'Auditorias L&amp;T'!AV128</f>
        <v>CUMPLE</v>
      </c>
      <c r="F406">
        <v>405</v>
      </c>
    </row>
    <row r="407" spans="1:6" hidden="1" x14ac:dyDescent="0.25">
      <c r="A407" t="s">
        <v>50</v>
      </c>
      <c r="B407" t="str">
        <f>+'Auditorias L&amp;T'!AH129</f>
        <v>Urbano</v>
      </c>
      <c r="C407" t="str">
        <f>+'Auditorias L&amp;T'!AI129</f>
        <v>WCT199</v>
      </c>
      <c r="D407" t="str">
        <f>+'Auditorias L&amp;T'!AJ129</f>
        <v>VS-817311</v>
      </c>
      <c r="E407" t="str">
        <f>+'Auditorias L&amp;T'!AV129</f>
        <v>INCUMPLE</v>
      </c>
      <c r="F407">
        <v>406</v>
      </c>
    </row>
    <row r="408" spans="1:6" hidden="1" x14ac:dyDescent="0.25">
      <c r="A408" t="s">
        <v>50</v>
      </c>
      <c r="B408" t="str">
        <f>+'Auditorias L&amp;T'!AH130</f>
        <v>Urbano</v>
      </c>
      <c r="C408" t="str">
        <f>+'Auditorias L&amp;T'!AI130</f>
        <v>UFW024</v>
      </c>
      <c r="D408" t="str">
        <f>+'Auditorias L&amp;T'!AJ130</f>
        <v>VS-818514</v>
      </c>
      <c r="E408" t="str">
        <f>+'Auditorias L&amp;T'!AV130</f>
        <v>CUMPLE</v>
      </c>
      <c r="F408">
        <v>407</v>
      </c>
    </row>
    <row r="409" spans="1:6" hidden="1" x14ac:dyDescent="0.25">
      <c r="A409" t="s">
        <v>50</v>
      </c>
      <c r="B409" t="str">
        <f>+'Auditorias L&amp;T'!AH131</f>
        <v>Urbano</v>
      </c>
      <c r="C409" t="str">
        <f>+'Auditorias L&amp;T'!AI131</f>
        <v>SRL730</v>
      </c>
      <c r="D409" t="str">
        <f>+'Auditorias L&amp;T'!AJ131</f>
        <v>VS-819370</v>
      </c>
      <c r="E409" t="str">
        <f>+'Auditorias L&amp;T'!AV131</f>
        <v>INCUMPLE</v>
      </c>
      <c r="F409">
        <v>408</v>
      </c>
    </row>
    <row r="410" spans="1:6" hidden="1" x14ac:dyDescent="0.25">
      <c r="A410" t="s">
        <v>50</v>
      </c>
      <c r="B410" t="str">
        <f>+'Auditorias L&amp;T'!AH132</f>
        <v>Urbano</v>
      </c>
      <c r="C410" t="str">
        <f>+'Auditorias L&amp;T'!AI132</f>
        <v>TAZ094</v>
      </c>
      <c r="D410" t="str">
        <f>+'Auditorias L&amp;T'!AJ132</f>
        <v>VS-819622</v>
      </c>
      <c r="E410" t="str">
        <f>+'Auditorias L&amp;T'!AV132</f>
        <v>CUMPLE</v>
      </c>
      <c r="F410">
        <v>409</v>
      </c>
    </row>
    <row r="411" spans="1:6" hidden="1" x14ac:dyDescent="0.25">
      <c r="A411" t="s">
        <v>50</v>
      </c>
      <c r="B411" t="str">
        <f>+'Auditorias L&amp;T'!AH133</f>
        <v>Urbano</v>
      </c>
      <c r="C411" t="str">
        <f>+'Auditorias L&amp;T'!AI133</f>
        <v>SMR815</v>
      </c>
      <c r="D411" t="str">
        <f>+'Auditorias L&amp;T'!AJ133</f>
        <v>VS-820966</v>
      </c>
      <c r="E411" t="str">
        <f>+'Auditorias L&amp;T'!AV133</f>
        <v>CUMPLE</v>
      </c>
      <c r="F411">
        <v>410</v>
      </c>
    </row>
    <row r="412" spans="1:6" hidden="1" x14ac:dyDescent="0.25">
      <c r="A412" t="s">
        <v>50</v>
      </c>
      <c r="B412" t="str">
        <f>+'Auditorias L&amp;T'!AH134</f>
        <v>XD Tramo 1</v>
      </c>
      <c r="C412" t="str">
        <f>+'Auditorias L&amp;T'!AI134</f>
        <v>WZG061</v>
      </c>
      <c r="D412" t="str">
        <f>+'Auditorias L&amp;T'!AJ134</f>
        <v>VS-817856</v>
      </c>
      <c r="E412" t="str">
        <f>+'Auditorias L&amp;T'!AV134</f>
        <v>CUMPLE</v>
      </c>
      <c r="F412">
        <v>411</v>
      </c>
    </row>
    <row r="413" spans="1:6" hidden="1" x14ac:dyDescent="0.25">
      <c r="A413" t="s">
        <v>50</v>
      </c>
      <c r="B413" t="str">
        <f>+'Auditorias L&amp;T'!AH135</f>
        <v>XD Tramo 1</v>
      </c>
      <c r="C413" t="str">
        <f>+'Auditorias L&amp;T'!AI135</f>
        <v>TRF493</v>
      </c>
      <c r="D413" t="str">
        <f>+'Auditorias L&amp;T'!AJ135</f>
        <v>VS-819261</v>
      </c>
      <c r="E413" t="str">
        <f>+'Auditorias L&amp;T'!AV135</f>
        <v>CUMPLE</v>
      </c>
      <c r="F413">
        <v>412</v>
      </c>
    </row>
    <row r="414" spans="1:6" hidden="1" x14ac:dyDescent="0.25">
      <c r="A414" t="s">
        <v>50</v>
      </c>
      <c r="B414" t="str">
        <f>+'Auditorias L&amp;T'!AH136</f>
        <v>XD Tramo 1</v>
      </c>
      <c r="C414" t="str">
        <f>+'Auditorias L&amp;T'!AI136</f>
        <v>WLR060</v>
      </c>
      <c r="D414" t="str">
        <f>+'Auditorias L&amp;T'!AJ136</f>
        <v>VS-819909</v>
      </c>
      <c r="E414" t="str">
        <f>+'Auditorias L&amp;T'!AV136</f>
        <v>CUMPLE</v>
      </c>
      <c r="F414">
        <v>413</v>
      </c>
    </row>
    <row r="415" spans="1:6" hidden="1" x14ac:dyDescent="0.25">
      <c r="A415" t="s">
        <v>50</v>
      </c>
      <c r="B415" t="str">
        <f>+'Auditorias L&amp;T'!AH137</f>
        <v>XD Tramo 1</v>
      </c>
      <c r="C415" t="str">
        <f>+'Auditorias L&amp;T'!AI137</f>
        <v>SVD448</v>
      </c>
      <c r="D415" t="str">
        <f>+'Auditorias L&amp;T'!AJ137</f>
        <v>VS-819984</v>
      </c>
      <c r="E415" t="str">
        <f>+'Auditorias L&amp;T'!AV137</f>
        <v>CUMPLE</v>
      </c>
      <c r="F415">
        <v>414</v>
      </c>
    </row>
    <row r="416" spans="1:6" hidden="1" x14ac:dyDescent="0.25">
      <c r="A416" t="s">
        <v>50</v>
      </c>
      <c r="B416" t="str">
        <f>+'Auditorias L&amp;T'!AH138</f>
        <v>XD Tramo 1</v>
      </c>
      <c r="C416" t="str">
        <f>+'Auditorias L&amp;T'!AI138</f>
        <v>SWL548</v>
      </c>
      <c r="D416" t="str">
        <f>+'Auditorias L&amp;T'!AJ138</f>
        <v>VS-820320</v>
      </c>
      <c r="E416" t="str">
        <f>+'Auditorias L&amp;T'!AV138</f>
        <v>CUMPLE</v>
      </c>
      <c r="F416">
        <v>415</v>
      </c>
    </row>
    <row r="417" spans="1:6" hidden="1" x14ac:dyDescent="0.25">
      <c r="A417" t="s">
        <v>50</v>
      </c>
      <c r="B417" t="str">
        <f>+'Auditorias L&amp;T'!AH139</f>
        <v>XD Tramo 2</v>
      </c>
      <c r="C417" t="str">
        <f>+'Auditorias L&amp;T'!AI139</f>
        <v>SNK893</v>
      </c>
      <c r="D417" t="str">
        <f>+'Auditorias L&amp;T'!AJ139</f>
        <v>VS-817367</v>
      </c>
      <c r="E417" t="str">
        <f>+'Auditorias L&amp;T'!AV139</f>
        <v>CUMPLE</v>
      </c>
      <c r="F417">
        <v>416</v>
      </c>
    </row>
    <row r="418" spans="1:6" hidden="1" x14ac:dyDescent="0.25">
      <c r="A418" t="s">
        <v>50</v>
      </c>
      <c r="B418" t="str">
        <f>+'Auditorias L&amp;T'!AH140</f>
        <v>XD Tramo 2</v>
      </c>
      <c r="C418" t="str">
        <f>+'Auditorias L&amp;T'!AI140</f>
        <v>TFT535</v>
      </c>
      <c r="D418" t="str">
        <f>+'Auditorias L&amp;T'!AJ140</f>
        <v>VS-819318</v>
      </c>
      <c r="E418" t="str">
        <f>+'Auditorias L&amp;T'!AV140</f>
        <v>CUMPLE</v>
      </c>
      <c r="F418">
        <v>417</v>
      </c>
    </row>
    <row r="419" spans="1:6" hidden="1" x14ac:dyDescent="0.25">
      <c r="A419" t="s">
        <v>50</v>
      </c>
      <c r="B419" t="str">
        <f>+'Auditorias L&amp;T'!AH141</f>
        <v>XD Tramo 2</v>
      </c>
      <c r="C419" t="str">
        <f>+'Auditorias L&amp;T'!AI141</f>
        <v>XFJ791</v>
      </c>
      <c r="D419" t="str">
        <f>+'Auditorias L&amp;T'!AJ141</f>
        <v>VS-819632</v>
      </c>
      <c r="E419" t="str">
        <f>+'Auditorias L&amp;T'!AV141</f>
        <v>CUMPLE</v>
      </c>
      <c r="F419">
        <v>418</v>
      </c>
    </row>
    <row r="420" spans="1:6" hidden="1" x14ac:dyDescent="0.25">
      <c r="A420" t="s">
        <v>50</v>
      </c>
      <c r="B420" t="str">
        <f>+'Auditorias L&amp;T'!AH142</f>
        <v>XD Tramo 2</v>
      </c>
      <c r="C420" t="str">
        <f>+'Auditorias L&amp;T'!AI142</f>
        <v>XVP490</v>
      </c>
      <c r="D420" t="str">
        <f>+'Auditorias L&amp;T'!AJ142</f>
        <v>VS-820231</v>
      </c>
      <c r="E420" t="str">
        <f>+'Auditorias L&amp;T'!AV142</f>
        <v>CUMPLE</v>
      </c>
      <c r="F420">
        <v>419</v>
      </c>
    </row>
    <row r="421" spans="1:6" hidden="1" x14ac:dyDescent="0.25">
      <c r="A421" t="s">
        <v>50</v>
      </c>
      <c r="B421" t="str">
        <f>+'Auditorias L&amp;T'!AH143</f>
        <v>XD Tramo 2</v>
      </c>
      <c r="C421" t="str">
        <f>+'Auditorias L&amp;T'!AI143</f>
        <v>LME405</v>
      </c>
      <c r="D421" t="str">
        <f>+'Auditorias L&amp;T'!AJ143</f>
        <v>VS-821063</v>
      </c>
      <c r="E421" t="str">
        <f>+'Auditorias L&amp;T'!AV143</f>
        <v>CUMPLE</v>
      </c>
      <c r="F421">
        <v>420</v>
      </c>
    </row>
    <row r="422" spans="1:6" hidden="1" x14ac:dyDescent="0.25">
      <c r="A422" t="s">
        <v>61</v>
      </c>
      <c r="B422" t="e">
        <f>+'Auditorias L&amp;T'!#REF!</f>
        <v>#REF!</v>
      </c>
      <c r="C422" t="e">
        <f>+'Auditorias L&amp;T'!#REF!</f>
        <v>#REF!</v>
      </c>
      <c r="D422" t="e">
        <f>+'Auditorias L&amp;T'!#REF!</f>
        <v>#REF!</v>
      </c>
      <c r="E422" t="e">
        <f>+'Auditorias L&amp;T'!#REF!</f>
        <v>#REF!</v>
      </c>
      <c r="F422">
        <v>421</v>
      </c>
    </row>
    <row r="423" spans="1:6" hidden="1" x14ac:dyDescent="0.25">
      <c r="A423" t="s">
        <v>61</v>
      </c>
      <c r="B423" t="e">
        <f>+'Auditorias L&amp;T'!#REF!</f>
        <v>#REF!</v>
      </c>
      <c r="C423" t="e">
        <f>+'Auditorias L&amp;T'!#REF!</f>
        <v>#REF!</v>
      </c>
      <c r="D423" t="e">
        <f>+'Auditorias L&amp;T'!#REF!</f>
        <v>#REF!</v>
      </c>
      <c r="E423" t="e">
        <f>+'Auditorias L&amp;T'!#REF!</f>
        <v>#REF!</v>
      </c>
      <c r="F423">
        <v>422</v>
      </c>
    </row>
    <row r="424" spans="1:6" hidden="1" x14ac:dyDescent="0.25">
      <c r="A424" t="s">
        <v>61</v>
      </c>
      <c r="B424" t="e">
        <f>+'Auditorias L&amp;T'!#REF!</f>
        <v>#REF!</v>
      </c>
      <c r="C424" t="e">
        <f>+'Auditorias L&amp;T'!#REF!</f>
        <v>#REF!</v>
      </c>
      <c r="D424" t="e">
        <f>+'Auditorias L&amp;T'!#REF!</f>
        <v>#REF!</v>
      </c>
      <c r="E424" t="e">
        <f>+'Auditorias L&amp;T'!#REF!</f>
        <v>#REF!</v>
      </c>
      <c r="F424">
        <v>423</v>
      </c>
    </row>
    <row r="425" spans="1:6" hidden="1" x14ac:dyDescent="0.25">
      <c r="A425" t="s">
        <v>61</v>
      </c>
      <c r="B425" t="e">
        <f>+'Auditorias L&amp;T'!#REF!</f>
        <v>#REF!</v>
      </c>
      <c r="C425" t="e">
        <f>+'Auditorias L&amp;T'!#REF!</f>
        <v>#REF!</v>
      </c>
      <c r="D425" t="e">
        <f>+'Auditorias L&amp;T'!#REF!</f>
        <v>#REF!</v>
      </c>
      <c r="E425" t="e">
        <f>+'Auditorias L&amp;T'!#REF!</f>
        <v>#REF!</v>
      </c>
      <c r="F425">
        <v>424</v>
      </c>
    </row>
    <row r="426" spans="1:6" hidden="1" x14ac:dyDescent="0.25">
      <c r="A426" t="s">
        <v>61</v>
      </c>
      <c r="B426" t="e">
        <f>+'Auditorias L&amp;T'!#REF!</f>
        <v>#REF!</v>
      </c>
      <c r="C426" t="e">
        <f>+'Auditorias L&amp;T'!#REF!</f>
        <v>#REF!</v>
      </c>
      <c r="D426" t="e">
        <f>+'Auditorias L&amp;T'!#REF!</f>
        <v>#REF!</v>
      </c>
      <c r="E426" t="e">
        <f>+'Auditorias L&amp;T'!#REF!</f>
        <v>#REF!</v>
      </c>
      <c r="F426">
        <v>425</v>
      </c>
    </row>
    <row r="427" spans="1:6" hidden="1" x14ac:dyDescent="0.25">
      <c r="A427" t="s">
        <v>61</v>
      </c>
      <c r="B427" t="e">
        <f>+'Auditorias L&amp;T'!#REF!</f>
        <v>#REF!</v>
      </c>
      <c r="C427" t="e">
        <f>+'Auditorias L&amp;T'!#REF!</f>
        <v>#REF!</v>
      </c>
      <c r="D427" t="e">
        <f>+'Auditorias L&amp;T'!#REF!</f>
        <v>#REF!</v>
      </c>
      <c r="E427" t="e">
        <f>+'Auditorias L&amp;T'!#REF!</f>
        <v>#REF!</v>
      </c>
      <c r="F427">
        <v>426</v>
      </c>
    </row>
    <row r="428" spans="1:6" hidden="1" x14ac:dyDescent="0.25">
      <c r="A428" t="s">
        <v>61</v>
      </c>
      <c r="B428" t="e">
        <f>+'Auditorias L&amp;T'!#REF!</f>
        <v>#REF!</v>
      </c>
      <c r="C428" t="e">
        <f>+'Auditorias L&amp;T'!#REF!</f>
        <v>#REF!</v>
      </c>
      <c r="D428" t="e">
        <f>+'Auditorias L&amp;T'!#REF!</f>
        <v>#REF!</v>
      </c>
      <c r="E428" t="e">
        <f>+'Auditorias L&amp;T'!#REF!</f>
        <v>#REF!</v>
      </c>
      <c r="F428">
        <v>427</v>
      </c>
    </row>
    <row r="429" spans="1:6" hidden="1" x14ac:dyDescent="0.25">
      <c r="A429" t="s">
        <v>61</v>
      </c>
      <c r="B429" t="e">
        <f>+'Auditorias L&amp;T'!#REF!</f>
        <v>#REF!</v>
      </c>
      <c r="C429" t="e">
        <f>+'Auditorias L&amp;T'!#REF!</f>
        <v>#REF!</v>
      </c>
      <c r="D429" t="e">
        <f>+'Auditorias L&amp;T'!#REF!</f>
        <v>#REF!</v>
      </c>
      <c r="E429" t="e">
        <f>+'Auditorias L&amp;T'!#REF!</f>
        <v>#REF!</v>
      </c>
      <c r="F429">
        <v>428</v>
      </c>
    </row>
    <row r="430" spans="1:6" hidden="1" x14ac:dyDescent="0.25">
      <c r="A430" t="s">
        <v>61</v>
      </c>
      <c r="B430" t="e">
        <f>+'Auditorias L&amp;T'!#REF!</f>
        <v>#REF!</v>
      </c>
      <c r="C430" t="e">
        <f>+'Auditorias L&amp;T'!#REF!</f>
        <v>#REF!</v>
      </c>
      <c r="D430" t="e">
        <f>+'Auditorias L&amp;T'!#REF!</f>
        <v>#REF!</v>
      </c>
      <c r="E430" t="e">
        <f>+'Auditorias L&amp;T'!#REF!</f>
        <v>#REF!</v>
      </c>
      <c r="F430">
        <v>429</v>
      </c>
    </row>
    <row r="431" spans="1:6" hidden="1" x14ac:dyDescent="0.25">
      <c r="A431" t="s">
        <v>61</v>
      </c>
      <c r="B431" t="e">
        <f>+'Auditorias L&amp;T'!#REF!</f>
        <v>#REF!</v>
      </c>
      <c r="C431" t="e">
        <f>+'Auditorias L&amp;T'!#REF!</f>
        <v>#REF!</v>
      </c>
      <c r="D431" t="e">
        <f>+'Auditorias L&amp;T'!#REF!</f>
        <v>#REF!</v>
      </c>
      <c r="E431" t="e">
        <f>+'Auditorias L&amp;T'!#REF!</f>
        <v>#REF!</v>
      </c>
      <c r="F431">
        <v>430</v>
      </c>
    </row>
    <row r="432" spans="1:6" hidden="1" x14ac:dyDescent="0.25">
      <c r="A432" t="s">
        <v>61</v>
      </c>
      <c r="B432" t="e">
        <f>+'Auditorias L&amp;T'!#REF!</f>
        <v>#REF!</v>
      </c>
      <c r="C432" t="e">
        <f>+'Auditorias L&amp;T'!#REF!</f>
        <v>#REF!</v>
      </c>
      <c r="D432" t="e">
        <f>+'Auditorias L&amp;T'!#REF!</f>
        <v>#REF!</v>
      </c>
      <c r="E432" t="e">
        <f>+'Auditorias L&amp;T'!#REF!</f>
        <v>#REF!</v>
      </c>
      <c r="F432">
        <v>431</v>
      </c>
    </row>
    <row r="433" spans="1:6" hidden="1" x14ac:dyDescent="0.25">
      <c r="A433" t="s">
        <v>61</v>
      </c>
      <c r="B433" t="e">
        <f>+'Auditorias L&amp;T'!#REF!</f>
        <v>#REF!</v>
      </c>
      <c r="C433" t="e">
        <f>+'Auditorias L&amp;T'!#REF!</f>
        <v>#REF!</v>
      </c>
      <c r="D433" t="e">
        <f>+'Auditorias L&amp;T'!#REF!</f>
        <v>#REF!</v>
      </c>
      <c r="E433" t="e">
        <f>+'Auditorias L&amp;T'!#REF!</f>
        <v>#REF!</v>
      </c>
      <c r="F433">
        <v>432</v>
      </c>
    </row>
    <row r="434" spans="1:6" hidden="1" x14ac:dyDescent="0.25">
      <c r="A434" t="s">
        <v>61</v>
      </c>
      <c r="B434" t="e">
        <f>+'Auditorias L&amp;T'!#REF!</f>
        <v>#REF!</v>
      </c>
      <c r="C434" t="e">
        <f>+'Auditorias L&amp;T'!#REF!</f>
        <v>#REF!</v>
      </c>
      <c r="D434" t="e">
        <f>+'Auditorias L&amp;T'!#REF!</f>
        <v>#REF!</v>
      </c>
      <c r="E434" t="e">
        <f>+'Auditorias L&amp;T'!#REF!</f>
        <v>#REF!</v>
      </c>
      <c r="F434">
        <v>433</v>
      </c>
    </row>
    <row r="435" spans="1:6" hidden="1" x14ac:dyDescent="0.25">
      <c r="A435" t="s">
        <v>61</v>
      </c>
      <c r="B435" t="e">
        <f>+'Auditorias L&amp;T'!#REF!</f>
        <v>#REF!</v>
      </c>
      <c r="C435" t="e">
        <f>+'Auditorias L&amp;T'!#REF!</f>
        <v>#REF!</v>
      </c>
      <c r="D435" t="e">
        <f>+'Auditorias L&amp;T'!#REF!</f>
        <v>#REF!</v>
      </c>
      <c r="E435" t="e">
        <f>+'Auditorias L&amp;T'!#REF!</f>
        <v>#REF!</v>
      </c>
      <c r="F435">
        <v>434</v>
      </c>
    </row>
    <row r="436" spans="1:6" hidden="1" x14ac:dyDescent="0.25">
      <c r="A436" t="s">
        <v>61</v>
      </c>
      <c r="B436" t="e">
        <f>+'Auditorias L&amp;T'!#REF!</f>
        <v>#REF!</v>
      </c>
      <c r="C436" t="e">
        <f>+'Auditorias L&amp;T'!#REF!</f>
        <v>#REF!</v>
      </c>
      <c r="D436" t="e">
        <f>+'Auditorias L&amp;T'!#REF!</f>
        <v>#REF!</v>
      </c>
      <c r="E436" t="e">
        <f>+'Auditorias L&amp;T'!#REF!</f>
        <v>#REF!</v>
      </c>
      <c r="F436">
        <v>435</v>
      </c>
    </row>
    <row r="437" spans="1:6" hidden="1" x14ac:dyDescent="0.25">
      <c r="A437" t="s">
        <v>61</v>
      </c>
      <c r="B437" t="e">
        <f>+'Auditorias L&amp;T'!#REF!</f>
        <v>#REF!</v>
      </c>
      <c r="C437" t="e">
        <f>+'Auditorias L&amp;T'!#REF!</f>
        <v>#REF!</v>
      </c>
      <c r="D437" t="e">
        <f>+'Auditorias L&amp;T'!#REF!</f>
        <v>#REF!</v>
      </c>
      <c r="E437" t="e">
        <f>+'Auditorias L&amp;T'!#REF!</f>
        <v>#REF!</v>
      </c>
      <c r="F437">
        <v>436</v>
      </c>
    </row>
    <row r="438" spans="1:6" hidden="1" x14ac:dyDescent="0.25">
      <c r="A438" t="s">
        <v>61</v>
      </c>
      <c r="B438" t="e">
        <f>+'Auditorias L&amp;T'!#REF!</f>
        <v>#REF!</v>
      </c>
      <c r="C438" t="e">
        <f>+'Auditorias L&amp;T'!#REF!</f>
        <v>#REF!</v>
      </c>
      <c r="D438" t="e">
        <f>+'Auditorias L&amp;T'!#REF!</f>
        <v>#REF!</v>
      </c>
      <c r="E438" t="e">
        <f>+'Auditorias L&amp;T'!#REF!</f>
        <v>#REF!</v>
      </c>
      <c r="F438">
        <v>437</v>
      </c>
    </row>
    <row r="439" spans="1:6" hidden="1" x14ac:dyDescent="0.25">
      <c r="A439" t="s">
        <v>61</v>
      </c>
      <c r="B439" t="e">
        <f>+'Auditorias L&amp;T'!#REF!</f>
        <v>#REF!</v>
      </c>
      <c r="C439" t="e">
        <f>+'Auditorias L&amp;T'!#REF!</f>
        <v>#REF!</v>
      </c>
      <c r="D439" t="e">
        <f>+'Auditorias L&amp;T'!#REF!</f>
        <v>#REF!</v>
      </c>
      <c r="E439" t="e">
        <f>+'Auditorias L&amp;T'!#REF!</f>
        <v>#REF!</v>
      </c>
      <c r="F439">
        <v>438</v>
      </c>
    </row>
    <row r="440" spans="1:6" hidden="1" x14ac:dyDescent="0.25">
      <c r="A440" t="s">
        <v>61</v>
      </c>
      <c r="B440" t="e">
        <f>+'Auditorias L&amp;T'!#REF!</f>
        <v>#REF!</v>
      </c>
      <c r="C440" t="e">
        <f>+'Auditorias L&amp;T'!#REF!</f>
        <v>#REF!</v>
      </c>
      <c r="D440" t="e">
        <f>+'Auditorias L&amp;T'!#REF!</f>
        <v>#REF!</v>
      </c>
      <c r="E440" t="e">
        <f>+'Auditorias L&amp;T'!#REF!</f>
        <v>#REF!</v>
      </c>
      <c r="F440">
        <v>439</v>
      </c>
    </row>
    <row r="441" spans="1:6" hidden="1" x14ac:dyDescent="0.25">
      <c r="A441" t="s">
        <v>61</v>
      </c>
      <c r="B441" t="e">
        <f>+'Auditorias L&amp;T'!#REF!</f>
        <v>#REF!</v>
      </c>
      <c r="C441" t="e">
        <f>+'Auditorias L&amp;T'!#REF!</f>
        <v>#REF!</v>
      </c>
      <c r="D441" t="e">
        <f>+'Auditorias L&amp;T'!#REF!</f>
        <v>#REF!</v>
      </c>
      <c r="E441" t="e">
        <f>+'Auditorias L&amp;T'!#REF!</f>
        <v>#REF!</v>
      </c>
      <c r="F441">
        <v>440</v>
      </c>
    </row>
    <row r="442" spans="1:6" hidden="1" x14ac:dyDescent="0.25">
      <c r="A442" t="s">
        <v>61</v>
      </c>
      <c r="B442" t="e">
        <f>+'Auditorias L&amp;T'!#REF!</f>
        <v>#REF!</v>
      </c>
      <c r="C442" t="e">
        <f>+'Auditorias L&amp;T'!#REF!</f>
        <v>#REF!</v>
      </c>
      <c r="D442" t="e">
        <f>+'Auditorias L&amp;T'!#REF!</f>
        <v>#REF!</v>
      </c>
      <c r="E442" t="e">
        <f>+'Auditorias L&amp;T'!#REF!</f>
        <v>#REF!</v>
      </c>
      <c r="F442">
        <v>441</v>
      </c>
    </row>
    <row r="443" spans="1:6" hidden="1" x14ac:dyDescent="0.25">
      <c r="A443" t="s">
        <v>61</v>
      </c>
      <c r="B443" t="e">
        <f>+'Auditorias L&amp;T'!#REF!</f>
        <v>#REF!</v>
      </c>
      <c r="C443" t="e">
        <f>+'Auditorias L&amp;T'!#REF!</f>
        <v>#REF!</v>
      </c>
      <c r="D443" t="e">
        <f>+'Auditorias L&amp;T'!#REF!</f>
        <v>#REF!</v>
      </c>
      <c r="E443" t="e">
        <f>+'Auditorias L&amp;T'!#REF!</f>
        <v>#REF!</v>
      </c>
      <c r="F443">
        <v>442</v>
      </c>
    </row>
    <row r="444" spans="1:6" hidden="1" x14ac:dyDescent="0.25">
      <c r="A444" t="s">
        <v>61</v>
      </c>
      <c r="B444" t="e">
        <f>+'Auditorias L&amp;T'!#REF!</f>
        <v>#REF!</v>
      </c>
      <c r="C444" t="e">
        <f>+'Auditorias L&amp;T'!#REF!</f>
        <v>#REF!</v>
      </c>
      <c r="D444" t="e">
        <f>+'Auditorias L&amp;T'!#REF!</f>
        <v>#REF!</v>
      </c>
      <c r="E444" t="e">
        <f>+'Auditorias L&amp;T'!#REF!</f>
        <v>#REF!</v>
      </c>
      <c r="F444">
        <v>443</v>
      </c>
    </row>
    <row r="445" spans="1:6" hidden="1" x14ac:dyDescent="0.25">
      <c r="A445" t="s">
        <v>61</v>
      </c>
      <c r="B445" t="e">
        <f>+'Auditorias L&amp;T'!#REF!</f>
        <v>#REF!</v>
      </c>
      <c r="C445" t="e">
        <f>+'Auditorias L&amp;T'!#REF!</f>
        <v>#REF!</v>
      </c>
      <c r="D445" t="e">
        <f>+'Auditorias L&amp;T'!#REF!</f>
        <v>#REF!</v>
      </c>
      <c r="E445" t="e">
        <f>+'Auditorias L&amp;T'!#REF!</f>
        <v>#REF!</v>
      </c>
      <c r="F445">
        <v>444</v>
      </c>
    </row>
    <row r="446" spans="1:6" hidden="1" x14ac:dyDescent="0.25">
      <c r="A446" t="s">
        <v>61</v>
      </c>
      <c r="B446" t="e">
        <f>+'Auditorias L&amp;T'!#REF!</f>
        <v>#REF!</v>
      </c>
      <c r="C446" t="e">
        <f>+'Auditorias L&amp;T'!#REF!</f>
        <v>#REF!</v>
      </c>
      <c r="D446" t="e">
        <f>+'Auditorias L&amp;T'!#REF!</f>
        <v>#REF!</v>
      </c>
      <c r="E446" t="e">
        <f>+'Auditorias L&amp;T'!#REF!</f>
        <v>#REF!</v>
      </c>
      <c r="F446">
        <v>445</v>
      </c>
    </row>
    <row r="447" spans="1:6" hidden="1" x14ac:dyDescent="0.25">
      <c r="A447" t="s">
        <v>61</v>
      </c>
      <c r="B447" t="e">
        <f>+'Auditorias L&amp;T'!#REF!</f>
        <v>#REF!</v>
      </c>
      <c r="C447" t="e">
        <f>+'Auditorias L&amp;T'!#REF!</f>
        <v>#REF!</v>
      </c>
      <c r="D447" t="e">
        <f>+'Auditorias L&amp;T'!#REF!</f>
        <v>#REF!</v>
      </c>
      <c r="E447" t="e">
        <f>+'Auditorias L&amp;T'!#REF!</f>
        <v>#REF!</v>
      </c>
      <c r="F447">
        <v>446</v>
      </c>
    </row>
    <row r="448" spans="1:6" hidden="1" x14ac:dyDescent="0.25">
      <c r="A448" t="s">
        <v>61</v>
      </c>
      <c r="B448" t="e">
        <f>+'Auditorias L&amp;T'!#REF!</f>
        <v>#REF!</v>
      </c>
      <c r="C448" t="e">
        <f>+'Auditorias L&amp;T'!#REF!</f>
        <v>#REF!</v>
      </c>
      <c r="D448" t="e">
        <f>+'Auditorias L&amp;T'!#REF!</f>
        <v>#REF!</v>
      </c>
      <c r="E448" t="e">
        <f>+'Auditorias L&amp;T'!#REF!</f>
        <v>#REF!</v>
      </c>
      <c r="F448">
        <v>447</v>
      </c>
    </row>
    <row r="449" spans="1:6" hidden="1" x14ac:dyDescent="0.25">
      <c r="A449" t="s">
        <v>61</v>
      </c>
      <c r="B449" t="e">
        <f>+'Auditorias L&amp;T'!#REF!</f>
        <v>#REF!</v>
      </c>
      <c r="C449" t="e">
        <f>+'Auditorias L&amp;T'!#REF!</f>
        <v>#REF!</v>
      </c>
      <c r="D449" t="e">
        <f>+'Auditorias L&amp;T'!#REF!</f>
        <v>#REF!</v>
      </c>
      <c r="E449" t="e">
        <f>+'Auditorias L&amp;T'!#REF!</f>
        <v>#REF!</v>
      </c>
      <c r="F449">
        <v>448</v>
      </c>
    </row>
    <row r="450" spans="1:6" hidden="1" x14ac:dyDescent="0.25">
      <c r="A450" t="s">
        <v>61</v>
      </c>
      <c r="B450" t="e">
        <f>+'Auditorias L&amp;T'!#REF!</f>
        <v>#REF!</v>
      </c>
      <c r="C450" t="e">
        <f>+'Auditorias L&amp;T'!#REF!</f>
        <v>#REF!</v>
      </c>
      <c r="D450" t="e">
        <f>+'Auditorias L&amp;T'!#REF!</f>
        <v>#REF!</v>
      </c>
      <c r="E450" t="e">
        <f>+'Auditorias L&amp;T'!#REF!</f>
        <v>#REF!</v>
      </c>
      <c r="F450">
        <v>449</v>
      </c>
    </row>
    <row r="451" spans="1:6" hidden="1" x14ac:dyDescent="0.25">
      <c r="A451" t="s">
        <v>61</v>
      </c>
      <c r="B451" t="e">
        <f>+'Auditorias L&amp;T'!#REF!</f>
        <v>#REF!</v>
      </c>
      <c r="C451" t="e">
        <f>+'Auditorias L&amp;T'!#REF!</f>
        <v>#REF!</v>
      </c>
      <c r="D451" t="e">
        <f>+'Auditorias L&amp;T'!#REF!</f>
        <v>#REF!</v>
      </c>
      <c r="E451" t="e">
        <f>+'Auditorias L&amp;T'!#REF!</f>
        <v>#REF!</v>
      </c>
      <c r="F451">
        <v>450</v>
      </c>
    </row>
    <row r="452" spans="1:6" x14ac:dyDescent="0.25">
      <c r="A452" t="s">
        <v>7</v>
      </c>
      <c r="B452" t="e">
        <f>+'Auditorias L&amp;T'!#REF!</f>
        <v>#REF!</v>
      </c>
      <c r="C452" t="e">
        <f>+'Auditorias L&amp;T'!#REF!</f>
        <v>#REF!</v>
      </c>
      <c r="D452" t="e">
        <f>+'Auditorias L&amp;T'!#REF!</f>
        <v>#REF!</v>
      </c>
      <c r="E452" t="str">
        <f>+'Auditorias L&amp;T'!BL12</f>
        <v>CUMPLE</v>
      </c>
      <c r="F452">
        <v>451</v>
      </c>
    </row>
    <row r="453" spans="1:6" x14ac:dyDescent="0.25">
      <c r="A453" t="s">
        <v>7</v>
      </c>
      <c r="B453" t="e">
        <f>+'Auditorias L&amp;T'!#REF!</f>
        <v>#REF!</v>
      </c>
      <c r="C453" t="e">
        <f>+'Auditorias L&amp;T'!#REF!</f>
        <v>#REF!</v>
      </c>
      <c r="D453" t="e">
        <f>+'Auditorias L&amp;T'!#REF!</f>
        <v>#REF!</v>
      </c>
      <c r="E453" t="str">
        <f>+'Auditorias L&amp;T'!BL13</f>
        <v>CUMPLE</v>
      </c>
      <c r="F453">
        <v>452</v>
      </c>
    </row>
    <row r="454" spans="1:6" x14ac:dyDescent="0.25">
      <c r="A454" t="s">
        <v>7</v>
      </c>
      <c r="B454" t="e">
        <f>+'Auditorias L&amp;T'!#REF!</f>
        <v>#REF!</v>
      </c>
      <c r="C454" t="e">
        <f>+'Auditorias L&amp;T'!#REF!</f>
        <v>#REF!</v>
      </c>
      <c r="D454" t="e">
        <f>+'Auditorias L&amp;T'!#REF!</f>
        <v>#REF!</v>
      </c>
      <c r="E454" t="str">
        <f>+'Auditorias L&amp;T'!BL14</f>
        <v>CUMPLE</v>
      </c>
      <c r="F454">
        <v>453</v>
      </c>
    </row>
    <row r="455" spans="1:6" x14ac:dyDescent="0.25">
      <c r="A455" t="s">
        <v>7</v>
      </c>
      <c r="B455" t="e">
        <f>+'Auditorias L&amp;T'!#REF!</f>
        <v>#REF!</v>
      </c>
      <c r="C455" t="e">
        <f>+'Auditorias L&amp;T'!#REF!</f>
        <v>#REF!</v>
      </c>
      <c r="D455" t="e">
        <f>+'Auditorias L&amp;T'!#REF!</f>
        <v>#REF!</v>
      </c>
      <c r="E455" t="str">
        <f>+'Auditorias L&amp;T'!BL15</f>
        <v>CUMPLE</v>
      </c>
      <c r="F455">
        <v>454</v>
      </c>
    </row>
    <row r="456" spans="1:6" x14ac:dyDescent="0.25">
      <c r="A456" t="s">
        <v>7</v>
      </c>
      <c r="B456" t="e">
        <f>+'Auditorias L&amp;T'!#REF!</f>
        <v>#REF!</v>
      </c>
      <c r="C456" t="e">
        <f>+'Auditorias L&amp;T'!#REF!</f>
        <v>#REF!</v>
      </c>
      <c r="D456" t="e">
        <f>+'Auditorias L&amp;T'!#REF!</f>
        <v>#REF!</v>
      </c>
      <c r="E456" t="str">
        <f>+'Auditorias L&amp;T'!BL16</f>
        <v>CUMPLE</v>
      </c>
      <c r="F456">
        <v>455</v>
      </c>
    </row>
    <row r="457" spans="1:6" x14ac:dyDescent="0.25">
      <c r="A457" t="s">
        <v>7</v>
      </c>
      <c r="B457" t="e">
        <f>+'Auditorias L&amp;T'!#REF!</f>
        <v>#REF!</v>
      </c>
      <c r="C457" t="e">
        <f>+'Auditorias L&amp;T'!#REF!</f>
        <v>#REF!</v>
      </c>
      <c r="D457" t="e">
        <f>+'Auditorias L&amp;T'!#REF!</f>
        <v>#REF!</v>
      </c>
      <c r="E457" t="str">
        <f>+'Auditorias L&amp;T'!BL17</f>
        <v>INCUMPLE</v>
      </c>
      <c r="F457">
        <v>456</v>
      </c>
    </row>
    <row r="458" spans="1:6" x14ac:dyDescent="0.25">
      <c r="A458" t="s">
        <v>7</v>
      </c>
      <c r="B458" t="str">
        <f>+'Auditorias L&amp;T'!AX12</f>
        <v>Exportacion</v>
      </c>
      <c r="C458" t="str">
        <f>+'Auditorias L&amp;T'!AY12</f>
        <v>SVS329</v>
      </c>
      <c r="D458" t="str">
        <f>+'Auditorias L&amp;T'!AZ12</f>
        <v>VS-821565</v>
      </c>
      <c r="E458" t="str">
        <f>+'Auditorias L&amp;T'!BL18</f>
        <v>CUMPLE</v>
      </c>
      <c r="F458">
        <v>457</v>
      </c>
    </row>
    <row r="459" spans="1:6" x14ac:dyDescent="0.25">
      <c r="A459" t="s">
        <v>7</v>
      </c>
      <c r="B459" t="str">
        <f>+'Auditorias L&amp;T'!AX13</f>
        <v>Exportacion</v>
      </c>
      <c r="C459" t="str">
        <f>+'Auditorias L&amp;T'!AY13</f>
        <v>SDR608</v>
      </c>
      <c r="D459" t="str">
        <f>+'Auditorias L&amp;T'!AZ13</f>
        <v>VS-823387</v>
      </c>
      <c r="E459" t="str">
        <f>+'Auditorias L&amp;T'!BL19</f>
        <v>INCUMPLE</v>
      </c>
      <c r="F459">
        <v>458</v>
      </c>
    </row>
    <row r="460" spans="1:6" x14ac:dyDescent="0.25">
      <c r="A460" t="s">
        <v>7</v>
      </c>
      <c r="B460" t="str">
        <f>+'Auditorias L&amp;T'!AX14</f>
        <v>Exportacion</v>
      </c>
      <c r="C460" t="str">
        <f>+'Auditorias L&amp;T'!AY14</f>
        <v>SVD449</v>
      </c>
      <c r="D460" t="str">
        <f>+'Auditorias L&amp;T'!AZ14</f>
        <v>VS-823466</v>
      </c>
      <c r="E460" t="str">
        <f>+'Auditorias L&amp;T'!BL20</f>
        <v>CUMPLE</v>
      </c>
      <c r="F460">
        <v>459</v>
      </c>
    </row>
    <row r="461" spans="1:6" x14ac:dyDescent="0.25">
      <c r="A461" t="s">
        <v>7</v>
      </c>
      <c r="B461" t="str">
        <f>+'Auditorias L&amp;T'!AX15</f>
        <v>Exportacion</v>
      </c>
      <c r="C461" t="str">
        <f>+'Auditorias L&amp;T'!AY15</f>
        <v>TIU963</v>
      </c>
      <c r="D461" t="str">
        <f>+'Auditorias L&amp;T'!AZ15</f>
        <v>VS-822868</v>
      </c>
      <c r="E461" t="str">
        <f>+'Auditorias L&amp;T'!BL21</f>
        <v>CUMPLE</v>
      </c>
      <c r="F461">
        <v>460</v>
      </c>
    </row>
    <row r="462" spans="1:6" x14ac:dyDescent="0.25">
      <c r="A462" t="s">
        <v>7</v>
      </c>
      <c r="B462" t="str">
        <f>+'Auditorias L&amp;T'!AX16</f>
        <v>Exportacion</v>
      </c>
      <c r="C462" t="str">
        <f>+'Auditorias L&amp;T'!AY17</f>
        <v>SXV672</v>
      </c>
      <c r="D462" t="str">
        <f>+'Auditorias L&amp;T'!AZ17</f>
        <v>VS-819563</v>
      </c>
      <c r="E462" t="str">
        <f>+'Auditorias L&amp;T'!BL22</f>
        <v>CUMPLE</v>
      </c>
      <c r="F462">
        <v>461</v>
      </c>
    </row>
    <row r="463" spans="1:6" x14ac:dyDescent="0.25">
      <c r="A463" t="s">
        <v>7</v>
      </c>
      <c r="B463" t="str">
        <f>+'Auditorias L&amp;T'!AX17</f>
        <v>Importacion</v>
      </c>
      <c r="C463" t="str">
        <f>+'Auditorias L&amp;T'!AY18</f>
        <v>SPX718</v>
      </c>
      <c r="D463" t="str">
        <f>+'Auditorias L&amp;T'!AZ18</f>
        <v>VS-821889</v>
      </c>
      <c r="E463" t="str">
        <f>+'Auditorias L&amp;T'!BL23</f>
        <v>CUMPLE</v>
      </c>
      <c r="F463">
        <v>462</v>
      </c>
    </row>
    <row r="464" spans="1:6" x14ac:dyDescent="0.25">
      <c r="A464" t="s">
        <v>7</v>
      </c>
      <c r="B464" t="str">
        <f>+'Auditorias L&amp;T'!AX18</f>
        <v>Importacion</v>
      </c>
      <c r="C464" t="str">
        <f>+'Auditorias L&amp;T'!AY22</f>
        <v>TDZ916</v>
      </c>
      <c r="D464" t="str">
        <f>+'Auditorias L&amp;T'!AZ22</f>
        <v>VS-819456</v>
      </c>
      <c r="E464" t="str">
        <f>+'Auditorias L&amp;T'!BL24</f>
        <v>INCUMPLE</v>
      </c>
      <c r="F464">
        <v>463</v>
      </c>
    </row>
    <row r="465" spans="1:6" x14ac:dyDescent="0.25">
      <c r="A465" t="s">
        <v>7</v>
      </c>
      <c r="B465" t="str">
        <f>+'Auditorias L&amp;T'!AX19</f>
        <v>Importacion</v>
      </c>
      <c r="C465" t="str">
        <f>+'Auditorias L&amp;T'!AY19</f>
        <v>SRO217</v>
      </c>
      <c r="D465" t="str">
        <f>+'Auditorias L&amp;T'!AZ19</f>
        <v>VS-822409</v>
      </c>
      <c r="E465" t="str">
        <f>+'Auditorias L&amp;T'!BL25</f>
        <v>CUMPLE</v>
      </c>
      <c r="F465">
        <v>464</v>
      </c>
    </row>
    <row r="466" spans="1:6" x14ac:dyDescent="0.25">
      <c r="A466" t="s">
        <v>7</v>
      </c>
      <c r="B466" t="str">
        <f>+'Auditorias L&amp;T'!AX20</f>
        <v>Importacion</v>
      </c>
      <c r="C466" t="e">
        <f>+'Auditorias L&amp;T'!#REF!</f>
        <v>#REF!</v>
      </c>
      <c r="D466" t="e">
        <f>+'Auditorias L&amp;T'!#REF!</f>
        <v>#REF!</v>
      </c>
      <c r="E466" t="str">
        <f>+'Auditorias L&amp;T'!BL26</f>
        <v>CUMPLE</v>
      </c>
      <c r="F466">
        <v>465</v>
      </c>
    </row>
    <row r="467" spans="1:6" x14ac:dyDescent="0.25">
      <c r="A467" t="s">
        <v>7</v>
      </c>
      <c r="B467" t="str">
        <f>+'Auditorias L&amp;T'!AX21</f>
        <v>Importacion</v>
      </c>
      <c r="C467" t="e">
        <f>+'Auditorias L&amp;T'!#REF!</f>
        <v>#REF!</v>
      </c>
      <c r="D467" t="e">
        <f>+'Auditorias L&amp;T'!#REF!</f>
        <v>#REF!</v>
      </c>
      <c r="E467" t="str">
        <f>+'Auditorias L&amp;T'!BL27</f>
        <v>CUMPLE</v>
      </c>
      <c r="F467">
        <v>466</v>
      </c>
    </row>
    <row r="468" spans="1:6" x14ac:dyDescent="0.25">
      <c r="A468" t="s">
        <v>7</v>
      </c>
      <c r="B468" t="str">
        <f>+'Auditorias L&amp;T'!AX22</f>
        <v>Nacional</v>
      </c>
      <c r="C468" t="e">
        <f>+'Auditorias L&amp;T'!#REF!</f>
        <v>#REF!</v>
      </c>
      <c r="D468" t="e">
        <f>+'Auditorias L&amp;T'!#REF!</f>
        <v>#REF!</v>
      </c>
      <c r="E468" t="str">
        <f>+'Auditorias L&amp;T'!BL28</f>
        <v>CUMPLE</v>
      </c>
      <c r="F468">
        <v>467</v>
      </c>
    </row>
    <row r="469" spans="1:6" x14ac:dyDescent="0.25">
      <c r="A469" t="s">
        <v>7</v>
      </c>
      <c r="B469" t="str">
        <f>+'Auditorias L&amp;T'!AX23</f>
        <v>Nacional</v>
      </c>
      <c r="C469" t="str">
        <f>+'Auditorias L&amp;T'!AY23</f>
        <v>XJB109</v>
      </c>
      <c r="D469" t="str">
        <f>+'Auditorias L&amp;T'!AZ23</f>
        <v>VS-823627</v>
      </c>
      <c r="E469" t="str">
        <f>+'Auditorias L&amp;T'!BL29</f>
        <v>CUMPLE</v>
      </c>
      <c r="F469">
        <v>468</v>
      </c>
    </row>
    <row r="470" spans="1:6" x14ac:dyDescent="0.25">
      <c r="A470" t="s">
        <v>7</v>
      </c>
      <c r="B470" t="str">
        <f>+'Auditorias L&amp;T'!AX24</f>
        <v>Nacional</v>
      </c>
      <c r="C470" t="str">
        <f>+'Auditorias L&amp;T'!AY24</f>
        <v>STU142</v>
      </c>
      <c r="D470" t="str">
        <f>+'Auditorias L&amp;T'!AZ24</f>
        <v>VS-822721</v>
      </c>
      <c r="E470" t="str">
        <f>+'Auditorias L&amp;T'!BL30</f>
        <v>CUMPLE</v>
      </c>
      <c r="F470">
        <v>469</v>
      </c>
    </row>
    <row r="471" spans="1:6" x14ac:dyDescent="0.25">
      <c r="A471" t="s">
        <v>7</v>
      </c>
      <c r="B471" t="str">
        <f>+'Auditorias L&amp;T'!AX25</f>
        <v>Nacional</v>
      </c>
      <c r="C471" t="str">
        <f>+'Auditorias L&amp;T'!AY25</f>
        <v>UFV566</v>
      </c>
      <c r="D471" t="str">
        <f>+'Auditorias L&amp;T'!AZ25</f>
        <v>VS-823716</v>
      </c>
      <c r="E471" t="str">
        <f>+'Auditorias L&amp;T'!BL31</f>
        <v>INCUMPLE</v>
      </c>
      <c r="F471">
        <v>470</v>
      </c>
    </row>
    <row r="472" spans="1:6" x14ac:dyDescent="0.25">
      <c r="A472" t="s">
        <v>7</v>
      </c>
      <c r="B472" t="e">
        <f>+'Auditorias L&amp;T'!#REF!</f>
        <v>#REF!</v>
      </c>
      <c r="C472" t="e">
        <f>+'Auditorias L&amp;T'!#REF!</f>
        <v>#REF!</v>
      </c>
      <c r="D472" t="e">
        <f>+'Auditorias L&amp;T'!#REF!</f>
        <v>#REF!</v>
      </c>
      <c r="E472" t="str">
        <f>+'Auditorias L&amp;T'!BL32</f>
        <v>CUMPLE</v>
      </c>
      <c r="F472">
        <v>471</v>
      </c>
    </row>
    <row r="473" spans="1:6" x14ac:dyDescent="0.25">
      <c r="A473" t="s">
        <v>7</v>
      </c>
      <c r="B473" t="str">
        <f>+'Auditorias L&amp;T'!AX26</f>
        <v>Nacional</v>
      </c>
      <c r="C473" t="str">
        <f>+'Auditorias L&amp;T'!AY26</f>
        <v>TGK903</v>
      </c>
      <c r="D473" t="str">
        <f>+'Auditorias L&amp;T'!AZ26</f>
        <v>VS-824906</v>
      </c>
      <c r="E473" t="str">
        <f>+'Auditorias L&amp;T'!BL33</f>
        <v>INCUMPLE</v>
      </c>
      <c r="F473">
        <v>472</v>
      </c>
    </row>
    <row r="474" spans="1:6" x14ac:dyDescent="0.25">
      <c r="A474" t="s">
        <v>7</v>
      </c>
      <c r="B474" t="str">
        <f>+'Auditorias L&amp;T'!AX27</f>
        <v>Urbano</v>
      </c>
      <c r="C474" t="str">
        <f>+'Auditorias L&amp;T'!AY27</f>
        <v>SMP510</v>
      </c>
      <c r="D474" t="str">
        <f>+'Auditorias L&amp;T'!AZ27</f>
        <v>VS-821212</v>
      </c>
      <c r="E474" t="str">
        <f>+'Auditorias L&amp;T'!BL34</f>
        <v>CUMPLE</v>
      </c>
      <c r="F474">
        <v>473</v>
      </c>
    </row>
    <row r="475" spans="1:6" x14ac:dyDescent="0.25">
      <c r="A475" t="s">
        <v>7</v>
      </c>
      <c r="B475" t="str">
        <f>+'Auditorias L&amp;T'!AX28</f>
        <v>Urbano</v>
      </c>
      <c r="C475" t="str">
        <f>+'Auditorias L&amp;T'!AY28</f>
        <v>TNB976</v>
      </c>
      <c r="D475" t="str">
        <f>+'Auditorias L&amp;T'!AZ28</f>
        <v>VS-821315</v>
      </c>
      <c r="E475" t="str">
        <f>+'Auditorias L&amp;T'!BL35</f>
        <v>CUMPLE</v>
      </c>
      <c r="F475">
        <v>474</v>
      </c>
    </row>
    <row r="476" spans="1:6" x14ac:dyDescent="0.25">
      <c r="A476" t="s">
        <v>7</v>
      </c>
      <c r="B476" t="str">
        <f>+'Auditorias L&amp;T'!AX36</f>
        <v>XD Tramo 1</v>
      </c>
      <c r="C476" t="str">
        <f>+'Auditorias L&amp;T'!AY36</f>
        <v>Wco092</v>
      </c>
      <c r="D476" t="str">
        <f>+'Auditorias L&amp;T'!AZ36</f>
        <v>VS-821719</v>
      </c>
      <c r="E476" t="str">
        <f>+'Auditorias L&amp;T'!BL36</f>
        <v>INCUMPLE</v>
      </c>
      <c r="F476">
        <v>475</v>
      </c>
    </row>
    <row r="477" spans="1:6" x14ac:dyDescent="0.25">
      <c r="A477" t="s">
        <v>7</v>
      </c>
      <c r="B477" t="str">
        <f>+'Auditorias L&amp;T'!AX37</f>
        <v>XD Tramo 2</v>
      </c>
      <c r="C477" t="e">
        <f>+'Auditorias L&amp;T'!#REF!</f>
        <v>#REF!</v>
      </c>
      <c r="D477" t="e">
        <f>+'Auditorias L&amp;T'!#REF!</f>
        <v>#REF!</v>
      </c>
      <c r="E477" t="str">
        <f>+'Auditorias L&amp;T'!BL37</f>
        <v>CUMPLE</v>
      </c>
      <c r="F477">
        <v>476</v>
      </c>
    </row>
    <row r="478" spans="1:6" x14ac:dyDescent="0.25">
      <c r="A478" t="s">
        <v>7</v>
      </c>
      <c r="B478" t="str">
        <f>+'Auditorias L&amp;T'!AX38</f>
        <v>XD Tramo 2</v>
      </c>
      <c r="C478" t="e">
        <f>+'Auditorias L&amp;T'!#REF!</f>
        <v>#REF!</v>
      </c>
      <c r="D478" t="e">
        <f>+'Auditorias L&amp;T'!#REF!</f>
        <v>#REF!</v>
      </c>
      <c r="E478" t="str">
        <f>+'Auditorias L&amp;T'!BL38</f>
        <v>CUMPLE</v>
      </c>
      <c r="F478">
        <v>477</v>
      </c>
    </row>
    <row r="479" spans="1:6" x14ac:dyDescent="0.25">
      <c r="A479" t="s">
        <v>7</v>
      </c>
      <c r="B479" t="str">
        <f>+'Auditorias L&amp;T'!AX39</f>
        <v>XD Tramo 2</v>
      </c>
      <c r="C479" t="str">
        <f>+'Auditorias L&amp;T'!AY39</f>
        <v>TJT256</v>
      </c>
      <c r="D479" t="str">
        <f>+'Auditorias L&amp;T'!AZ39</f>
        <v>VS-822130</v>
      </c>
      <c r="E479" t="str">
        <f>+'Auditorias L&amp;T'!BL39</f>
        <v>CUMPLE</v>
      </c>
      <c r="F479">
        <v>478</v>
      </c>
    </row>
    <row r="480" spans="1:6" x14ac:dyDescent="0.25">
      <c r="A480" t="s">
        <v>7</v>
      </c>
      <c r="B480" t="str">
        <f>+'Auditorias L&amp;T'!AX40</f>
        <v>XD Tramo 2</v>
      </c>
      <c r="C480" t="str">
        <f>+'Auditorias L&amp;T'!AY40</f>
        <v>PZB463</v>
      </c>
      <c r="D480" t="str">
        <f>+'Auditorias L&amp;T'!AZ40</f>
        <v>VS-822129</v>
      </c>
      <c r="E480" t="str">
        <f>+'Auditorias L&amp;T'!BL40</f>
        <v>CUMPLE</v>
      </c>
      <c r="F480">
        <v>479</v>
      </c>
    </row>
    <row r="481" spans="1:6" x14ac:dyDescent="0.25">
      <c r="A481" t="s">
        <v>7</v>
      </c>
      <c r="B481" t="str">
        <f>+'Auditorias L&amp;T'!AX41</f>
        <v>XD Tramo 2</v>
      </c>
      <c r="C481" t="str">
        <f>+'Auditorias L&amp;T'!AY41</f>
        <v>STX824</v>
      </c>
      <c r="D481" t="str">
        <f>+'Auditorias L&amp;T'!AZ41</f>
        <v>VS-824735</v>
      </c>
      <c r="E481" t="str">
        <f>+'Auditorias L&amp;T'!BL41</f>
        <v>INCUMPLE</v>
      </c>
      <c r="F481">
        <v>480</v>
      </c>
    </row>
    <row r="482" spans="1:6" hidden="1" x14ac:dyDescent="0.25">
      <c r="A482" t="s">
        <v>36</v>
      </c>
      <c r="B482" t="str">
        <f>+'Auditorias L&amp;T'!AX46</f>
        <v>Exportacion</v>
      </c>
      <c r="C482" t="str">
        <f>+'Auditorias L&amp;T'!AY46</f>
        <v>SVS329</v>
      </c>
      <c r="D482" t="str">
        <f>+'Auditorias L&amp;T'!AZ46</f>
        <v>VS-821565</v>
      </c>
      <c r="E482" t="str">
        <f>+'Auditorias L&amp;T'!BL46</f>
        <v>CUMPLE</v>
      </c>
      <c r="F482">
        <v>481</v>
      </c>
    </row>
    <row r="483" spans="1:6" hidden="1" x14ac:dyDescent="0.25">
      <c r="A483" t="s">
        <v>36</v>
      </c>
      <c r="B483" t="str">
        <f>+'Auditorias L&amp;T'!AX47</f>
        <v>Exportacion</v>
      </c>
      <c r="C483" t="str">
        <f>+'Auditorias L&amp;T'!AY47</f>
        <v>SDR608</v>
      </c>
      <c r="D483" t="str">
        <f>+'Auditorias L&amp;T'!AZ47</f>
        <v>VS-823387</v>
      </c>
      <c r="E483" t="str">
        <f>+'Auditorias L&amp;T'!BL47</f>
        <v>CUMPLE</v>
      </c>
      <c r="F483">
        <v>482</v>
      </c>
    </row>
    <row r="484" spans="1:6" hidden="1" x14ac:dyDescent="0.25">
      <c r="A484" t="s">
        <v>36</v>
      </c>
      <c r="B484" t="str">
        <f>+'Auditorias L&amp;T'!AX48</f>
        <v>Exportacion</v>
      </c>
      <c r="C484" t="str">
        <f>+'Auditorias L&amp;T'!AY48</f>
        <v>SVD449</v>
      </c>
      <c r="D484" t="str">
        <f>+'Auditorias L&amp;T'!AZ48</f>
        <v>VS-823466</v>
      </c>
      <c r="E484" t="str">
        <f>+'Auditorias L&amp;T'!BL48</f>
        <v>CUMPLE</v>
      </c>
      <c r="F484">
        <v>483</v>
      </c>
    </row>
    <row r="485" spans="1:6" hidden="1" x14ac:dyDescent="0.25">
      <c r="A485" t="s">
        <v>36</v>
      </c>
      <c r="B485" t="str">
        <f>+'Auditorias L&amp;T'!AX49</f>
        <v>Exportacion</v>
      </c>
      <c r="C485" t="str">
        <f>+'Auditorias L&amp;T'!AY49</f>
        <v>TIU963</v>
      </c>
      <c r="D485" t="str">
        <f>+'Auditorias L&amp;T'!AZ49</f>
        <v>VS-822868</v>
      </c>
      <c r="E485" t="str">
        <f>+'Auditorias L&amp;T'!BL49</f>
        <v>CUMPLE</v>
      </c>
      <c r="F485">
        <v>484</v>
      </c>
    </row>
    <row r="486" spans="1:6" hidden="1" x14ac:dyDescent="0.25">
      <c r="A486" t="s">
        <v>36</v>
      </c>
      <c r="B486" t="str">
        <f>+'Auditorias L&amp;T'!AX50</f>
        <v>Exportacion</v>
      </c>
      <c r="C486" t="str">
        <f>+'Auditorias L&amp;T'!AY50</f>
        <v>TRE611</v>
      </c>
      <c r="D486" t="str">
        <f>+'Auditorias L&amp;T'!AZ50</f>
        <v>VS-821534</v>
      </c>
      <c r="E486" t="str">
        <f>+'Auditorias L&amp;T'!BL50</f>
        <v>CUMPLE</v>
      </c>
      <c r="F486">
        <v>485</v>
      </c>
    </row>
    <row r="487" spans="1:6" hidden="1" x14ac:dyDescent="0.25">
      <c r="A487" t="s">
        <v>36</v>
      </c>
      <c r="B487" t="str">
        <f>+'Auditorias L&amp;T'!AX51</f>
        <v>Importacion</v>
      </c>
      <c r="C487" t="str">
        <f>+'Auditorias L&amp;T'!AY51</f>
        <v>SXV672</v>
      </c>
      <c r="D487" t="str">
        <f>+'Auditorias L&amp;T'!AZ51</f>
        <v>VS-819563</v>
      </c>
      <c r="E487" t="str">
        <f>+'Auditorias L&amp;T'!BL51</f>
        <v>CUMPLE</v>
      </c>
      <c r="F487">
        <v>486</v>
      </c>
    </row>
    <row r="488" spans="1:6" hidden="1" x14ac:dyDescent="0.25">
      <c r="A488" t="s">
        <v>36</v>
      </c>
      <c r="B488" t="str">
        <f>+'Auditorias L&amp;T'!AX52</f>
        <v>Importacion</v>
      </c>
      <c r="C488" t="str">
        <f>+'Auditorias L&amp;T'!AY52</f>
        <v>SPX718</v>
      </c>
      <c r="D488" t="str">
        <f>+'Auditorias L&amp;T'!AZ52</f>
        <v>VS-821889</v>
      </c>
      <c r="E488" t="str">
        <f>+'Auditorias L&amp;T'!BL52</f>
        <v>CUMPLE</v>
      </c>
      <c r="F488">
        <v>487</v>
      </c>
    </row>
    <row r="489" spans="1:6" hidden="1" x14ac:dyDescent="0.25">
      <c r="A489" t="s">
        <v>36</v>
      </c>
      <c r="B489" t="str">
        <f>+'Auditorias L&amp;T'!AX53</f>
        <v>Importacion</v>
      </c>
      <c r="C489" t="str">
        <f>+'Auditorias L&amp;T'!AY53</f>
        <v>SRO217</v>
      </c>
      <c r="D489" t="str">
        <f>+'Auditorias L&amp;T'!AZ53</f>
        <v>VS-822409</v>
      </c>
      <c r="E489" t="str">
        <f>+'Auditorias L&amp;T'!BL53</f>
        <v>CUMPLE</v>
      </c>
      <c r="F489">
        <v>488</v>
      </c>
    </row>
    <row r="490" spans="1:6" hidden="1" x14ac:dyDescent="0.25">
      <c r="A490" t="s">
        <v>36</v>
      </c>
      <c r="B490" t="str">
        <f>+'Auditorias L&amp;T'!AX54</f>
        <v>Importacion</v>
      </c>
      <c r="C490" t="str">
        <f>+'Auditorias L&amp;T'!AY54</f>
        <v>TRJ023</v>
      </c>
      <c r="D490" t="str">
        <f>+'Auditorias L&amp;T'!AZ54</f>
        <v>VS-823324</v>
      </c>
      <c r="E490" t="str">
        <f>+'Auditorias L&amp;T'!BL54</f>
        <v>CUMPLE</v>
      </c>
      <c r="F490">
        <v>489</v>
      </c>
    </row>
    <row r="491" spans="1:6" hidden="1" x14ac:dyDescent="0.25">
      <c r="A491" t="s">
        <v>36</v>
      </c>
      <c r="B491" t="str">
        <f>+'Auditorias L&amp;T'!AX55</f>
        <v>Importacion</v>
      </c>
      <c r="C491" t="str">
        <f>+'Auditorias L&amp;T'!AY55</f>
        <v>TUK333</v>
      </c>
      <c r="D491" t="str">
        <f>+'Auditorias L&amp;T'!AZ55</f>
        <v>VS-824800</v>
      </c>
      <c r="E491" t="str">
        <f>+'Auditorias L&amp;T'!BL55</f>
        <v>CUMPLE</v>
      </c>
      <c r="F491">
        <v>490</v>
      </c>
    </row>
    <row r="492" spans="1:6" hidden="1" x14ac:dyDescent="0.25">
      <c r="A492" t="s">
        <v>36</v>
      </c>
      <c r="B492" t="str">
        <f>+'Auditorias L&amp;T'!AX56</f>
        <v>Nacional</v>
      </c>
      <c r="C492" t="str">
        <f>+'Auditorias L&amp;T'!AY56</f>
        <v>TDZ916</v>
      </c>
      <c r="D492" t="str">
        <f>+'Auditorias L&amp;T'!AZ56</f>
        <v>VS-819456</v>
      </c>
      <c r="E492" t="str">
        <f>+'Auditorias L&amp;T'!BL56</f>
        <v>CUMPLE</v>
      </c>
      <c r="F492">
        <v>491</v>
      </c>
    </row>
    <row r="493" spans="1:6" hidden="1" x14ac:dyDescent="0.25">
      <c r="A493" t="s">
        <v>36</v>
      </c>
      <c r="B493" t="str">
        <f>+'Auditorias L&amp;T'!AX57</f>
        <v>Nacional</v>
      </c>
      <c r="C493" t="str">
        <f>+'Auditorias L&amp;T'!AY57</f>
        <v>XJB109</v>
      </c>
      <c r="D493" t="str">
        <f>+'Auditorias L&amp;T'!AZ57</f>
        <v>VS-823627</v>
      </c>
      <c r="E493" t="str">
        <f>+'Auditorias L&amp;T'!BL57</f>
        <v>CUMPLE</v>
      </c>
      <c r="F493">
        <v>492</v>
      </c>
    </row>
    <row r="494" spans="1:6" hidden="1" x14ac:dyDescent="0.25">
      <c r="A494" t="s">
        <v>36</v>
      </c>
      <c r="B494" t="str">
        <f>+'Auditorias L&amp;T'!AX58</f>
        <v>Nacional</v>
      </c>
      <c r="C494" t="str">
        <f>+'Auditorias L&amp;T'!AY58</f>
        <v>STU142</v>
      </c>
      <c r="D494" t="str">
        <f>+'Auditorias L&amp;T'!AZ58</f>
        <v>VS-822721</v>
      </c>
      <c r="E494" t="str">
        <f>+'Auditorias L&amp;T'!BL58</f>
        <v>CUMPLE</v>
      </c>
      <c r="F494">
        <v>493</v>
      </c>
    </row>
    <row r="495" spans="1:6" hidden="1" x14ac:dyDescent="0.25">
      <c r="A495" t="s">
        <v>36</v>
      </c>
      <c r="B495" t="str">
        <f>+'Auditorias L&amp;T'!AX59</f>
        <v>Nacional</v>
      </c>
      <c r="C495" t="str">
        <f>+'Auditorias L&amp;T'!AY59</f>
        <v>UFV566</v>
      </c>
      <c r="D495" t="str">
        <f>+'Auditorias L&amp;T'!AZ59</f>
        <v>VS-823716</v>
      </c>
      <c r="E495" t="str">
        <f>+'Auditorias L&amp;T'!BL59</f>
        <v>CUMPLE</v>
      </c>
      <c r="F495">
        <v>494</v>
      </c>
    </row>
    <row r="496" spans="1:6" hidden="1" x14ac:dyDescent="0.25">
      <c r="A496" t="s">
        <v>36</v>
      </c>
      <c r="B496" t="str">
        <f>+'Auditorias L&amp;T'!AX60</f>
        <v>Nacional</v>
      </c>
      <c r="C496" t="str">
        <f>+'Auditorias L&amp;T'!AY60</f>
        <v>TGK903</v>
      </c>
      <c r="D496" t="str">
        <f>+'Auditorias L&amp;T'!AZ60</f>
        <v>VS-824906</v>
      </c>
      <c r="E496" t="str">
        <f>+'Auditorias L&amp;T'!BL60</f>
        <v>CUMPLE</v>
      </c>
      <c r="F496">
        <v>495</v>
      </c>
    </row>
    <row r="497" spans="1:6" hidden="1" x14ac:dyDescent="0.25">
      <c r="A497" t="s">
        <v>36</v>
      </c>
      <c r="B497" t="str">
        <f>+'Auditorias L&amp;T'!AX61</f>
        <v>Urbano</v>
      </c>
      <c r="C497" t="str">
        <f>+'Auditorias L&amp;T'!AY61</f>
        <v>SMP510</v>
      </c>
      <c r="D497" t="str">
        <f>+'Auditorias L&amp;T'!AZ61</f>
        <v>VS-821212</v>
      </c>
      <c r="E497" t="str">
        <f>+'Auditorias L&amp;T'!BL61</f>
        <v>CUMPLE</v>
      </c>
      <c r="F497">
        <v>496</v>
      </c>
    </row>
    <row r="498" spans="1:6" hidden="1" x14ac:dyDescent="0.25">
      <c r="A498" t="s">
        <v>36</v>
      </c>
      <c r="B498" t="str">
        <f>+'Auditorias L&amp;T'!AX62</f>
        <v>Urbano</v>
      </c>
      <c r="C498" t="str">
        <f>+'Auditorias L&amp;T'!AY62</f>
        <v>TNB976</v>
      </c>
      <c r="D498" t="str">
        <f>+'Auditorias L&amp;T'!AZ62</f>
        <v>VS-821315</v>
      </c>
      <c r="E498" t="str">
        <f>+'Auditorias L&amp;T'!BL62</f>
        <v>CUMPLE</v>
      </c>
      <c r="F498">
        <v>497</v>
      </c>
    </row>
    <row r="499" spans="1:6" hidden="1" x14ac:dyDescent="0.25">
      <c r="A499" t="s">
        <v>36</v>
      </c>
      <c r="B499" t="str">
        <f>+'Auditorias L&amp;T'!AX63</f>
        <v>Urbano</v>
      </c>
      <c r="C499" t="str">
        <f>+'Auditorias L&amp;T'!AY63</f>
        <v>SMH235</v>
      </c>
      <c r="D499" t="str">
        <f>+'Auditorias L&amp;T'!AZ63</f>
        <v>VS-821838</v>
      </c>
      <c r="E499" t="str">
        <f>+'Auditorias L&amp;T'!BL63</f>
        <v>CUMPLE</v>
      </c>
      <c r="F499">
        <v>498</v>
      </c>
    </row>
    <row r="500" spans="1:6" hidden="1" x14ac:dyDescent="0.25">
      <c r="A500" t="s">
        <v>36</v>
      </c>
      <c r="B500" t="str">
        <f>+'Auditorias L&amp;T'!AX64</f>
        <v>Urbano</v>
      </c>
      <c r="C500" t="str">
        <f>+'Auditorias L&amp;T'!AY64</f>
        <v>UFQ340</v>
      </c>
      <c r="D500" t="str">
        <f>+'Auditorias L&amp;T'!AZ64</f>
        <v>VS-822932</v>
      </c>
      <c r="E500" t="str">
        <f>+'Auditorias L&amp;T'!BL64</f>
        <v>CUMPLE</v>
      </c>
      <c r="F500">
        <v>499</v>
      </c>
    </row>
    <row r="501" spans="1:6" hidden="1" x14ac:dyDescent="0.25">
      <c r="A501" t="s">
        <v>36</v>
      </c>
      <c r="B501" t="str">
        <f>+'Auditorias L&amp;T'!AX65</f>
        <v>Urbano</v>
      </c>
      <c r="C501" t="str">
        <f>+'Auditorias L&amp;T'!AY65</f>
        <v>SWN758</v>
      </c>
      <c r="D501" t="str">
        <f>+'Auditorias L&amp;T'!AZ65</f>
        <v>VS-824111</v>
      </c>
      <c r="E501" t="str">
        <f>+'Auditorias L&amp;T'!BL65</f>
        <v>CUMPLE</v>
      </c>
      <c r="F501">
        <v>500</v>
      </c>
    </row>
    <row r="502" spans="1:6" hidden="1" x14ac:dyDescent="0.25">
      <c r="A502" t="s">
        <v>36</v>
      </c>
      <c r="B502" t="str">
        <f>+'Auditorias L&amp;T'!AX66</f>
        <v>XD Tramo 1</v>
      </c>
      <c r="C502" t="str">
        <f>+'Auditorias L&amp;T'!AY66</f>
        <v>SMN306</v>
      </c>
      <c r="D502" t="str">
        <f>+'Auditorias L&amp;T'!AZ66</f>
        <v>VS-821301</v>
      </c>
      <c r="E502" t="str">
        <f>+'Auditorias L&amp;T'!BL66</f>
        <v>CUMPLE</v>
      </c>
      <c r="F502">
        <v>501</v>
      </c>
    </row>
    <row r="503" spans="1:6" hidden="1" x14ac:dyDescent="0.25">
      <c r="A503" t="s">
        <v>36</v>
      </c>
      <c r="B503" t="str">
        <f>+'Auditorias L&amp;T'!AX67</f>
        <v>XD Tramo 1</v>
      </c>
      <c r="C503" t="str">
        <f>+'Auditorias L&amp;T'!AY67</f>
        <v>SZY265</v>
      </c>
      <c r="D503" t="str">
        <f>+'Auditorias L&amp;T'!AZ67</f>
        <v>VS-822227</v>
      </c>
      <c r="E503" t="str">
        <f>+'Auditorias L&amp;T'!BL67</f>
        <v>CUMPLE</v>
      </c>
      <c r="F503">
        <v>502</v>
      </c>
    </row>
    <row r="504" spans="1:6" hidden="1" x14ac:dyDescent="0.25">
      <c r="A504" t="s">
        <v>36</v>
      </c>
      <c r="B504" t="str">
        <f>+'Auditorias L&amp;T'!AX68</f>
        <v>XD Tramo 1</v>
      </c>
      <c r="C504" t="str">
        <f>+'Auditorias L&amp;T'!AY68</f>
        <v>WNL195</v>
      </c>
      <c r="D504" t="str">
        <f>+'Auditorias L&amp;T'!AZ68</f>
        <v>VS-823451</v>
      </c>
      <c r="E504" t="str">
        <f>+'Auditorias L&amp;T'!BL68</f>
        <v>CUMPLE</v>
      </c>
      <c r="F504">
        <v>503</v>
      </c>
    </row>
    <row r="505" spans="1:6" hidden="1" x14ac:dyDescent="0.25">
      <c r="A505" t="s">
        <v>36</v>
      </c>
      <c r="B505" t="str">
        <f>+'Auditorias L&amp;T'!AX69</f>
        <v>XD Tramo 1</v>
      </c>
      <c r="C505" t="str">
        <f>+'Auditorias L&amp;T'!AY69</f>
        <v>SZX588</v>
      </c>
      <c r="D505" t="str">
        <f>+'Auditorias L&amp;T'!AZ69</f>
        <v>VS-825519</v>
      </c>
      <c r="E505" t="str">
        <f>+'Auditorias L&amp;T'!BL69</f>
        <v>CUMPLE</v>
      </c>
      <c r="F505">
        <v>504</v>
      </c>
    </row>
    <row r="506" spans="1:6" hidden="1" x14ac:dyDescent="0.25">
      <c r="A506" t="s">
        <v>36</v>
      </c>
      <c r="B506" t="str">
        <f>+'Auditorias L&amp;T'!AX70</f>
        <v>XD Tramo 1</v>
      </c>
      <c r="C506" t="str">
        <f>+'Auditorias L&amp;T'!AY70</f>
        <v>Wco092</v>
      </c>
      <c r="D506" t="str">
        <f>+'Auditorias L&amp;T'!AZ70</f>
        <v>VS-821719</v>
      </c>
      <c r="E506" t="str">
        <f>+'Auditorias L&amp;T'!BL70</f>
        <v>CUMPLE</v>
      </c>
      <c r="F506">
        <v>505</v>
      </c>
    </row>
    <row r="507" spans="1:6" hidden="1" x14ac:dyDescent="0.25">
      <c r="A507" t="s">
        <v>36</v>
      </c>
      <c r="B507" t="str">
        <f>+'Auditorias L&amp;T'!AX71</f>
        <v>XD Tramo 2</v>
      </c>
      <c r="C507" t="str">
        <f>+'Auditorias L&amp;T'!AY71</f>
        <v>TIQ538</v>
      </c>
      <c r="D507" t="str">
        <f>+'Auditorias L&amp;T'!AZ71</f>
        <v>VS-821215</v>
      </c>
      <c r="E507" t="str">
        <f>+'Auditorias L&amp;T'!BL71</f>
        <v>CUMPLE</v>
      </c>
      <c r="F507">
        <v>506</v>
      </c>
    </row>
    <row r="508" spans="1:6" hidden="1" x14ac:dyDescent="0.25">
      <c r="A508" t="s">
        <v>36</v>
      </c>
      <c r="B508" t="str">
        <f>+'Auditorias L&amp;T'!AX72</f>
        <v>XD Tramo 2</v>
      </c>
      <c r="C508" t="str">
        <f>+'Auditorias L&amp;T'!AY72</f>
        <v>SKA110</v>
      </c>
      <c r="D508" t="str">
        <f>+'Auditorias L&amp;T'!AZ72</f>
        <v>VS-821540</v>
      </c>
      <c r="E508" t="str">
        <f>+'Auditorias L&amp;T'!BL72</f>
        <v>CUMPLE</v>
      </c>
      <c r="F508">
        <v>507</v>
      </c>
    </row>
    <row r="509" spans="1:6" hidden="1" x14ac:dyDescent="0.25">
      <c r="A509" t="s">
        <v>36</v>
      </c>
      <c r="B509" t="str">
        <f>+'Auditorias L&amp;T'!AX73</f>
        <v>XD Tramo 2</v>
      </c>
      <c r="C509" t="str">
        <f>+'Auditorias L&amp;T'!AY73</f>
        <v>TJT256</v>
      </c>
      <c r="D509" t="str">
        <f>+'Auditorias L&amp;T'!AZ73</f>
        <v>VS-822130</v>
      </c>
      <c r="E509" t="str">
        <f>+'Auditorias L&amp;T'!BL73</f>
        <v>CUMPLE</v>
      </c>
      <c r="F509">
        <v>508</v>
      </c>
    </row>
    <row r="510" spans="1:6" hidden="1" x14ac:dyDescent="0.25">
      <c r="A510" t="s">
        <v>36</v>
      </c>
      <c r="B510" t="str">
        <f>+'Auditorias L&amp;T'!AX74</f>
        <v>XD Tramo 2</v>
      </c>
      <c r="C510" t="str">
        <f>+'Auditorias L&amp;T'!AY74</f>
        <v>PZB463</v>
      </c>
      <c r="D510" t="str">
        <f>+'Auditorias L&amp;T'!AZ74</f>
        <v>VS-822129</v>
      </c>
      <c r="E510" t="str">
        <f>+'Auditorias L&amp;T'!BL74</f>
        <v>CUMPLE</v>
      </c>
      <c r="F510">
        <v>509</v>
      </c>
    </row>
    <row r="511" spans="1:6" hidden="1" x14ac:dyDescent="0.25">
      <c r="A511" t="s">
        <v>36</v>
      </c>
      <c r="B511" t="str">
        <f>+'Auditorias L&amp;T'!AX75</f>
        <v>XD Tramo 2</v>
      </c>
      <c r="C511" t="str">
        <f>+'Auditorias L&amp;T'!AY75</f>
        <v>STX824</v>
      </c>
      <c r="D511" t="str">
        <f>+'Auditorias L&amp;T'!AZ75</f>
        <v>VS-824735</v>
      </c>
      <c r="E511" t="str">
        <f>+'Auditorias L&amp;T'!BL75</f>
        <v>CUMPLE</v>
      </c>
      <c r="F511">
        <v>510</v>
      </c>
    </row>
    <row r="512" spans="1:6" hidden="1" x14ac:dyDescent="0.25">
      <c r="A512" t="s">
        <v>37</v>
      </c>
      <c r="B512" t="str">
        <f>+'Auditorias L&amp;T'!AX80</f>
        <v>Exportacion</v>
      </c>
      <c r="C512" t="str">
        <f>+'Auditorias L&amp;T'!AY80</f>
        <v>SVS329</v>
      </c>
      <c r="D512" t="str">
        <f>+'Auditorias L&amp;T'!AZ80</f>
        <v>VS-821565</v>
      </c>
      <c r="E512" t="str">
        <f>+'Auditorias L&amp;T'!BL80</f>
        <v>INCUMPLE</v>
      </c>
      <c r="F512">
        <v>511</v>
      </c>
    </row>
    <row r="513" spans="1:6" hidden="1" x14ac:dyDescent="0.25">
      <c r="A513" t="s">
        <v>37</v>
      </c>
      <c r="B513" t="str">
        <f>+'Auditorias L&amp;T'!AX81</f>
        <v>Exportacion</v>
      </c>
      <c r="C513" t="str">
        <f>+'Auditorias L&amp;T'!AY81</f>
        <v>SDR608</v>
      </c>
      <c r="D513" t="str">
        <f>+'Auditorias L&amp;T'!AZ81</f>
        <v>VS-823387</v>
      </c>
      <c r="E513" t="str">
        <f>+'Auditorias L&amp;T'!BL81</f>
        <v>CUMPLE</v>
      </c>
      <c r="F513">
        <v>512</v>
      </c>
    </row>
    <row r="514" spans="1:6" hidden="1" x14ac:dyDescent="0.25">
      <c r="A514" t="s">
        <v>37</v>
      </c>
      <c r="B514" t="str">
        <f>+'Auditorias L&amp;T'!AX82</f>
        <v>Exportacion</v>
      </c>
      <c r="C514" t="str">
        <f>+'Auditorias L&amp;T'!AY82</f>
        <v>SVD449</v>
      </c>
      <c r="D514" t="str">
        <f>+'Auditorias L&amp;T'!AZ82</f>
        <v>VS-823466</v>
      </c>
      <c r="E514" t="str">
        <f>+'Auditorias L&amp;T'!BL82</f>
        <v>INCUMPLE</v>
      </c>
      <c r="F514">
        <v>513</v>
      </c>
    </row>
    <row r="515" spans="1:6" hidden="1" x14ac:dyDescent="0.25">
      <c r="A515" t="s">
        <v>37</v>
      </c>
      <c r="B515" t="str">
        <f>+'Auditorias L&amp;T'!AX83</f>
        <v>Exportacion</v>
      </c>
      <c r="C515" t="str">
        <f>+'Auditorias L&amp;T'!AY83</f>
        <v>TIU963</v>
      </c>
      <c r="D515" t="str">
        <f>+'Auditorias L&amp;T'!AZ83</f>
        <v>VS-822868</v>
      </c>
      <c r="E515" t="str">
        <f>+'Auditorias L&amp;T'!BL83</f>
        <v>INCUMPLE</v>
      </c>
      <c r="F515">
        <v>514</v>
      </c>
    </row>
    <row r="516" spans="1:6" hidden="1" x14ac:dyDescent="0.25">
      <c r="A516" t="s">
        <v>37</v>
      </c>
      <c r="B516" t="str">
        <f>+'Auditorias L&amp;T'!AX84</f>
        <v>Exportacion</v>
      </c>
      <c r="C516" t="str">
        <f>+'Auditorias L&amp;T'!AY84</f>
        <v>TRE611</v>
      </c>
      <c r="D516" t="str">
        <f>+'Auditorias L&amp;T'!AZ84</f>
        <v>VS-821534</v>
      </c>
      <c r="E516" t="str">
        <f>+'Auditorias L&amp;T'!BL84</f>
        <v>CUMPLE</v>
      </c>
      <c r="F516">
        <v>515</v>
      </c>
    </row>
    <row r="517" spans="1:6" hidden="1" x14ac:dyDescent="0.25">
      <c r="A517" t="s">
        <v>37</v>
      </c>
      <c r="B517" t="str">
        <f>+'Auditorias L&amp;T'!AX85</f>
        <v>Importacion</v>
      </c>
      <c r="C517" t="str">
        <f>+'Auditorias L&amp;T'!AY85</f>
        <v>SXV672</v>
      </c>
      <c r="D517" t="str">
        <f>+'Auditorias L&amp;T'!AZ85</f>
        <v>VS-819563</v>
      </c>
      <c r="E517" t="str">
        <f>+'Auditorias L&amp;T'!BL85</f>
        <v>CUMPLE</v>
      </c>
      <c r="F517">
        <v>516</v>
      </c>
    </row>
    <row r="518" spans="1:6" hidden="1" x14ac:dyDescent="0.25">
      <c r="A518" t="s">
        <v>37</v>
      </c>
      <c r="B518" t="str">
        <f>+'Auditorias L&amp;T'!AX86</f>
        <v>Importacion</v>
      </c>
      <c r="C518" t="str">
        <f>+'Auditorias L&amp;T'!AY86</f>
        <v>SPX718</v>
      </c>
      <c r="D518" t="str">
        <f>+'Auditorias L&amp;T'!AZ86</f>
        <v>VS-821889</v>
      </c>
      <c r="E518" t="str">
        <f>+'Auditorias L&amp;T'!BL86</f>
        <v>INCUMPLE</v>
      </c>
      <c r="F518">
        <v>517</v>
      </c>
    </row>
    <row r="519" spans="1:6" hidden="1" x14ac:dyDescent="0.25">
      <c r="A519" t="s">
        <v>37</v>
      </c>
      <c r="B519" t="str">
        <f>+'Auditorias L&amp;T'!AX87</f>
        <v>Importacion</v>
      </c>
      <c r="C519" t="str">
        <f>+'Auditorias L&amp;T'!AY87</f>
        <v>SRO217</v>
      </c>
      <c r="D519" t="str">
        <f>+'Auditorias L&amp;T'!AZ87</f>
        <v>VS-822409</v>
      </c>
      <c r="E519" t="str">
        <f>+'Auditorias L&amp;T'!BL87</f>
        <v>INCUMPLE</v>
      </c>
      <c r="F519">
        <v>518</v>
      </c>
    </row>
    <row r="520" spans="1:6" hidden="1" x14ac:dyDescent="0.25">
      <c r="A520" t="s">
        <v>37</v>
      </c>
      <c r="B520" t="str">
        <f>+'Auditorias L&amp;T'!AX88</f>
        <v>Importacion</v>
      </c>
      <c r="C520" t="str">
        <f>+'Auditorias L&amp;T'!AY88</f>
        <v>TRJ023</v>
      </c>
      <c r="D520" t="str">
        <f>+'Auditorias L&amp;T'!AZ88</f>
        <v>VS-823324</v>
      </c>
      <c r="E520" t="str">
        <f>+'Auditorias L&amp;T'!BL88</f>
        <v>INCUMPLE</v>
      </c>
      <c r="F520">
        <v>519</v>
      </c>
    </row>
    <row r="521" spans="1:6" hidden="1" x14ac:dyDescent="0.25">
      <c r="A521" t="s">
        <v>37</v>
      </c>
      <c r="B521" t="str">
        <f>+'Auditorias L&amp;T'!AX89</f>
        <v>Importacion</v>
      </c>
      <c r="C521" t="str">
        <f>+'Auditorias L&amp;T'!AY89</f>
        <v>TUK333</v>
      </c>
      <c r="D521" t="str">
        <f>+'Auditorias L&amp;T'!AZ89</f>
        <v>VS-824800</v>
      </c>
      <c r="E521" t="str">
        <f>+'Auditorias L&amp;T'!BL89</f>
        <v>INCUMPLE</v>
      </c>
      <c r="F521">
        <v>520</v>
      </c>
    </row>
    <row r="522" spans="1:6" hidden="1" x14ac:dyDescent="0.25">
      <c r="A522" t="s">
        <v>37</v>
      </c>
      <c r="B522" t="str">
        <f>+'Auditorias L&amp;T'!AX90</f>
        <v>Nacional</v>
      </c>
      <c r="C522" t="str">
        <f>+'Auditorias L&amp;T'!AY90</f>
        <v>TDZ916</v>
      </c>
      <c r="D522" t="str">
        <f>+'Auditorias L&amp;T'!AZ90</f>
        <v>VS-819456</v>
      </c>
      <c r="E522" t="str">
        <f>+'Auditorias L&amp;T'!BL90</f>
        <v>INCUMPLE</v>
      </c>
      <c r="F522">
        <v>521</v>
      </c>
    </row>
    <row r="523" spans="1:6" hidden="1" x14ac:dyDescent="0.25">
      <c r="A523" t="s">
        <v>37</v>
      </c>
      <c r="B523" t="str">
        <f>+'Auditorias L&amp;T'!AX91</f>
        <v>Nacional</v>
      </c>
      <c r="C523" t="str">
        <f>+'Auditorias L&amp;T'!AY91</f>
        <v>XJB109</v>
      </c>
      <c r="D523" t="str">
        <f>+'Auditorias L&amp;T'!AZ91</f>
        <v>VS-823627</v>
      </c>
      <c r="E523" t="str">
        <f>+'Auditorias L&amp;T'!BL91</f>
        <v>INCUMPLE</v>
      </c>
      <c r="F523">
        <v>522</v>
      </c>
    </row>
    <row r="524" spans="1:6" hidden="1" x14ac:dyDescent="0.25">
      <c r="A524" t="s">
        <v>37</v>
      </c>
      <c r="B524" t="str">
        <f>+'Auditorias L&amp;T'!AX92</f>
        <v>Nacional</v>
      </c>
      <c r="C524" t="str">
        <f>+'Auditorias L&amp;T'!AY92</f>
        <v>STU142</v>
      </c>
      <c r="D524" t="str">
        <f>+'Auditorias L&amp;T'!AZ92</f>
        <v>VS-822721</v>
      </c>
      <c r="E524" t="str">
        <f>+'Auditorias L&amp;T'!BL92</f>
        <v>INCUMPLE</v>
      </c>
      <c r="F524">
        <v>523</v>
      </c>
    </row>
    <row r="525" spans="1:6" hidden="1" x14ac:dyDescent="0.25">
      <c r="A525" t="s">
        <v>37</v>
      </c>
      <c r="B525" t="str">
        <f>+'Auditorias L&amp;T'!AX93</f>
        <v>Nacional</v>
      </c>
      <c r="C525" t="str">
        <f>+'Auditorias L&amp;T'!AY93</f>
        <v>UFV566</v>
      </c>
      <c r="D525" t="str">
        <f>+'Auditorias L&amp;T'!AZ93</f>
        <v>VS-823716</v>
      </c>
      <c r="E525" t="str">
        <f>+'Auditorias L&amp;T'!BL93</f>
        <v>INCUMPLE</v>
      </c>
      <c r="F525">
        <v>524</v>
      </c>
    </row>
    <row r="526" spans="1:6" hidden="1" x14ac:dyDescent="0.25">
      <c r="A526" t="s">
        <v>37</v>
      </c>
      <c r="B526" t="str">
        <f>+'Auditorias L&amp;T'!AX94</f>
        <v>Nacional</v>
      </c>
      <c r="C526" t="str">
        <f>+'Auditorias L&amp;T'!AY94</f>
        <v>TGK903</v>
      </c>
      <c r="D526" t="str">
        <f>+'Auditorias L&amp;T'!AZ94</f>
        <v>VS-824906</v>
      </c>
      <c r="E526" t="str">
        <f>+'Auditorias L&amp;T'!BL94</f>
        <v>CUMPLE</v>
      </c>
      <c r="F526">
        <v>525</v>
      </c>
    </row>
    <row r="527" spans="1:6" hidden="1" x14ac:dyDescent="0.25">
      <c r="A527" t="s">
        <v>37</v>
      </c>
      <c r="B527" t="str">
        <f>+'Auditorias L&amp;T'!AX95</f>
        <v>Urbano</v>
      </c>
      <c r="C527" t="str">
        <f>+'Auditorias L&amp;T'!AY95</f>
        <v>SMP510</v>
      </c>
      <c r="D527" t="str">
        <f>+'Auditorias L&amp;T'!AZ95</f>
        <v>VS-821212</v>
      </c>
      <c r="E527" t="str">
        <f>+'Auditorias L&amp;T'!BL95</f>
        <v>INCUMPLE</v>
      </c>
      <c r="F527">
        <v>526</v>
      </c>
    </row>
    <row r="528" spans="1:6" hidden="1" x14ac:dyDescent="0.25">
      <c r="A528" t="s">
        <v>37</v>
      </c>
      <c r="B528" t="str">
        <f>+'Auditorias L&amp;T'!AX96</f>
        <v>Urbano</v>
      </c>
      <c r="C528" t="str">
        <f>+'Auditorias L&amp;T'!AY96</f>
        <v>TNB976</v>
      </c>
      <c r="D528" t="str">
        <f>+'Auditorias L&amp;T'!AZ96</f>
        <v>VS-821315</v>
      </c>
      <c r="E528" t="str">
        <f>+'Auditorias L&amp;T'!BL96</f>
        <v>CUMPLE</v>
      </c>
      <c r="F528">
        <v>527</v>
      </c>
    </row>
    <row r="529" spans="1:6" hidden="1" x14ac:dyDescent="0.25">
      <c r="A529" t="s">
        <v>37</v>
      </c>
      <c r="B529" t="str">
        <f>+'Auditorias L&amp;T'!AX97</f>
        <v>Urbano</v>
      </c>
      <c r="C529" t="str">
        <f>+'Auditorias L&amp;T'!AY97</f>
        <v>SMH235</v>
      </c>
      <c r="D529" t="str">
        <f>+'Auditorias L&amp;T'!AZ97</f>
        <v>VS-821838</v>
      </c>
      <c r="E529" t="str">
        <f>+'Auditorias L&amp;T'!BL97</f>
        <v>INCUMPLE</v>
      </c>
      <c r="F529">
        <v>528</v>
      </c>
    </row>
    <row r="530" spans="1:6" hidden="1" x14ac:dyDescent="0.25">
      <c r="A530" t="s">
        <v>37</v>
      </c>
      <c r="B530" t="str">
        <f>+'Auditorias L&amp;T'!AX98</f>
        <v>Urbano</v>
      </c>
      <c r="C530" t="str">
        <f>+'Auditorias L&amp;T'!AY98</f>
        <v>UFQ340</v>
      </c>
      <c r="D530" t="str">
        <f>+'Auditorias L&amp;T'!AZ98</f>
        <v>VS-822932</v>
      </c>
      <c r="E530" t="str">
        <f>+'Auditorias L&amp;T'!BL98</f>
        <v>CUMPLE</v>
      </c>
      <c r="F530">
        <v>529</v>
      </c>
    </row>
    <row r="531" spans="1:6" hidden="1" x14ac:dyDescent="0.25">
      <c r="A531" t="s">
        <v>37</v>
      </c>
      <c r="B531" t="str">
        <f>+'Auditorias L&amp;T'!AX99</f>
        <v>Urbano</v>
      </c>
      <c r="C531" t="str">
        <f>+'Auditorias L&amp;T'!AY99</f>
        <v>SWN758</v>
      </c>
      <c r="D531" t="str">
        <f>+'Auditorias L&amp;T'!AZ99</f>
        <v>VS-824111</v>
      </c>
      <c r="E531" t="str">
        <f>+'Auditorias L&amp;T'!BL99</f>
        <v>INCUMPLE</v>
      </c>
      <c r="F531">
        <v>530</v>
      </c>
    </row>
    <row r="532" spans="1:6" hidden="1" x14ac:dyDescent="0.25">
      <c r="A532" t="s">
        <v>37</v>
      </c>
      <c r="B532" t="str">
        <f>+'Auditorias L&amp;T'!AX100</f>
        <v>XD Tramo 1</v>
      </c>
      <c r="C532" t="str">
        <f>+'Auditorias L&amp;T'!AY100</f>
        <v>SMN306</v>
      </c>
      <c r="D532" t="str">
        <f>+'Auditorias L&amp;T'!AZ100</f>
        <v>VS-821301</v>
      </c>
      <c r="E532" t="str">
        <f>+'Auditorias L&amp;T'!BL100</f>
        <v>INCUMPLE</v>
      </c>
      <c r="F532">
        <v>531</v>
      </c>
    </row>
    <row r="533" spans="1:6" hidden="1" x14ac:dyDescent="0.25">
      <c r="A533" t="s">
        <v>37</v>
      </c>
      <c r="B533" t="str">
        <f>+'Auditorias L&amp;T'!AX101</f>
        <v>XD Tramo 1</v>
      </c>
      <c r="C533" t="str">
        <f>+'Auditorias L&amp;T'!AY101</f>
        <v>SZY265</v>
      </c>
      <c r="D533" t="str">
        <f>+'Auditorias L&amp;T'!AZ101</f>
        <v>VS-822227</v>
      </c>
      <c r="E533" t="str">
        <f>+'Auditorias L&amp;T'!BL101</f>
        <v>CUMPLE</v>
      </c>
      <c r="F533">
        <v>532</v>
      </c>
    </row>
    <row r="534" spans="1:6" hidden="1" x14ac:dyDescent="0.25">
      <c r="A534" t="s">
        <v>37</v>
      </c>
      <c r="B534" t="str">
        <f>+'Auditorias L&amp;T'!AX102</f>
        <v>XD Tramo 1</v>
      </c>
      <c r="C534" t="str">
        <f>+'Auditorias L&amp;T'!AY102</f>
        <v>WNL195</v>
      </c>
      <c r="D534" t="str">
        <f>+'Auditorias L&amp;T'!AZ102</f>
        <v>VS-823451</v>
      </c>
      <c r="E534" t="str">
        <f>+'Auditorias L&amp;T'!BL102</f>
        <v>CUMPLE</v>
      </c>
      <c r="F534">
        <v>533</v>
      </c>
    </row>
    <row r="535" spans="1:6" hidden="1" x14ac:dyDescent="0.25">
      <c r="A535" t="s">
        <v>37</v>
      </c>
      <c r="B535" t="str">
        <f>+'Auditorias L&amp;T'!AX103</f>
        <v>XD Tramo 1</v>
      </c>
      <c r="C535" t="str">
        <f>+'Auditorias L&amp;T'!AY103</f>
        <v>SZX588</v>
      </c>
      <c r="D535" t="str">
        <f>+'Auditorias L&amp;T'!AZ103</f>
        <v>VS-825519</v>
      </c>
      <c r="E535" t="str">
        <f>+'Auditorias L&amp;T'!BL103</f>
        <v>CUMPLE</v>
      </c>
      <c r="F535">
        <v>534</v>
      </c>
    </row>
    <row r="536" spans="1:6" hidden="1" x14ac:dyDescent="0.25">
      <c r="A536" t="s">
        <v>37</v>
      </c>
      <c r="B536" t="str">
        <f>+'Auditorias L&amp;T'!AX104</f>
        <v>XD Tramo 1</v>
      </c>
      <c r="C536" t="str">
        <f>+'Auditorias L&amp;T'!AY104</f>
        <v>Wco092</v>
      </c>
      <c r="D536" t="str">
        <f>+'Auditorias L&amp;T'!AZ104</f>
        <v>VS-821719</v>
      </c>
      <c r="E536" t="str">
        <f>+'Auditorias L&amp;T'!BL104</f>
        <v>INCUMPLE</v>
      </c>
      <c r="F536">
        <v>535</v>
      </c>
    </row>
    <row r="537" spans="1:6" hidden="1" x14ac:dyDescent="0.25">
      <c r="A537" t="s">
        <v>37</v>
      </c>
      <c r="B537" t="str">
        <f>+'Auditorias L&amp;T'!AX105</f>
        <v>XD Tramo 2</v>
      </c>
      <c r="C537" t="str">
        <f>+'Auditorias L&amp;T'!AY105</f>
        <v>TIQ538</v>
      </c>
      <c r="D537" t="str">
        <f>+'Auditorias L&amp;T'!AZ105</f>
        <v>VS-821215</v>
      </c>
      <c r="E537" t="str">
        <f>+'Auditorias L&amp;T'!BL105</f>
        <v>INCUMPLE</v>
      </c>
      <c r="F537">
        <v>536</v>
      </c>
    </row>
    <row r="538" spans="1:6" hidden="1" x14ac:dyDescent="0.25">
      <c r="A538" t="s">
        <v>37</v>
      </c>
      <c r="B538" t="str">
        <f>+'Auditorias L&amp;T'!AX106</f>
        <v>XD Tramo 2</v>
      </c>
      <c r="C538" t="str">
        <f>+'Auditorias L&amp;T'!AY106</f>
        <v>SKA110</v>
      </c>
      <c r="D538" t="str">
        <f>+'Auditorias L&amp;T'!AZ106</f>
        <v>VS-821540</v>
      </c>
      <c r="E538" t="str">
        <f>+'Auditorias L&amp;T'!BL106</f>
        <v>INCUMPLE</v>
      </c>
      <c r="F538">
        <v>537</v>
      </c>
    </row>
    <row r="539" spans="1:6" hidden="1" x14ac:dyDescent="0.25">
      <c r="A539" t="s">
        <v>37</v>
      </c>
      <c r="B539" t="str">
        <f>+'Auditorias L&amp;T'!AX107</f>
        <v>XD Tramo 2</v>
      </c>
      <c r="C539" t="str">
        <f>+'Auditorias L&amp;T'!AY107</f>
        <v>TJT256</v>
      </c>
      <c r="D539" t="str">
        <f>+'Auditorias L&amp;T'!AZ107</f>
        <v>VS-822130</v>
      </c>
      <c r="E539" t="str">
        <f>+'Auditorias L&amp;T'!BL107</f>
        <v>CUMPLE</v>
      </c>
      <c r="F539">
        <v>538</v>
      </c>
    </row>
    <row r="540" spans="1:6" hidden="1" x14ac:dyDescent="0.25">
      <c r="A540" t="s">
        <v>37</v>
      </c>
      <c r="B540" t="str">
        <f>+'Auditorias L&amp;T'!AX108</f>
        <v>XD Tramo 2</v>
      </c>
      <c r="C540" t="str">
        <f>+'Auditorias L&amp;T'!AY108</f>
        <v>PZB463</v>
      </c>
      <c r="D540" t="str">
        <f>+'Auditorias L&amp;T'!AZ108</f>
        <v>VS-822129</v>
      </c>
      <c r="E540" t="str">
        <f>+'Auditorias L&amp;T'!BL108</f>
        <v>INCUMPLE</v>
      </c>
      <c r="F540">
        <v>539</v>
      </c>
    </row>
    <row r="541" spans="1:6" hidden="1" x14ac:dyDescent="0.25">
      <c r="A541" t="s">
        <v>37</v>
      </c>
      <c r="B541" t="str">
        <f>+'Auditorias L&amp;T'!AX109</f>
        <v>XD Tramo 2</v>
      </c>
      <c r="C541" t="str">
        <f>+'Auditorias L&amp;T'!AY109</f>
        <v>STX824</v>
      </c>
      <c r="D541" t="str">
        <f>+'Auditorias L&amp;T'!AZ109</f>
        <v>VS-824735</v>
      </c>
      <c r="E541" t="str">
        <f>+'Auditorias L&amp;T'!BL109</f>
        <v>INCUMPLE</v>
      </c>
      <c r="F541">
        <v>540</v>
      </c>
    </row>
    <row r="542" spans="1:6" hidden="1" x14ac:dyDescent="0.25">
      <c r="A542" t="s">
        <v>50</v>
      </c>
      <c r="B542" t="str">
        <f>+'Auditorias L&amp;T'!AX114</f>
        <v>Exportacion</v>
      </c>
      <c r="C542" t="str">
        <f>+'Auditorias L&amp;T'!AY114</f>
        <v>SVS329</v>
      </c>
      <c r="D542" t="str">
        <f>+'Auditorias L&amp;T'!AZ114</f>
        <v>VS-821565</v>
      </c>
      <c r="E542" t="str">
        <f>+'Auditorias L&amp;T'!BL114</f>
        <v>CUMPLE</v>
      </c>
      <c r="F542">
        <v>541</v>
      </c>
    </row>
    <row r="543" spans="1:6" hidden="1" x14ac:dyDescent="0.25">
      <c r="A543" t="s">
        <v>50</v>
      </c>
      <c r="B543" t="str">
        <f>+'Auditorias L&amp;T'!AX115</f>
        <v>Exportacion</v>
      </c>
      <c r="C543" t="str">
        <f>+'Auditorias L&amp;T'!AY115</f>
        <v>SDR608</v>
      </c>
      <c r="D543" t="str">
        <f>+'Auditorias L&amp;T'!AZ115</f>
        <v>VS-823387</v>
      </c>
      <c r="E543" t="str">
        <f>+'Auditorias L&amp;T'!BL115</f>
        <v>CUMPLE</v>
      </c>
      <c r="F543">
        <v>542</v>
      </c>
    </row>
    <row r="544" spans="1:6" hidden="1" x14ac:dyDescent="0.25">
      <c r="A544" t="s">
        <v>50</v>
      </c>
      <c r="B544" t="str">
        <f>+'Auditorias L&amp;T'!AX116</f>
        <v>Exportacion</v>
      </c>
      <c r="C544" t="str">
        <f>+'Auditorias L&amp;T'!AY116</f>
        <v>SVD449</v>
      </c>
      <c r="D544" t="str">
        <f>+'Auditorias L&amp;T'!AZ116</f>
        <v>VS-823466</v>
      </c>
      <c r="E544" t="str">
        <f>+'Auditorias L&amp;T'!BL116</f>
        <v>CUMPLE</v>
      </c>
      <c r="F544">
        <v>543</v>
      </c>
    </row>
    <row r="545" spans="1:6" hidden="1" x14ac:dyDescent="0.25">
      <c r="A545" t="s">
        <v>50</v>
      </c>
      <c r="B545" t="str">
        <f>+'Auditorias L&amp;T'!AX117</f>
        <v>Exportacion</v>
      </c>
      <c r="C545" t="str">
        <f>+'Auditorias L&amp;T'!AY117</f>
        <v>TIU963</v>
      </c>
      <c r="D545" t="str">
        <f>+'Auditorias L&amp;T'!AZ117</f>
        <v>VS-822868</v>
      </c>
      <c r="E545" t="str">
        <f>+'Auditorias L&amp;T'!BL117</f>
        <v>CUMPLE</v>
      </c>
      <c r="F545">
        <v>544</v>
      </c>
    </row>
    <row r="546" spans="1:6" hidden="1" x14ac:dyDescent="0.25">
      <c r="A546" t="s">
        <v>50</v>
      </c>
      <c r="B546" t="str">
        <f>+'Auditorias L&amp;T'!AX118</f>
        <v>Exportacion</v>
      </c>
      <c r="C546" t="str">
        <f>+'Auditorias L&amp;T'!AY118</f>
        <v>TRE611</v>
      </c>
      <c r="D546" t="str">
        <f>+'Auditorias L&amp;T'!AZ118</f>
        <v>VS-821534</v>
      </c>
      <c r="E546" t="str">
        <f>+'Auditorias L&amp;T'!BL118</f>
        <v>CUMPLE</v>
      </c>
      <c r="F546">
        <v>545</v>
      </c>
    </row>
    <row r="547" spans="1:6" hidden="1" x14ac:dyDescent="0.25">
      <c r="A547" t="s">
        <v>50</v>
      </c>
      <c r="B547" t="str">
        <f>+'Auditorias L&amp;T'!AX119</f>
        <v>Importacion</v>
      </c>
      <c r="C547" t="str">
        <f>+'Auditorias L&amp;T'!AY119</f>
        <v>SXV672</v>
      </c>
      <c r="D547" t="str">
        <f>+'Auditorias L&amp;T'!AZ119</f>
        <v>VS-819563</v>
      </c>
      <c r="E547" t="str">
        <f>+'Auditorias L&amp;T'!BL119</f>
        <v>CUMPLE</v>
      </c>
      <c r="F547">
        <v>546</v>
      </c>
    </row>
    <row r="548" spans="1:6" hidden="1" x14ac:dyDescent="0.25">
      <c r="A548" t="s">
        <v>50</v>
      </c>
      <c r="B548" t="str">
        <f>+'Auditorias L&amp;T'!AX120</f>
        <v>Importacion</v>
      </c>
      <c r="C548" t="str">
        <f>+'Auditorias L&amp;T'!AY120</f>
        <v>SPX718</v>
      </c>
      <c r="D548" t="str">
        <f>+'Auditorias L&amp;T'!AZ120</f>
        <v>VS-821889</v>
      </c>
      <c r="E548" t="str">
        <f>+'Auditorias L&amp;T'!BL120</f>
        <v>CUMPLE</v>
      </c>
      <c r="F548">
        <v>547</v>
      </c>
    </row>
    <row r="549" spans="1:6" hidden="1" x14ac:dyDescent="0.25">
      <c r="A549" t="s">
        <v>50</v>
      </c>
      <c r="B549" t="str">
        <f>+'Auditorias L&amp;T'!AX121</f>
        <v>Importacion</v>
      </c>
      <c r="C549" t="str">
        <f>+'Auditorias L&amp;T'!AY121</f>
        <v>SRO217</v>
      </c>
      <c r="D549" t="str">
        <f>+'Auditorias L&amp;T'!AZ121</f>
        <v>VS-822409</v>
      </c>
      <c r="E549" t="str">
        <f>+'Auditorias L&amp;T'!BL121</f>
        <v>CUMPLE</v>
      </c>
      <c r="F549">
        <v>548</v>
      </c>
    </row>
    <row r="550" spans="1:6" hidden="1" x14ac:dyDescent="0.25">
      <c r="A550" t="s">
        <v>50</v>
      </c>
      <c r="B550" t="str">
        <f>+'Auditorias L&amp;T'!AX122</f>
        <v>Importacion</v>
      </c>
      <c r="C550" t="str">
        <f>+'Auditorias L&amp;T'!AY122</f>
        <v>TRJ023</v>
      </c>
      <c r="D550" t="str">
        <f>+'Auditorias L&amp;T'!AZ122</f>
        <v>VS-823324</v>
      </c>
      <c r="E550" t="str">
        <f>+'Auditorias L&amp;T'!BL122</f>
        <v>CUMPLE</v>
      </c>
      <c r="F550">
        <v>549</v>
      </c>
    </row>
    <row r="551" spans="1:6" hidden="1" x14ac:dyDescent="0.25">
      <c r="A551" t="s">
        <v>50</v>
      </c>
      <c r="B551" t="str">
        <f>+'Auditorias L&amp;T'!AX123</f>
        <v>Importacion</v>
      </c>
      <c r="C551" t="str">
        <f>+'Auditorias L&amp;T'!AY123</f>
        <v>TUK333</v>
      </c>
      <c r="D551" t="str">
        <f>+'Auditorias L&amp;T'!AZ123</f>
        <v>VS-824800</v>
      </c>
      <c r="E551" t="str">
        <f>+'Auditorias L&amp;T'!BL123</f>
        <v>CUMPLE</v>
      </c>
      <c r="F551">
        <v>550</v>
      </c>
    </row>
    <row r="552" spans="1:6" hidden="1" x14ac:dyDescent="0.25">
      <c r="A552" t="s">
        <v>50</v>
      </c>
      <c r="B552" t="str">
        <f>+'Auditorias L&amp;T'!AX124</f>
        <v>Nacional</v>
      </c>
      <c r="C552" t="str">
        <f>+'Auditorias L&amp;T'!AY124</f>
        <v>TDZ916</v>
      </c>
      <c r="D552" t="str">
        <f>+'Auditorias L&amp;T'!AZ124</f>
        <v>VS-819456</v>
      </c>
      <c r="E552" t="str">
        <f>+'Auditorias L&amp;T'!BL124</f>
        <v>CUMPLE</v>
      </c>
      <c r="F552">
        <v>551</v>
      </c>
    </row>
    <row r="553" spans="1:6" hidden="1" x14ac:dyDescent="0.25">
      <c r="A553" t="s">
        <v>50</v>
      </c>
      <c r="B553" t="str">
        <f>+'Auditorias L&amp;T'!AX125</f>
        <v>Nacional</v>
      </c>
      <c r="C553" t="str">
        <f>+'Auditorias L&amp;T'!AY125</f>
        <v>XJB109</v>
      </c>
      <c r="D553" t="str">
        <f>+'Auditorias L&amp;T'!AZ125</f>
        <v>VS-823627</v>
      </c>
      <c r="E553" t="str">
        <f>+'Auditorias L&amp;T'!BL125</f>
        <v>CUMPLE</v>
      </c>
      <c r="F553">
        <v>552</v>
      </c>
    </row>
    <row r="554" spans="1:6" hidden="1" x14ac:dyDescent="0.25">
      <c r="A554" t="s">
        <v>50</v>
      </c>
      <c r="B554" t="str">
        <f>+'Auditorias L&amp;T'!AX126</f>
        <v>Nacional</v>
      </c>
      <c r="C554" t="str">
        <f>+'Auditorias L&amp;T'!AY126</f>
        <v>STU142</v>
      </c>
      <c r="D554" t="str">
        <f>+'Auditorias L&amp;T'!AZ126</f>
        <v>VS-822721</v>
      </c>
      <c r="E554" t="str">
        <f>+'Auditorias L&amp;T'!BL126</f>
        <v>CUMPLE</v>
      </c>
      <c r="F554">
        <v>553</v>
      </c>
    </row>
    <row r="555" spans="1:6" hidden="1" x14ac:dyDescent="0.25">
      <c r="A555" t="s">
        <v>50</v>
      </c>
      <c r="B555" t="str">
        <f>+'Auditorias L&amp;T'!AX127</f>
        <v>Nacional</v>
      </c>
      <c r="C555" t="str">
        <f>+'Auditorias L&amp;T'!AY127</f>
        <v>UFV566</v>
      </c>
      <c r="D555" t="str">
        <f>+'Auditorias L&amp;T'!AZ127</f>
        <v>VS-823716</v>
      </c>
      <c r="E555" t="str">
        <f>+'Auditorias L&amp;T'!BL127</f>
        <v>CUMPLE</v>
      </c>
      <c r="F555">
        <v>554</v>
      </c>
    </row>
    <row r="556" spans="1:6" hidden="1" x14ac:dyDescent="0.25">
      <c r="A556" t="s">
        <v>50</v>
      </c>
      <c r="B556" t="str">
        <f>+'Auditorias L&amp;T'!AX128</f>
        <v>Nacional</v>
      </c>
      <c r="C556" t="str">
        <f>+'Auditorias L&amp;T'!AY128</f>
        <v>TGK903</v>
      </c>
      <c r="D556" t="str">
        <f>+'Auditorias L&amp;T'!AZ128</f>
        <v>VS-824906</v>
      </c>
      <c r="E556" t="str">
        <f>+'Auditorias L&amp;T'!BL128</f>
        <v>CUMPLE</v>
      </c>
      <c r="F556">
        <v>555</v>
      </c>
    </row>
    <row r="557" spans="1:6" hidden="1" x14ac:dyDescent="0.25">
      <c r="A557" t="s">
        <v>50</v>
      </c>
      <c r="B557" t="str">
        <f>+'Auditorias L&amp;T'!AX129</f>
        <v>Urbano</v>
      </c>
      <c r="C557" t="str">
        <f>+'Auditorias L&amp;T'!AY129</f>
        <v>SMP510</v>
      </c>
      <c r="D557" t="str">
        <f>+'Auditorias L&amp;T'!AZ129</f>
        <v>VS-821212</v>
      </c>
      <c r="E557" t="str">
        <f>+'Auditorias L&amp;T'!BL129</f>
        <v>CUMPLE</v>
      </c>
      <c r="F557">
        <v>556</v>
      </c>
    </row>
    <row r="558" spans="1:6" hidden="1" x14ac:dyDescent="0.25">
      <c r="A558" t="s">
        <v>50</v>
      </c>
      <c r="B558" t="str">
        <f>+'Auditorias L&amp;T'!AX130</f>
        <v>Urbano</v>
      </c>
      <c r="C558" t="str">
        <f>+'Auditorias L&amp;T'!AY130</f>
        <v>TNB976</v>
      </c>
      <c r="D558" t="str">
        <f>+'Auditorias L&amp;T'!AZ130</f>
        <v>VS-821315</v>
      </c>
      <c r="E558" t="str">
        <f>+'Auditorias L&amp;T'!BL130</f>
        <v>CUMPLE</v>
      </c>
      <c r="F558">
        <v>557</v>
      </c>
    </row>
    <row r="559" spans="1:6" hidden="1" x14ac:dyDescent="0.25">
      <c r="A559" t="s">
        <v>50</v>
      </c>
      <c r="B559" t="str">
        <f>+'Auditorias L&amp;T'!AX131</f>
        <v>Urbano</v>
      </c>
      <c r="C559" t="str">
        <f>+'Auditorias L&amp;T'!AY131</f>
        <v>SMH235</v>
      </c>
      <c r="D559" t="str">
        <f>+'Auditorias L&amp;T'!AZ131</f>
        <v>VS-821838</v>
      </c>
      <c r="E559" t="str">
        <f>+'Auditorias L&amp;T'!BL131</f>
        <v>CUMPLE</v>
      </c>
      <c r="F559">
        <v>558</v>
      </c>
    </row>
    <row r="560" spans="1:6" hidden="1" x14ac:dyDescent="0.25">
      <c r="A560" t="s">
        <v>50</v>
      </c>
      <c r="B560" t="str">
        <f>+'Auditorias L&amp;T'!AX132</f>
        <v>Urbano</v>
      </c>
      <c r="C560" t="str">
        <f>+'Auditorias L&amp;T'!AY132</f>
        <v>UFQ340</v>
      </c>
      <c r="D560" t="str">
        <f>+'Auditorias L&amp;T'!AZ132</f>
        <v>VS-822932</v>
      </c>
      <c r="E560" t="str">
        <f>+'Auditorias L&amp;T'!BL132</f>
        <v>CUMPLE</v>
      </c>
      <c r="F560">
        <v>559</v>
      </c>
    </row>
    <row r="561" spans="1:6" hidden="1" x14ac:dyDescent="0.25">
      <c r="A561" t="s">
        <v>50</v>
      </c>
      <c r="B561" t="str">
        <f>+'Auditorias L&amp;T'!AX133</f>
        <v>Urbano</v>
      </c>
      <c r="C561" t="str">
        <f>+'Auditorias L&amp;T'!AY133</f>
        <v>SWN758</v>
      </c>
      <c r="D561" t="str">
        <f>+'Auditorias L&amp;T'!AZ133</f>
        <v>VS-824111</v>
      </c>
      <c r="E561" t="str">
        <f>+'Auditorias L&amp;T'!BL133</f>
        <v>CUMPLE</v>
      </c>
      <c r="F561">
        <v>560</v>
      </c>
    </row>
    <row r="562" spans="1:6" hidden="1" x14ac:dyDescent="0.25">
      <c r="A562" t="s">
        <v>50</v>
      </c>
      <c r="B562" t="str">
        <f>+'Auditorias L&amp;T'!AX134</f>
        <v>XD Tramo 1</v>
      </c>
      <c r="C562" t="str">
        <f>+'Auditorias L&amp;T'!AY134</f>
        <v>SMN306</v>
      </c>
      <c r="D562" t="str">
        <f>+'Auditorias L&amp;T'!AZ134</f>
        <v>VS-821301</v>
      </c>
      <c r="E562" t="str">
        <f>+'Auditorias L&amp;T'!BL134</f>
        <v>CUMPLE</v>
      </c>
      <c r="F562">
        <v>561</v>
      </c>
    </row>
    <row r="563" spans="1:6" hidden="1" x14ac:dyDescent="0.25">
      <c r="A563" t="s">
        <v>50</v>
      </c>
      <c r="B563" t="str">
        <f>+'Auditorias L&amp;T'!AX135</f>
        <v>XD Tramo 1</v>
      </c>
      <c r="C563" t="str">
        <f>+'Auditorias L&amp;T'!AY135</f>
        <v>SZY265</v>
      </c>
      <c r="D563" t="str">
        <f>+'Auditorias L&amp;T'!AZ135</f>
        <v>VS-822227</v>
      </c>
      <c r="E563" t="str">
        <f>+'Auditorias L&amp;T'!BL135</f>
        <v>CUMPLE</v>
      </c>
      <c r="F563">
        <v>562</v>
      </c>
    </row>
    <row r="564" spans="1:6" hidden="1" x14ac:dyDescent="0.25">
      <c r="A564" t="s">
        <v>50</v>
      </c>
      <c r="B564" t="str">
        <f>+'Auditorias L&amp;T'!AX136</f>
        <v>XD Tramo 1</v>
      </c>
      <c r="C564" t="str">
        <f>+'Auditorias L&amp;T'!AY136</f>
        <v>WNL195</v>
      </c>
      <c r="D564" t="str">
        <f>+'Auditorias L&amp;T'!AZ136</f>
        <v>VS-823451</v>
      </c>
      <c r="E564" t="str">
        <f>+'Auditorias L&amp;T'!BL136</f>
        <v>CUMPLE</v>
      </c>
      <c r="F564">
        <v>563</v>
      </c>
    </row>
    <row r="565" spans="1:6" hidden="1" x14ac:dyDescent="0.25">
      <c r="A565" t="s">
        <v>50</v>
      </c>
      <c r="B565" t="str">
        <f>+'Auditorias L&amp;T'!AX137</f>
        <v>XD Tramo 1</v>
      </c>
      <c r="C565" t="str">
        <f>+'Auditorias L&amp;T'!AY137</f>
        <v>SZX588</v>
      </c>
      <c r="D565" t="str">
        <f>+'Auditorias L&amp;T'!AZ137</f>
        <v>VS-825519</v>
      </c>
      <c r="E565" t="str">
        <f>+'Auditorias L&amp;T'!BL137</f>
        <v>CUMPLE</v>
      </c>
      <c r="F565">
        <v>564</v>
      </c>
    </row>
    <row r="566" spans="1:6" hidden="1" x14ac:dyDescent="0.25">
      <c r="A566" t="s">
        <v>50</v>
      </c>
      <c r="B566" t="str">
        <f>+'Auditorias L&amp;T'!AX138</f>
        <v>XD Tramo 1</v>
      </c>
      <c r="C566" t="str">
        <f>+'Auditorias L&amp;T'!AY138</f>
        <v>Wco092</v>
      </c>
      <c r="D566" t="str">
        <f>+'Auditorias L&amp;T'!AZ138</f>
        <v>VS-821719</v>
      </c>
      <c r="E566" t="str">
        <f>+'Auditorias L&amp;T'!BL138</f>
        <v>CUMPLE</v>
      </c>
      <c r="F566">
        <v>565</v>
      </c>
    </row>
    <row r="567" spans="1:6" hidden="1" x14ac:dyDescent="0.25">
      <c r="A567" t="s">
        <v>50</v>
      </c>
      <c r="B567" t="str">
        <f>+'Auditorias L&amp;T'!AX139</f>
        <v>XD Tramo 2</v>
      </c>
      <c r="C567" t="str">
        <f>+'Auditorias L&amp;T'!AY139</f>
        <v>TIQ538</v>
      </c>
      <c r="D567" t="str">
        <f>+'Auditorias L&amp;T'!AZ139</f>
        <v>VS-821215</v>
      </c>
      <c r="E567" t="str">
        <f>+'Auditorias L&amp;T'!BL139</f>
        <v>CUMPLE</v>
      </c>
      <c r="F567">
        <v>566</v>
      </c>
    </row>
    <row r="568" spans="1:6" hidden="1" x14ac:dyDescent="0.25">
      <c r="A568" t="s">
        <v>50</v>
      </c>
      <c r="B568" t="str">
        <f>+'Auditorias L&amp;T'!AX140</f>
        <v>XD Tramo 2</v>
      </c>
      <c r="C568" t="str">
        <f>+'Auditorias L&amp;T'!AY140</f>
        <v>SKA110</v>
      </c>
      <c r="D568" t="str">
        <f>+'Auditorias L&amp;T'!AZ140</f>
        <v>VS-821540</v>
      </c>
      <c r="E568" t="str">
        <f>+'Auditorias L&amp;T'!BL140</f>
        <v>CUMPLE</v>
      </c>
      <c r="F568">
        <v>567</v>
      </c>
    </row>
    <row r="569" spans="1:6" hidden="1" x14ac:dyDescent="0.25">
      <c r="A569" t="s">
        <v>50</v>
      </c>
      <c r="B569" t="str">
        <f>+'Auditorias L&amp;T'!AX141</f>
        <v>XD Tramo 2</v>
      </c>
      <c r="C569" t="str">
        <f>+'Auditorias L&amp;T'!AY141</f>
        <v>TJT256</v>
      </c>
      <c r="D569" t="str">
        <f>+'Auditorias L&amp;T'!AZ141</f>
        <v>VS-822130</v>
      </c>
      <c r="E569" t="str">
        <f>+'Auditorias L&amp;T'!BL141</f>
        <v>CUMPLE</v>
      </c>
      <c r="F569">
        <v>568</v>
      </c>
    </row>
    <row r="570" spans="1:6" hidden="1" x14ac:dyDescent="0.25">
      <c r="A570" t="s">
        <v>50</v>
      </c>
      <c r="B570" t="str">
        <f>+'Auditorias L&amp;T'!AX142</f>
        <v>XD Tramo 2</v>
      </c>
      <c r="C570" t="str">
        <f>+'Auditorias L&amp;T'!AY142</f>
        <v>PZB463</v>
      </c>
      <c r="D570" t="str">
        <f>+'Auditorias L&amp;T'!AZ142</f>
        <v>VS-822129</v>
      </c>
      <c r="E570" t="str">
        <f>+'Auditorias L&amp;T'!BL142</f>
        <v>INCUMPLE</v>
      </c>
      <c r="F570">
        <v>569</v>
      </c>
    </row>
    <row r="571" spans="1:6" hidden="1" x14ac:dyDescent="0.25">
      <c r="A571" t="s">
        <v>50</v>
      </c>
      <c r="B571" t="str">
        <f>+'Auditorias L&amp;T'!AX143</f>
        <v>XD Tramo 2</v>
      </c>
      <c r="C571" t="str">
        <f>+'Auditorias L&amp;T'!AY143</f>
        <v>STX824</v>
      </c>
      <c r="D571" t="str">
        <f>+'Auditorias L&amp;T'!AZ143</f>
        <v>VS-824735</v>
      </c>
      <c r="E571" t="str">
        <f>+'Auditorias L&amp;T'!BL143</f>
        <v>CUMPLE</v>
      </c>
      <c r="F571">
        <v>570</v>
      </c>
    </row>
    <row r="572" spans="1:6" hidden="1" x14ac:dyDescent="0.25">
      <c r="A572" t="s">
        <v>61</v>
      </c>
      <c r="B572" t="e">
        <f>+'Auditorias L&amp;T'!#REF!</f>
        <v>#REF!</v>
      </c>
      <c r="C572" t="e">
        <f>+'Auditorias L&amp;T'!#REF!</f>
        <v>#REF!</v>
      </c>
      <c r="D572" t="e">
        <f>+'Auditorias L&amp;T'!#REF!</f>
        <v>#REF!</v>
      </c>
      <c r="E572" t="e">
        <f>+'Auditorias L&amp;T'!#REF!</f>
        <v>#REF!</v>
      </c>
      <c r="F572">
        <v>571</v>
      </c>
    </row>
    <row r="573" spans="1:6" hidden="1" x14ac:dyDescent="0.25">
      <c r="A573" t="s">
        <v>61</v>
      </c>
      <c r="B573" t="e">
        <f>+'Auditorias L&amp;T'!#REF!</f>
        <v>#REF!</v>
      </c>
      <c r="C573" t="e">
        <f>+'Auditorias L&amp;T'!#REF!</f>
        <v>#REF!</v>
      </c>
      <c r="D573" t="e">
        <f>+'Auditorias L&amp;T'!#REF!</f>
        <v>#REF!</v>
      </c>
      <c r="E573" t="e">
        <f>+'Auditorias L&amp;T'!#REF!</f>
        <v>#REF!</v>
      </c>
      <c r="F573">
        <v>572</v>
      </c>
    </row>
    <row r="574" spans="1:6" hidden="1" x14ac:dyDescent="0.25">
      <c r="A574" t="s">
        <v>61</v>
      </c>
      <c r="B574" t="e">
        <f>+'Auditorias L&amp;T'!#REF!</f>
        <v>#REF!</v>
      </c>
      <c r="C574" t="e">
        <f>+'Auditorias L&amp;T'!#REF!</f>
        <v>#REF!</v>
      </c>
      <c r="D574" t="e">
        <f>+'Auditorias L&amp;T'!#REF!</f>
        <v>#REF!</v>
      </c>
      <c r="E574" t="e">
        <f>+'Auditorias L&amp;T'!#REF!</f>
        <v>#REF!</v>
      </c>
      <c r="F574">
        <v>573</v>
      </c>
    </row>
    <row r="575" spans="1:6" hidden="1" x14ac:dyDescent="0.25">
      <c r="A575" t="s">
        <v>61</v>
      </c>
      <c r="B575" t="e">
        <f>+'Auditorias L&amp;T'!#REF!</f>
        <v>#REF!</v>
      </c>
      <c r="C575" t="e">
        <f>+'Auditorias L&amp;T'!#REF!</f>
        <v>#REF!</v>
      </c>
      <c r="D575" t="e">
        <f>+'Auditorias L&amp;T'!#REF!</f>
        <v>#REF!</v>
      </c>
      <c r="E575" t="e">
        <f>+'Auditorias L&amp;T'!#REF!</f>
        <v>#REF!</v>
      </c>
      <c r="F575">
        <v>574</v>
      </c>
    </row>
    <row r="576" spans="1:6" hidden="1" x14ac:dyDescent="0.25">
      <c r="A576" t="s">
        <v>61</v>
      </c>
      <c r="B576" t="e">
        <f>+'Auditorias L&amp;T'!#REF!</f>
        <v>#REF!</v>
      </c>
      <c r="C576" t="e">
        <f>+'Auditorias L&amp;T'!#REF!</f>
        <v>#REF!</v>
      </c>
      <c r="D576" t="e">
        <f>+'Auditorias L&amp;T'!#REF!</f>
        <v>#REF!</v>
      </c>
      <c r="E576" t="e">
        <f>+'Auditorias L&amp;T'!#REF!</f>
        <v>#REF!</v>
      </c>
      <c r="F576">
        <v>575</v>
      </c>
    </row>
    <row r="577" spans="1:6" hidden="1" x14ac:dyDescent="0.25">
      <c r="A577" t="s">
        <v>61</v>
      </c>
      <c r="B577" t="e">
        <f>+'Auditorias L&amp;T'!#REF!</f>
        <v>#REF!</v>
      </c>
      <c r="C577" t="e">
        <f>+'Auditorias L&amp;T'!#REF!</f>
        <v>#REF!</v>
      </c>
      <c r="D577" t="e">
        <f>+'Auditorias L&amp;T'!#REF!</f>
        <v>#REF!</v>
      </c>
      <c r="E577" t="e">
        <f>+'Auditorias L&amp;T'!#REF!</f>
        <v>#REF!</v>
      </c>
      <c r="F577">
        <v>576</v>
      </c>
    </row>
    <row r="578" spans="1:6" hidden="1" x14ac:dyDescent="0.25">
      <c r="A578" t="s">
        <v>61</v>
      </c>
      <c r="B578" t="e">
        <f>+'Auditorias L&amp;T'!#REF!</f>
        <v>#REF!</v>
      </c>
      <c r="C578" t="e">
        <f>+'Auditorias L&amp;T'!#REF!</f>
        <v>#REF!</v>
      </c>
      <c r="D578" t="e">
        <f>+'Auditorias L&amp;T'!#REF!</f>
        <v>#REF!</v>
      </c>
      <c r="E578" t="e">
        <f>+'Auditorias L&amp;T'!#REF!</f>
        <v>#REF!</v>
      </c>
      <c r="F578">
        <v>577</v>
      </c>
    </row>
    <row r="579" spans="1:6" hidden="1" x14ac:dyDescent="0.25">
      <c r="A579" t="s">
        <v>61</v>
      </c>
      <c r="B579" t="e">
        <f>+'Auditorias L&amp;T'!#REF!</f>
        <v>#REF!</v>
      </c>
      <c r="C579" t="e">
        <f>+'Auditorias L&amp;T'!#REF!</f>
        <v>#REF!</v>
      </c>
      <c r="D579" t="e">
        <f>+'Auditorias L&amp;T'!#REF!</f>
        <v>#REF!</v>
      </c>
      <c r="E579" t="e">
        <f>+'Auditorias L&amp;T'!#REF!</f>
        <v>#REF!</v>
      </c>
      <c r="F579">
        <v>578</v>
      </c>
    </row>
    <row r="580" spans="1:6" hidden="1" x14ac:dyDescent="0.25">
      <c r="A580" t="s">
        <v>61</v>
      </c>
      <c r="B580" t="e">
        <f>+'Auditorias L&amp;T'!#REF!</f>
        <v>#REF!</v>
      </c>
      <c r="C580" t="e">
        <f>+'Auditorias L&amp;T'!#REF!</f>
        <v>#REF!</v>
      </c>
      <c r="D580" t="e">
        <f>+'Auditorias L&amp;T'!#REF!</f>
        <v>#REF!</v>
      </c>
      <c r="E580" t="e">
        <f>+'Auditorias L&amp;T'!#REF!</f>
        <v>#REF!</v>
      </c>
      <c r="F580">
        <v>579</v>
      </c>
    </row>
    <row r="581" spans="1:6" hidden="1" x14ac:dyDescent="0.25">
      <c r="A581" t="s">
        <v>61</v>
      </c>
      <c r="B581" t="e">
        <f>+'Auditorias L&amp;T'!#REF!</f>
        <v>#REF!</v>
      </c>
      <c r="C581" t="e">
        <f>+'Auditorias L&amp;T'!#REF!</f>
        <v>#REF!</v>
      </c>
      <c r="D581" t="e">
        <f>+'Auditorias L&amp;T'!#REF!</f>
        <v>#REF!</v>
      </c>
      <c r="E581" t="e">
        <f>+'Auditorias L&amp;T'!#REF!</f>
        <v>#REF!</v>
      </c>
      <c r="F581">
        <v>580</v>
      </c>
    </row>
    <row r="582" spans="1:6" hidden="1" x14ac:dyDescent="0.25">
      <c r="A582" t="s">
        <v>61</v>
      </c>
      <c r="B582" t="e">
        <f>+'Auditorias L&amp;T'!#REF!</f>
        <v>#REF!</v>
      </c>
      <c r="C582" t="e">
        <f>+'Auditorias L&amp;T'!#REF!</f>
        <v>#REF!</v>
      </c>
      <c r="D582" t="e">
        <f>+'Auditorias L&amp;T'!#REF!</f>
        <v>#REF!</v>
      </c>
      <c r="E582" t="e">
        <f>+'Auditorias L&amp;T'!#REF!</f>
        <v>#REF!</v>
      </c>
      <c r="F582">
        <v>581</v>
      </c>
    </row>
    <row r="583" spans="1:6" hidden="1" x14ac:dyDescent="0.25">
      <c r="A583" t="s">
        <v>61</v>
      </c>
      <c r="B583" t="e">
        <f>+'Auditorias L&amp;T'!#REF!</f>
        <v>#REF!</v>
      </c>
      <c r="C583" t="e">
        <f>+'Auditorias L&amp;T'!#REF!</f>
        <v>#REF!</v>
      </c>
      <c r="D583" t="e">
        <f>+'Auditorias L&amp;T'!#REF!</f>
        <v>#REF!</v>
      </c>
      <c r="E583" t="e">
        <f>+'Auditorias L&amp;T'!#REF!</f>
        <v>#REF!</v>
      </c>
      <c r="F583">
        <v>582</v>
      </c>
    </row>
    <row r="584" spans="1:6" hidden="1" x14ac:dyDescent="0.25">
      <c r="A584" t="s">
        <v>61</v>
      </c>
      <c r="B584" t="e">
        <f>+'Auditorias L&amp;T'!#REF!</f>
        <v>#REF!</v>
      </c>
      <c r="C584" t="e">
        <f>+'Auditorias L&amp;T'!#REF!</f>
        <v>#REF!</v>
      </c>
      <c r="D584" t="e">
        <f>+'Auditorias L&amp;T'!#REF!</f>
        <v>#REF!</v>
      </c>
      <c r="E584" t="e">
        <f>+'Auditorias L&amp;T'!#REF!</f>
        <v>#REF!</v>
      </c>
      <c r="F584">
        <v>583</v>
      </c>
    </row>
    <row r="585" spans="1:6" hidden="1" x14ac:dyDescent="0.25">
      <c r="A585" t="s">
        <v>61</v>
      </c>
      <c r="B585" t="e">
        <f>+'Auditorias L&amp;T'!#REF!</f>
        <v>#REF!</v>
      </c>
      <c r="C585" t="e">
        <f>+'Auditorias L&amp;T'!#REF!</f>
        <v>#REF!</v>
      </c>
      <c r="D585" t="e">
        <f>+'Auditorias L&amp;T'!#REF!</f>
        <v>#REF!</v>
      </c>
      <c r="E585" t="e">
        <f>+'Auditorias L&amp;T'!#REF!</f>
        <v>#REF!</v>
      </c>
      <c r="F585">
        <v>584</v>
      </c>
    </row>
    <row r="586" spans="1:6" hidden="1" x14ac:dyDescent="0.25">
      <c r="A586" t="s">
        <v>61</v>
      </c>
      <c r="B586" t="e">
        <f>+'Auditorias L&amp;T'!#REF!</f>
        <v>#REF!</v>
      </c>
      <c r="C586" t="e">
        <f>+'Auditorias L&amp;T'!#REF!</f>
        <v>#REF!</v>
      </c>
      <c r="D586" t="e">
        <f>+'Auditorias L&amp;T'!#REF!</f>
        <v>#REF!</v>
      </c>
      <c r="E586" t="e">
        <f>+'Auditorias L&amp;T'!#REF!</f>
        <v>#REF!</v>
      </c>
      <c r="F586">
        <v>585</v>
      </c>
    </row>
    <row r="587" spans="1:6" hidden="1" x14ac:dyDescent="0.25">
      <c r="A587" t="s">
        <v>61</v>
      </c>
      <c r="B587" t="e">
        <f>+'Auditorias L&amp;T'!#REF!</f>
        <v>#REF!</v>
      </c>
      <c r="C587" t="e">
        <f>+'Auditorias L&amp;T'!#REF!</f>
        <v>#REF!</v>
      </c>
      <c r="D587" t="e">
        <f>+'Auditorias L&amp;T'!#REF!</f>
        <v>#REF!</v>
      </c>
      <c r="E587" t="e">
        <f>+'Auditorias L&amp;T'!#REF!</f>
        <v>#REF!</v>
      </c>
      <c r="F587">
        <v>586</v>
      </c>
    </row>
    <row r="588" spans="1:6" hidden="1" x14ac:dyDescent="0.25">
      <c r="A588" t="s">
        <v>61</v>
      </c>
      <c r="B588" t="e">
        <f>+'Auditorias L&amp;T'!#REF!</f>
        <v>#REF!</v>
      </c>
      <c r="C588" t="e">
        <f>+'Auditorias L&amp;T'!#REF!</f>
        <v>#REF!</v>
      </c>
      <c r="D588" t="e">
        <f>+'Auditorias L&amp;T'!#REF!</f>
        <v>#REF!</v>
      </c>
      <c r="E588" t="e">
        <f>+'Auditorias L&amp;T'!#REF!</f>
        <v>#REF!</v>
      </c>
      <c r="F588">
        <v>587</v>
      </c>
    </row>
    <row r="589" spans="1:6" hidden="1" x14ac:dyDescent="0.25">
      <c r="A589" t="s">
        <v>61</v>
      </c>
      <c r="B589" t="e">
        <f>+'Auditorias L&amp;T'!#REF!</f>
        <v>#REF!</v>
      </c>
      <c r="C589" t="e">
        <f>+'Auditorias L&amp;T'!#REF!</f>
        <v>#REF!</v>
      </c>
      <c r="D589" t="e">
        <f>+'Auditorias L&amp;T'!#REF!</f>
        <v>#REF!</v>
      </c>
      <c r="E589" t="e">
        <f>+'Auditorias L&amp;T'!#REF!</f>
        <v>#REF!</v>
      </c>
      <c r="F589">
        <v>588</v>
      </c>
    </row>
    <row r="590" spans="1:6" hidden="1" x14ac:dyDescent="0.25">
      <c r="A590" t="s">
        <v>61</v>
      </c>
      <c r="B590" t="e">
        <f>+'Auditorias L&amp;T'!#REF!</f>
        <v>#REF!</v>
      </c>
      <c r="C590" t="e">
        <f>+'Auditorias L&amp;T'!#REF!</f>
        <v>#REF!</v>
      </c>
      <c r="D590" t="e">
        <f>+'Auditorias L&amp;T'!#REF!</f>
        <v>#REF!</v>
      </c>
      <c r="E590" t="e">
        <f>+'Auditorias L&amp;T'!#REF!</f>
        <v>#REF!</v>
      </c>
      <c r="F590">
        <v>589</v>
      </c>
    </row>
    <row r="591" spans="1:6" hidden="1" x14ac:dyDescent="0.25">
      <c r="A591" t="s">
        <v>61</v>
      </c>
      <c r="B591" t="e">
        <f>+'Auditorias L&amp;T'!#REF!</f>
        <v>#REF!</v>
      </c>
      <c r="C591" t="e">
        <f>+'Auditorias L&amp;T'!#REF!</f>
        <v>#REF!</v>
      </c>
      <c r="D591" t="e">
        <f>+'Auditorias L&amp;T'!#REF!</f>
        <v>#REF!</v>
      </c>
      <c r="E591" t="e">
        <f>+'Auditorias L&amp;T'!#REF!</f>
        <v>#REF!</v>
      </c>
      <c r="F591">
        <v>590</v>
      </c>
    </row>
    <row r="592" spans="1:6" hidden="1" x14ac:dyDescent="0.25">
      <c r="A592" t="s">
        <v>61</v>
      </c>
      <c r="B592" t="e">
        <f>+'Auditorias L&amp;T'!#REF!</f>
        <v>#REF!</v>
      </c>
      <c r="C592" t="e">
        <f>+'Auditorias L&amp;T'!#REF!</f>
        <v>#REF!</v>
      </c>
      <c r="D592" t="e">
        <f>+'Auditorias L&amp;T'!#REF!</f>
        <v>#REF!</v>
      </c>
      <c r="E592" t="e">
        <f>+'Auditorias L&amp;T'!#REF!</f>
        <v>#REF!</v>
      </c>
      <c r="F592">
        <v>591</v>
      </c>
    </row>
    <row r="593" spans="1:6" hidden="1" x14ac:dyDescent="0.25">
      <c r="A593" t="s">
        <v>61</v>
      </c>
      <c r="B593" t="e">
        <f>+'Auditorias L&amp;T'!#REF!</f>
        <v>#REF!</v>
      </c>
      <c r="C593" t="e">
        <f>+'Auditorias L&amp;T'!#REF!</f>
        <v>#REF!</v>
      </c>
      <c r="D593" t="e">
        <f>+'Auditorias L&amp;T'!#REF!</f>
        <v>#REF!</v>
      </c>
      <c r="E593" t="e">
        <f>+'Auditorias L&amp;T'!#REF!</f>
        <v>#REF!</v>
      </c>
      <c r="F593">
        <v>592</v>
      </c>
    </row>
    <row r="594" spans="1:6" hidden="1" x14ac:dyDescent="0.25">
      <c r="A594" t="s">
        <v>61</v>
      </c>
      <c r="B594" t="e">
        <f>+'Auditorias L&amp;T'!#REF!</f>
        <v>#REF!</v>
      </c>
      <c r="C594" t="e">
        <f>+'Auditorias L&amp;T'!#REF!</f>
        <v>#REF!</v>
      </c>
      <c r="D594" t="e">
        <f>+'Auditorias L&amp;T'!#REF!</f>
        <v>#REF!</v>
      </c>
      <c r="E594" t="e">
        <f>+'Auditorias L&amp;T'!#REF!</f>
        <v>#REF!</v>
      </c>
      <c r="F594">
        <v>593</v>
      </c>
    </row>
    <row r="595" spans="1:6" hidden="1" x14ac:dyDescent="0.25">
      <c r="A595" t="s">
        <v>61</v>
      </c>
      <c r="B595" t="e">
        <f>+'Auditorias L&amp;T'!#REF!</f>
        <v>#REF!</v>
      </c>
      <c r="C595" t="e">
        <f>+'Auditorias L&amp;T'!#REF!</f>
        <v>#REF!</v>
      </c>
      <c r="D595" t="e">
        <f>+'Auditorias L&amp;T'!#REF!</f>
        <v>#REF!</v>
      </c>
      <c r="E595" t="e">
        <f>+'Auditorias L&amp;T'!#REF!</f>
        <v>#REF!</v>
      </c>
      <c r="F595">
        <v>594</v>
      </c>
    </row>
    <row r="596" spans="1:6" hidden="1" x14ac:dyDescent="0.25">
      <c r="A596" t="s">
        <v>61</v>
      </c>
      <c r="B596" t="e">
        <f>+'Auditorias L&amp;T'!#REF!</f>
        <v>#REF!</v>
      </c>
      <c r="C596" t="e">
        <f>+'Auditorias L&amp;T'!#REF!</f>
        <v>#REF!</v>
      </c>
      <c r="D596" t="e">
        <f>+'Auditorias L&amp;T'!#REF!</f>
        <v>#REF!</v>
      </c>
      <c r="E596" t="e">
        <f>+'Auditorias L&amp;T'!#REF!</f>
        <v>#REF!</v>
      </c>
      <c r="F596">
        <v>595</v>
      </c>
    </row>
    <row r="597" spans="1:6" hidden="1" x14ac:dyDescent="0.25">
      <c r="A597" t="s">
        <v>61</v>
      </c>
      <c r="B597" t="e">
        <f>+'Auditorias L&amp;T'!#REF!</f>
        <v>#REF!</v>
      </c>
      <c r="C597" t="e">
        <f>+'Auditorias L&amp;T'!#REF!</f>
        <v>#REF!</v>
      </c>
      <c r="D597" t="e">
        <f>+'Auditorias L&amp;T'!#REF!</f>
        <v>#REF!</v>
      </c>
      <c r="E597" t="e">
        <f>+'Auditorias L&amp;T'!#REF!</f>
        <v>#REF!</v>
      </c>
      <c r="F597">
        <v>596</v>
      </c>
    </row>
    <row r="598" spans="1:6" hidden="1" x14ac:dyDescent="0.25">
      <c r="A598" t="s">
        <v>61</v>
      </c>
      <c r="B598" t="e">
        <f>+'Auditorias L&amp;T'!#REF!</f>
        <v>#REF!</v>
      </c>
      <c r="C598" t="e">
        <f>+'Auditorias L&amp;T'!#REF!</f>
        <v>#REF!</v>
      </c>
      <c r="D598" t="e">
        <f>+'Auditorias L&amp;T'!#REF!</f>
        <v>#REF!</v>
      </c>
      <c r="E598" t="e">
        <f>+'Auditorias L&amp;T'!#REF!</f>
        <v>#REF!</v>
      </c>
      <c r="F598">
        <v>597</v>
      </c>
    </row>
    <row r="599" spans="1:6" hidden="1" x14ac:dyDescent="0.25">
      <c r="A599" t="s">
        <v>61</v>
      </c>
      <c r="B599" t="e">
        <f>+'Auditorias L&amp;T'!#REF!</f>
        <v>#REF!</v>
      </c>
      <c r="C599" t="e">
        <f>+'Auditorias L&amp;T'!#REF!</f>
        <v>#REF!</v>
      </c>
      <c r="D599" t="e">
        <f>+'Auditorias L&amp;T'!#REF!</f>
        <v>#REF!</v>
      </c>
      <c r="E599" t="e">
        <f>+'Auditorias L&amp;T'!#REF!</f>
        <v>#REF!</v>
      </c>
      <c r="F599">
        <v>598</v>
      </c>
    </row>
    <row r="600" spans="1:6" hidden="1" x14ac:dyDescent="0.25">
      <c r="A600" t="s">
        <v>61</v>
      </c>
      <c r="B600" t="e">
        <f>+'Auditorias L&amp;T'!#REF!</f>
        <v>#REF!</v>
      </c>
      <c r="C600" t="e">
        <f>+'Auditorias L&amp;T'!#REF!</f>
        <v>#REF!</v>
      </c>
      <c r="D600" t="e">
        <f>+'Auditorias L&amp;T'!#REF!</f>
        <v>#REF!</v>
      </c>
      <c r="E600" t="e">
        <f>+'Auditorias L&amp;T'!#REF!</f>
        <v>#REF!</v>
      </c>
      <c r="F600">
        <v>599</v>
      </c>
    </row>
    <row r="601" spans="1:6" hidden="1" x14ac:dyDescent="0.25">
      <c r="A601" t="s">
        <v>61</v>
      </c>
      <c r="B601" t="e">
        <f>+'Auditorias L&amp;T'!#REF!</f>
        <v>#REF!</v>
      </c>
      <c r="C601" t="e">
        <f>+'Auditorias L&amp;T'!#REF!</f>
        <v>#REF!</v>
      </c>
      <c r="D601" t="e">
        <f>+'Auditorias L&amp;T'!#REF!</f>
        <v>#REF!</v>
      </c>
      <c r="E601" t="e">
        <f>+'Auditorias L&amp;T'!#REF!</f>
        <v>#REF!</v>
      </c>
      <c r="F601">
        <v>600</v>
      </c>
    </row>
  </sheetData>
  <autoFilter ref="A1:F601">
    <filterColumn colId="0">
      <filters>
        <filter val="CITA DE CARGU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G32"/>
  <sheetViews>
    <sheetView workbookViewId="0">
      <selection activeCell="I20" sqref="I20"/>
    </sheetView>
  </sheetViews>
  <sheetFormatPr baseColWidth="10" defaultRowHeight="15" x14ac:dyDescent="0.25"/>
  <cols>
    <col min="1" max="1" width="18.42578125" customWidth="1"/>
    <col min="2" max="2" width="15.42578125" customWidth="1"/>
  </cols>
  <sheetData>
    <row r="1" spans="1:2" x14ac:dyDescent="0.25">
      <c r="A1" s="28" t="s">
        <v>51</v>
      </c>
      <c r="B1" s="28" t="s">
        <v>6</v>
      </c>
    </row>
    <row r="2" spans="1:2" x14ac:dyDescent="0.25">
      <c r="A2" s="29" t="s">
        <v>52</v>
      </c>
      <c r="B2" s="20">
        <v>91.4</v>
      </c>
    </row>
    <row r="3" spans="1:2" x14ac:dyDescent="0.25">
      <c r="A3" s="29" t="s">
        <v>53</v>
      </c>
      <c r="B3" s="20">
        <v>94.7</v>
      </c>
    </row>
    <row r="4" spans="1:2" x14ac:dyDescent="0.25">
      <c r="A4" s="29" t="s">
        <v>54</v>
      </c>
      <c r="B4" s="20"/>
    </row>
    <row r="5" spans="1:2" x14ac:dyDescent="0.25">
      <c r="A5" s="29" t="s">
        <v>55</v>
      </c>
      <c r="B5" s="20"/>
    </row>
    <row r="6" spans="1:2" x14ac:dyDescent="0.25">
      <c r="A6" s="29" t="s">
        <v>56</v>
      </c>
      <c r="B6" s="20"/>
    </row>
    <row r="7" spans="1:2" x14ac:dyDescent="0.25">
      <c r="A7" s="29" t="s">
        <v>57</v>
      </c>
      <c r="B7" s="20"/>
    </row>
    <row r="8" spans="1:2" x14ac:dyDescent="0.25">
      <c r="A8" s="29" t="s">
        <v>58</v>
      </c>
      <c r="B8" s="20"/>
    </row>
    <row r="9" spans="1:2" x14ac:dyDescent="0.25">
      <c r="A9" s="29" t="s">
        <v>60</v>
      </c>
      <c r="B9" s="20"/>
    </row>
    <row r="10" spans="1:2" x14ac:dyDescent="0.25">
      <c r="A10" s="29" t="s">
        <v>62</v>
      </c>
      <c r="B10" s="20"/>
    </row>
    <row r="11" spans="1:2" x14ac:dyDescent="0.25">
      <c r="A11" s="29" t="s">
        <v>63</v>
      </c>
      <c r="B11" s="20"/>
    </row>
    <row r="12" spans="1:2" x14ac:dyDescent="0.25">
      <c r="A12" s="29" t="s">
        <v>65</v>
      </c>
      <c r="B12" s="20"/>
    </row>
    <row r="13" spans="1:2" x14ac:dyDescent="0.25">
      <c r="A13" s="56" t="s">
        <v>66</v>
      </c>
      <c r="B13" s="57"/>
    </row>
    <row r="22" spans="1:7" x14ac:dyDescent="0.25">
      <c r="A22" s="112" t="s">
        <v>78</v>
      </c>
      <c r="B22" s="113" t="s">
        <v>52</v>
      </c>
      <c r="C22" s="113" t="s">
        <v>53</v>
      </c>
    </row>
    <row r="23" spans="1:7" x14ac:dyDescent="0.25">
      <c r="A23" s="114" t="s">
        <v>77</v>
      </c>
      <c r="B23" s="116">
        <v>0.80833333333333335</v>
      </c>
      <c r="C23" s="116">
        <v>0.90416666666666667</v>
      </c>
    </row>
    <row r="24" spans="1:7" x14ac:dyDescent="0.25">
      <c r="A24" s="114" t="s">
        <v>36</v>
      </c>
      <c r="B24" s="116">
        <v>0.98333333333333328</v>
      </c>
      <c r="C24" s="116">
        <v>1</v>
      </c>
    </row>
    <row r="25" spans="1:7" x14ac:dyDescent="0.25">
      <c r="A25" s="114" t="s">
        <v>37</v>
      </c>
      <c r="B25" s="116">
        <v>0.89916666666666667</v>
      </c>
      <c r="C25" s="116">
        <v>0.93833333333333335</v>
      </c>
    </row>
    <row r="26" spans="1:7" x14ac:dyDescent="0.25">
      <c r="A26" s="114" t="s">
        <v>13</v>
      </c>
      <c r="B26" s="116">
        <v>0.9555555555555556</v>
      </c>
      <c r="C26" s="116">
        <v>0.96666666666666667</v>
      </c>
    </row>
    <row r="27" spans="1:7" x14ac:dyDescent="0.25">
      <c r="A27" s="114" t="s">
        <v>61</v>
      </c>
      <c r="B27" s="116">
        <v>0.92500000000000004</v>
      </c>
      <c r="C27" s="116">
        <v>0.92083333333333339</v>
      </c>
    </row>
    <row r="28" spans="1:7" x14ac:dyDescent="0.25">
      <c r="A28" s="115" t="s">
        <v>6</v>
      </c>
      <c r="B28" s="121">
        <v>0.91375000000000006</v>
      </c>
      <c r="C28" s="121">
        <v>0.94666666666666666</v>
      </c>
    </row>
    <row r="32" spans="1:7" x14ac:dyDescent="0.25">
      <c r="G32" s="1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Auditorias L&amp;T</vt:lpstr>
      <vt:lpstr>INDICADOR</vt:lpstr>
      <vt:lpstr>DINAMICA</vt:lpstr>
      <vt:lpstr>DATA</vt:lpstr>
      <vt:lpstr>ACOMULADO AÑO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Salcedo</dc:creator>
  <cp:lastModifiedBy>Adriana Poveda Cortes</cp:lastModifiedBy>
  <dcterms:created xsi:type="dcterms:W3CDTF">2015-01-22T13:17:33Z</dcterms:created>
  <dcterms:modified xsi:type="dcterms:W3CDTF">2019-05-24T15:38:18Z</dcterms:modified>
</cp:coreProperties>
</file>