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bfa0bb9407d99/Escritorio/EXCEL/EXCEL 1.0/CURSO ECXEL/"/>
    </mc:Choice>
  </mc:AlternateContent>
  <xr:revisionPtr revIDLastSave="58" documentId="8_{2A2B9774-D150-46F1-BF0C-71DEDE21E85D}" xr6:coauthVersionLast="47" xr6:coauthVersionMax="47" xr10:uidLastSave="{7531939C-FCE4-4301-95CE-CB5CED248D24}"/>
  <bookViews>
    <workbookView xWindow="22932" yWindow="-108" windowWidth="23256" windowHeight="12576" activeTab="2" xr2:uid="{416AB884-36D1-495D-9AD2-4770B9B6AD5F}"/>
  </bookViews>
  <sheets>
    <sheet name="Base de datos" sheetId="1" r:id="rId1"/>
    <sheet name="Previcion de ventas " sheetId="10" r:id="rId2"/>
    <sheet name="TAREAS" sheetId="5" r:id="rId3"/>
  </sheets>
  <definedNames>
    <definedName name="_xlchart.v5.0" hidden="1">'Base de datos'!$D$396</definedName>
    <definedName name="_xlchart.v5.1" hidden="1">'Base de datos'!$D$397:$D$415</definedName>
    <definedName name="_xlchart.v5.10" hidden="1">'Base de datos'!$E$396</definedName>
    <definedName name="_xlchart.v5.11" hidden="1">'Base de datos'!$E$397:$E$415</definedName>
    <definedName name="_xlchart.v5.12" hidden="1">'Base de datos'!$D$398</definedName>
    <definedName name="_xlchart.v5.13" hidden="1">'Base de datos'!$D$399:$D$416</definedName>
    <definedName name="_xlchart.v5.14" hidden="1">'Base de datos'!$E$398</definedName>
    <definedName name="_xlchart.v5.15" hidden="1">'Base de datos'!$E$399:$E$416</definedName>
    <definedName name="_xlchart.v5.16" hidden="1">'Base de datos'!$D$396</definedName>
    <definedName name="_xlchart.v5.17" hidden="1">'Base de datos'!$D$397:$D$414</definedName>
    <definedName name="_xlchart.v5.18" hidden="1">'Base de datos'!$E$396</definedName>
    <definedName name="_xlchart.v5.19" hidden="1">'Base de datos'!$E$397:$E$414</definedName>
    <definedName name="_xlchart.v5.2" hidden="1">'Base de datos'!$E$396</definedName>
    <definedName name="_xlchart.v5.20" hidden="1">'Base de datos'!$D$396</definedName>
    <definedName name="_xlchart.v5.21" hidden="1">'Base de datos'!$D$397:$D$415</definedName>
    <definedName name="_xlchart.v5.22" hidden="1">'Base de datos'!$E$396</definedName>
    <definedName name="_xlchart.v5.23" hidden="1">'Base de datos'!$E$397:$E$415</definedName>
    <definedName name="_xlchart.v5.3" hidden="1">'Base de datos'!$E$397:$E$415</definedName>
    <definedName name="_xlchart.v5.4" hidden="1">'Base de datos'!$D$398</definedName>
    <definedName name="_xlchart.v5.5" hidden="1">'Base de datos'!$D$399:$D$417</definedName>
    <definedName name="_xlchart.v5.6" hidden="1">'Base de datos'!$E$398</definedName>
    <definedName name="_xlchart.v5.7" hidden="1">'Base de datos'!$E$399:$E$417</definedName>
    <definedName name="_xlchart.v5.8" hidden="1">'Base de datos'!$D$396</definedName>
    <definedName name="_xlchart.v5.9" hidden="1">'Base de datos'!$D$397:$D$415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2" i="1" l="1"/>
  <c r="M402" i="1"/>
  <c r="N402" i="1"/>
  <c r="O402" i="1"/>
  <c r="P402" i="1"/>
  <c r="Q402" i="1"/>
  <c r="R402" i="1"/>
  <c r="S402" i="1"/>
  <c r="T402" i="1"/>
  <c r="U402" i="1"/>
  <c r="V402" i="1"/>
  <c r="W402" i="1"/>
  <c r="X393" i="1"/>
  <c r="X394" i="1"/>
  <c r="X395" i="1"/>
  <c r="X396" i="1"/>
  <c r="X397" i="1"/>
  <c r="X398" i="1"/>
  <c r="X399" i="1"/>
  <c r="X400" i="1"/>
  <c r="X401" i="1"/>
  <c r="X385" i="1"/>
  <c r="X386" i="1"/>
  <c r="O387" i="1"/>
  <c r="P387" i="1"/>
  <c r="Q387" i="1"/>
  <c r="R387" i="1"/>
  <c r="S387" i="1"/>
  <c r="T387" i="1"/>
  <c r="U387" i="1"/>
  <c r="V387" i="1"/>
  <c r="W387" i="1"/>
  <c r="N387" i="1"/>
  <c r="M387" i="1"/>
  <c r="H381" i="1"/>
  <c r="H380" i="1"/>
  <c r="L4" i="1"/>
  <c r="L5" i="1"/>
  <c r="L6" i="1"/>
  <c r="M6" i="1" s="1"/>
  <c r="L7" i="1"/>
  <c r="M7" i="1" s="1"/>
  <c r="L8" i="1"/>
  <c r="M8" i="1" s="1"/>
  <c r="L9" i="1"/>
  <c r="M9" i="1" s="1"/>
  <c r="L10" i="1"/>
  <c r="L11" i="1"/>
  <c r="L12" i="1"/>
  <c r="M12" i="1" s="1"/>
  <c r="L13" i="1"/>
  <c r="M13" i="1" s="1"/>
  <c r="L14" i="1"/>
  <c r="M14" i="1" s="1"/>
  <c r="L15" i="1"/>
  <c r="M15" i="1" s="1"/>
  <c r="L16" i="1"/>
  <c r="M16" i="1" s="1"/>
  <c r="L17" i="1"/>
  <c r="L18" i="1"/>
  <c r="L19" i="1"/>
  <c r="M19" i="1" s="1"/>
  <c r="L20" i="1"/>
  <c r="M20" i="1" s="1"/>
  <c r="L21" i="1"/>
  <c r="M21" i="1" s="1"/>
  <c r="L22" i="1"/>
  <c r="L23" i="1"/>
  <c r="L24" i="1"/>
  <c r="M24" i="1" s="1"/>
  <c r="L25" i="1"/>
  <c r="M25" i="1" s="1"/>
  <c r="L26" i="1"/>
  <c r="M26" i="1" s="1"/>
  <c r="L27" i="1"/>
  <c r="M27" i="1" s="1"/>
  <c r="L28" i="1"/>
  <c r="L29" i="1"/>
  <c r="L30" i="1"/>
  <c r="M30" i="1" s="1"/>
  <c r="L31" i="1"/>
  <c r="M31" i="1" s="1"/>
  <c r="L32" i="1"/>
  <c r="M32" i="1" s="1"/>
  <c r="L33" i="1"/>
  <c r="M33" i="1" s="1"/>
  <c r="L34" i="1"/>
  <c r="L35" i="1"/>
  <c r="L36" i="1"/>
  <c r="M36" i="1" s="1"/>
  <c r="L37" i="1"/>
  <c r="M37" i="1" s="1"/>
  <c r="L38" i="1"/>
  <c r="M38" i="1" s="1"/>
  <c r="L39" i="1"/>
  <c r="M39" i="1" s="1"/>
  <c r="L40" i="1"/>
  <c r="L41" i="1"/>
  <c r="L42" i="1"/>
  <c r="M42" i="1" s="1"/>
  <c r="L43" i="1"/>
  <c r="M43" i="1" s="1"/>
  <c r="L44" i="1"/>
  <c r="M44" i="1" s="1"/>
  <c r="L45" i="1"/>
  <c r="M45" i="1" s="1"/>
  <c r="L46" i="1"/>
  <c r="L47" i="1"/>
  <c r="L48" i="1"/>
  <c r="M48" i="1" s="1"/>
  <c r="L49" i="1"/>
  <c r="M49" i="1" s="1"/>
  <c r="L50" i="1"/>
  <c r="M50" i="1" s="1"/>
  <c r="L51" i="1"/>
  <c r="M51" i="1" s="1"/>
  <c r="L52" i="1"/>
  <c r="L53" i="1"/>
  <c r="L54" i="1"/>
  <c r="M54" i="1" s="1"/>
  <c r="L55" i="1"/>
  <c r="M55" i="1" s="1"/>
  <c r="L56" i="1"/>
  <c r="M56" i="1" s="1"/>
  <c r="L57" i="1"/>
  <c r="M57" i="1" s="1"/>
  <c r="L58" i="1"/>
  <c r="M58" i="1" s="1"/>
  <c r="L59" i="1"/>
  <c r="L60" i="1"/>
  <c r="M60" i="1" s="1"/>
  <c r="L61" i="1"/>
  <c r="M61" i="1" s="1"/>
  <c r="L62" i="1"/>
  <c r="M62" i="1" s="1"/>
  <c r="L63" i="1"/>
  <c r="M63" i="1" s="1"/>
  <c r="L64" i="1"/>
  <c r="L65" i="1"/>
  <c r="L66" i="1"/>
  <c r="L67" i="1"/>
  <c r="M67" i="1" s="1"/>
  <c r="L68" i="1"/>
  <c r="M68" i="1" s="1"/>
  <c r="L69" i="1"/>
  <c r="M69" i="1" s="1"/>
  <c r="L70" i="1"/>
  <c r="L71" i="1"/>
  <c r="L72" i="1"/>
  <c r="M72" i="1" s="1"/>
  <c r="L73" i="1"/>
  <c r="M73" i="1" s="1"/>
  <c r="L74" i="1"/>
  <c r="M74" i="1" s="1"/>
  <c r="L75" i="1"/>
  <c r="M75" i="1" s="1"/>
  <c r="L76" i="1"/>
  <c r="L77" i="1"/>
  <c r="L78" i="1"/>
  <c r="M78" i="1" s="1"/>
  <c r="L79" i="1"/>
  <c r="M79" i="1" s="1"/>
  <c r="L80" i="1"/>
  <c r="M80" i="1" s="1"/>
  <c r="L81" i="1"/>
  <c r="M81" i="1" s="1"/>
  <c r="L82" i="1"/>
  <c r="L83" i="1"/>
  <c r="L84" i="1"/>
  <c r="M84" i="1" s="1"/>
  <c r="L85" i="1"/>
  <c r="M85" i="1" s="1"/>
  <c r="L86" i="1"/>
  <c r="M86" i="1" s="1"/>
  <c r="L87" i="1"/>
  <c r="M87" i="1" s="1"/>
  <c r="L88" i="1"/>
  <c r="M88" i="1" s="1"/>
  <c r="L89" i="1"/>
  <c r="L90" i="1"/>
  <c r="M90" i="1" s="1"/>
  <c r="L91" i="1"/>
  <c r="M91" i="1" s="1"/>
  <c r="L92" i="1"/>
  <c r="M92" i="1" s="1"/>
  <c r="L93" i="1"/>
  <c r="M93" i="1" s="1"/>
  <c r="L94" i="1"/>
  <c r="L95" i="1"/>
  <c r="L96" i="1"/>
  <c r="M96" i="1" s="1"/>
  <c r="L97" i="1"/>
  <c r="M97" i="1" s="1"/>
  <c r="L98" i="1"/>
  <c r="M98" i="1" s="1"/>
  <c r="L99" i="1"/>
  <c r="M99" i="1" s="1"/>
  <c r="L100" i="1"/>
  <c r="L101" i="1"/>
  <c r="L102" i="1"/>
  <c r="M102" i="1" s="1"/>
  <c r="L103" i="1"/>
  <c r="M103" i="1" s="1"/>
  <c r="L104" i="1"/>
  <c r="M104" i="1" s="1"/>
  <c r="L105" i="1"/>
  <c r="M105" i="1" s="1"/>
  <c r="L106" i="1"/>
  <c r="L107" i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L119" i="1"/>
  <c r="L120" i="1"/>
  <c r="M120" i="1" s="1"/>
  <c r="L121" i="1"/>
  <c r="M121" i="1" s="1"/>
  <c r="L122" i="1"/>
  <c r="M122" i="1" s="1"/>
  <c r="L123" i="1"/>
  <c r="M123" i="1" s="1"/>
  <c r="L124" i="1"/>
  <c r="L125" i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L132" i="1"/>
  <c r="M132" i="1" s="1"/>
  <c r="L133" i="1"/>
  <c r="M133" i="1" s="1"/>
  <c r="L134" i="1"/>
  <c r="M134" i="1" s="1"/>
  <c r="L135" i="1"/>
  <c r="M135" i="1" s="1"/>
  <c r="L136" i="1"/>
  <c r="L137" i="1"/>
  <c r="L138" i="1"/>
  <c r="M138" i="1" s="1"/>
  <c r="L139" i="1"/>
  <c r="M139" i="1" s="1"/>
  <c r="L140" i="1"/>
  <c r="M140" i="1" s="1"/>
  <c r="L141" i="1"/>
  <c r="M141" i="1" s="1"/>
  <c r="L142" i="1"/>
  <c r="L143" i="1"/>
  <c r="L144" i="1"/>
  <c r="M144" i="1" s="1"/>
  <c r="L145" i="1"/>
  <c r="M145" i="1" s="1"/>
  <c r="L146" i="1"/>
  <c r="M146" i="1" s="1"/>
  <c r="L147" i="1"/>
  <c r="M147" i="1" s="1"/>
  <c r="L148" i="1"/>
  <c r="L149" i="1"/>
  <c r="L150" i="1"/>
  <c r="M150" i="1" s="1"/>
  <c r="L151" i="1"/>
  <c r="M151" i="1" s="1"/>
  <c r="L152" i="1"/>
  <c r="M152" i="1" s="1"/>
  <c r="L153" i="1"/>
  <c r="M153" i="1" s="1"/>
  <c r="L154" i="1"/>
  <c r="L155" i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L162" i="1"/>
  <c r="L163" i="1"/>
  <c r="M163" i="1" s="1"/>
  <c r="L164" i="1"/>
  <c r="M164" i="1" s="1"/>
  <c r="L165" i="1"/>
  <c r="M165" i="1" s="1"/>
  <c r="L166" i="1"/>
  <c r="L167" i="1"/>
  <c r="L168" i="1"/>
  <c r="M168" i="1" s="1"/>
  <c r="L169" i="1"/>
  <c r="M169" i="1" s="1"/>
  <c r="L170" i="1"/>
  <c r="M170" i="1" s="1"/>
  <c r="L171" i="1"/>
  <c r="M171" i="1" s="1"/>
  <c r="L172" i="1"/>
  <c r="L173" i="1"/>
  <c r="L174" i="1"/>
  <c r="M174" i="1" s="1"/>
  <c r="L175" i="1"/>
  <c r="M175" i="1" s="1"/>
  <c r="L176" i="1"/>
  <c r="M176" i="1" s="1"/>
  <c r="L177" i="1"/>
  <c r="M177" i="1" s="1"/>
  <c r="L178" i="1"/>
  <c r="L179" i="1"/>
  <c r="L180" i="1"/>
  <c r="M180" i="1" s="1"/>
  <c r="L181" i="1"/>
  <c r="M181" i="1" s="1"/>
  <c r="L182" i="1"/>
  <c r="M182" i="1" s="1"/>
  <c r="L183" i="1"/>
  <c r="M183" i="1" s="1"/>
  <c r="L184" i="1"/>
  <c r="L185" i="1"/>
  <c r="L186" i="1"/>
  <c r="M186" i="1" s="1"/>
  <c r="L187" i="1"/>
  <c r="M187" i="1" s="1"/>
  <c r="L188" i="1"/>
  <c r="M188" i="1" s="1"/>
  <c r="L189" i="1"/>
  <c r="M189" i="1" s="1"/>
  <c r="L190" i="1"/>
  <c r="L191" i="1"/>
  <c r="L192" i="1"/>
  <c r="M192" i="1" s="1"/>
  <c r="L193" i="1"/>
  <c r="M193" i="1" s="1"/>
  <c r="L194" i="1"/>
  <c r="M194" i="1" s="1"/>
  <c r="L195" i="1"/>
  <c r="M195" i="1" s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L204" i="1"/>
  <c r="M204" i="1" s="1"/>
  <c r="L205" i="1"/>
  <c r="M205" i="1" s="1"/>
  <c r="L206" i="1"/>
  <c r="M206" i="1" s="1"/>
  <c r="L207" i="1"/>
  <c r="M207" i="1" s="1"/>
  <c r="L208" i="1"/>
  <c r="L209" i="1"/>
  <c r="L210" i="1"/>
  <c r="L211" i="1"/>
  <c r="M211" i="1" s="1"/>
  <c r="L212" i="1"/>
  <c r="M212" i="1" s="1"/>
  <c r="L213" i="1"/>
  <c r="M213" i="1" s="1"/>
  <c r="L214" i="1"/>
  <c r="L215" i="1"/>
  <c r="L216" i="1"/>
  <c r="M216" i="1" s="1"/>
  <c r="L217" i="1"/>
  <c r="M217" i="1" s="1"/>
  <c r="L218" i="1"/>
  <c r="M218" i="1" s="1"/>
  <c r="L219" i="1"/>
  <c r="M219" i="1" s="1"/>
  <c r="L220" i="1"/>
  <c r="L221" i="1"/>
  <c r="L222" i="1"/>
  <c r="M222" i="1" s="1"/>
  <c r="L223" i="1"/>
  <c r="M223" i="1" s="1"/>
  <c r="L224" i="1"/>
  <c r="M224" i="1" s="1"/>
  <c r="L225" i="1"/>
  <c r="M225" i="1" s="1"/>
  <c r="L226" i="1"/>
  <c r="L227" i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L234" i="1"/>
  <c r="M234" i="1" s="1"/>
  <c r="L235" i="1"/>
  <c r="M235" i="1" s="1"/>
  <c r="L236" i="1"/>
  <c r="M236" i="1" s="1"/>
  <c r="L237" i="1"/>
  <c r="M237" i="1" s="1"/>
  <c r="L238" i="1"/>
  <c r="L239" i="1"/>
  <c r="L240" i="1"/>
  <c r="M240" i="1" s="1"/>
  <c r="L241" i="1"/>
  <c r="M241" i="1" s="1"/>
  <c r="L242" i="1"/>
  <c r="M242" i="1" s="1"/>
  <c r="L243" i="1"/>
  <c r="M243" i="1" s="1"/>
  <c r="L244" i="1"/>
  <c r="L245" i="1"/>
  <c r="L246" i="1"/>
  <c r="M246" i="1" s="1"/>
  <c r="L247" i="1"/>
  <c r="M247" i="1" s="1"/>
  <c r="L248" i="1"/>
  <c r="M248" i="1" s="1"/>
  <c r="L249" i="1"/>
  <c r="M249" i="1" s="1"/>
  <c r="L250" i="1"/>
  <c r="L251" i="1"/>
  <c r="L252" i="1"/>
  <c r="M252" i="1" s="1"/>
  <c r="L253" i="1"/>
  <c r="M253" i="1" s="1"/>
  <c r="L254" i="1"/>
  <c r="M254" i="1" s="1"/>
  <c r="L255" i="1"/>
  <c r="M255" i="1" s="1"/>
  <c r="L256" i="1"/>
  <c r="L257" i="1"/>
  <c r="L258" i="1"/>
  <c r="M258" i="1" s="1"/>
  <c r="L259" i="1"/>
  <c r="M259" i="1" s="1"/>
  <c r="L260" i="1"/>
  <c r="M260" i="1" s="1"/>
  <c r="L261" i="1"/>
  <c r="M261" i="1" s="1"/>
  <c r="L262" i="1"/>
  <c r="L263" i="1"/>
  <c r="L264" i="1"/>
  <c r="M264" i="1" s="1"/>
  <c r="L265" i="1"/>
  <c r="M265" i="1" s="1"/>
  <c r="L266" i="1"/>
  <c r="M266" i="1" s="1"/>
  <c r="L267" i="1"/>
  <c r="M267" i="1" s="1"/>
  <c r="L268" i="1"/>
  <c r="L269" i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L276" i="1"/>
  <c r="M276" i="1" s="1"/>
  <c r="L277" i="1"/>
  <c r="M277" i="1" s="1"/>
  <c r="L278" i="1"/>
  <c r="M278" i="1" s="1"/>
  <c r="L279" i="1"/>
  <c r="M279" i="1" s="1"/>
  <c r="L280" i="1"/>
  <c r="L281" i="1"/>
  <c r="L282" i="1"/>
  <c r="M282" i="1" s="1"/>
  <c r="L283" i="1"/>
  <c r="M283" i="1" s="1"/>
  <c r="L284" i="1"/>
  <c r="M284" i="1" s="1"/>
  <c r="L285" i="1"/>
  <c r="M285" i="1" s="1"/>
  <c r="L286" i="1"/>
  <c r="L287" i="1"/>
  <c r="L288" i="1"/>
  <c r="M288" i="1" s="1"/>
  <c r="L289" i="1"/>
  <c r="M289" i="1" s="1"/>
  <c r="L290" i="1"/>
  <c r="M290" i="1" s="1"/>
  <c r="L291" i="1"/>
  <c r="M291" i="1" s="1"/>
  <c r="L292" i="1"/>
  <c r="L293" i="1"/>
  <c r="L294" i="1"/>
  <c r="M294" i="1" s="1"/>
  <c r="L295" i="1"/>
  <c r="M295" i="1" s="1"/>
  <c r="L296" i="1"/>
  <c r="M296" i="1" s="1"/>
  <c r="L297" i="1"/>
  <c r="M297" i="1" s="1"/>
  <c r="L298" i="1"/>
  <c r="L299" i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L306" i="1"/>
  <c r="L307" i="1"/>
  <c r="M307" i="1" s="1"/>
  <c r="L308" i="1"/>
  <c r="M308" i="1" s="1"/>
  <c r="L309" i="1"/>
  <c r="M309" i="1" s="1"/>
  <c r="L310" i="1"/>
  <c r="L311" i="1"/>
  <c r="L312" i="1"/>
  <c r="M312" i="1" s="1"/>
  <c r="L313" i="1"/>
  <c r="M313" i="1" s="1"/>
  <c r="L314" i="1"/>
  <c r="M314" i="1" s="1"/>
  <c r="L315" i="1"/>
  <c r="M315" i="1" s="1"/>
  <c r="L316" i="1"/>
  <c r="L317" i="1"/>
  <c r="L318" i="1"/>
  <c r="M318" i="1" s="1"/>
  <c r="L319" i="1"/>
  <c r="M319" i="1" s="1"/>
  <c r="L320" i="1"/>
  <c r="M320" i="1" s="1"/>
  <c r="L321" i="1"/>
  <c r="M321" i="1" s="1"/>
  <c r="L322" i="1"/>
  <c r="L323" i="1"/>
  <c r="L324" i="1"/>
  <c r="M324" i="1" s="1"/>
  <c r="L325" i="1"/>
  <c r="M325" i="1" s="1"/>
  <c r="L326" i="1"/>
  <c r="M326" i="1" s="1"/>
  <c r="L327" i="1"/>
  <c r="M327" i="1" s="1"/>
  <c r="L328" i="1"/>
  <c r="L329" i="1"/>
  <c r="L330" i="1"/>
  <c r="M330" i="1" s="1"/>
  <c r="L331" i="1"/>
  <c r="M331" i="1" s="1"/>
  <c r="L332" i="1"/>
  <c r="M332" i="1" s="1"/>
  <c r="L333" i="1"/>
  <c r="M333" i="1" s="1"/>
  <c r="L334" i="1"/>
  <c r="L335" i="1"/>
  <c r="L336" i="1"/>
  <c r="M336" i="1" s="1"/>
  <c r="L337" i="1"/>
  <c r="M337" i="1" s="1"/>
  <c r="L338" i="1"/>
  <c r="M338" i="1" s="1"/>
  <c r="L339" i="1"/>
  <c r="M339" i="1" s="1"/>
  <c r="L340" i="1"/>
  <c r="L341" i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L348" i="1"/>
  <c r="M348" i="1" s="1"/>
  <c r="L349" i="1"/>
  <c r="M349" i="1" s="1"/>
  <c r="L350" i="1"/>
  <c r="M350" i="1" s="1"/>
  <c r="L351" i="1"/>
  <c r="M351" i="1" s="1"/>
  <c r="L352" i="1"/>
  <c r="L353" i="1"/>
  <c r="L354" i="1"/>
  <c r="L355" i="1"/>
  <c r="M355" i="1" s="1"/>
  <c r="L356" i="1"/>
  <c r="M356" i="1" s="1"/>
  <c r="L357" i="1"/>
  <c r="M357" i="1" s="1"/>
  <c r="L358" i="1"/>
  <c r="L359" i="1"/>
  <c r="L360" i="1"/>
  <c r="M360" i="1" s="1"/>
  <c r="L361" i="1"/>
  <c r="M361" i="1" s="1"/>
  <c r="L362" i="1"/>
  <c r="M362" i="1" s="1"/>
  <c r="L363" i="1"/>
  <c r="M363" i="1" s="1"/>
  <c r="L364" i="1"/>
  <c r="L365" i="1"/>
  <c r="L366" i="1"/>
  <c r="M366" i="1" s="1"/>
  <c r="L367" i="1"/>
  <c r="M367" i="1" s="1"/>
  <c r="L368" i="1"/>
  <c r="M368" i="1" s="1"/>
  <c r="L369" i="1"/>
  <c r="M369" i="1" s="1"/>
  <c r="L370" i="1"/>
  <c r="L3" i="1"/>
  <c r="M4" i="1"/>
  <c r="M5" i="1"/>
  <c r="M10" i="1"/>
  <c r="M11" i="1"/>
  <c r="M17" i="1"/>
  <c r="M18" i="1"/>
  <c r="M22" i="1"/>
  <c r="M23" i="1"/>
  <c r="M28" i="1"/>
  <c r="M29" i="1"/>
  <c r="M34" i="1"/>
  <c r="M35" i="1"/>
  <c r="M40" i="1"/>
  <c r="M41" i="1"/>
  <c r="M46" i="1"/>
  <c r="M47" i="1"/>
  <c r="M52" i="1"/>
  <c r="M53" i="1"/>
  <c r="M59" i="1"/>
  <c r="M64" i="1"/>
  <c r="M65" i="1"/>
  <c r="M66" i="1"/>
  <c r="M70" i="1"/>
  <c r="M71" i="1"/>
  <c r="M76" i="1"/>
  <c r="M77" i="1"/>
  <c r="M82" i="1"/>
  <c r="M83" i="1"/>
  <c r="M89" i="1"/>
  <c r="M94" i="1"/>
  <c r="M95" i="1"/>
  <c r="M100" i="1"/>
  <c r="M101" i="1"/>
  <c r="M106" i="1"/>
  <c r="M107" i="1"/>
  <c r="M112" i="1"/>
  <c r="M113" i="1"/>
  <c r="M118" i="1"/>
  <c r="M119" i="1"/>
  <c r="M124" i="1"/>
  <c r="M125" i="1"/>
  <c r="M131" i="1"/>
  <c r="M136" i="1"/>
  <c r="M137" i="1"/>
  <c r="M142" i="1"/>
  <c r="M143" i="1"/>
  <c r="M148" i="1"/>
  <c r="M149" i="1"/>
  <c r="M154" i="1"/>
  <c r="M155" i="1"/>
  <c r="M161" i="1"/>
  <c r="M162" i="1"/>
  <c r="M166" i="1"/>
  <c r="M167" i="1"/>
  <c r="M172" i="1"/>
  <c r="M173" i="1"/>
  <c r="M178" i="1"/>
  <c r="M179" i="1"/>
  <c r="M184" i="1"/>
  <c r="M185" i="1"/>
  <c r="M190" i="1"/>
  <c r="M191" i="1"/>
  <c r="M196" i="1"/>
  <c r="M197" i="1"/>
  <c r="M203" i="1"/>
  <c r="M208" i="1"/>
  <c r="M209" i="1"/>
  <c r="M210" i="1"/>
  <c r="M214" i="1"/>
  <c r="M215" i="1"/>
  <c r="M220" i="1"/>
  <c r="M221" i="1"/>
  <c r="M226" i="1"/>
  <c r="M227" i="1"/>
  <c r="M233" i="1"/>
  <c r="M238" i="1"/>
  <c r="M239" i="1"/>
  <c r="M244" i="1"/>
  <c r="M245" i="1"/>
  <c r="M250" i="1"/>
  <c r="M251" i="1"/>
  <c r="M256" i="1"/>
  <c r="M257" i="1"/>
  <c r="M262" i="1"/>
  <c r="M263" i="1"/>
  <c r="M268" i="1"/>
  <c r="M269" i="1"/>
  <c r="M275" i="1"/>
  <c r="M280" i="1"/>
  <c r="M281" i="1"/>
  <c r="M286" i="1"/>
  <c r="M287" i="1"/>
  <c r="M292" i="1"/>
  <c r="M293" i="1"/>
  <c r="M298" i="1"/>
  <c r="M299" i="1"/>
  <c r="M305" i="1"/>
  <c r="M306" i="1"/>
  <c r="M310" i="1"/>
  <c r="M311" i="1"/>
  <c r="M316" i="1"/>
  <c r="M317" i="1"/>
  <c r="M322" i="1"/>
  <c r="M323" i="1"/>
  <c r="M328" i="1"/>
  <c r="M329" i="1"/>
  <c r="M334" i="1"/>
  <c r="M335" i="1"/>
  <c r="M340" i="1"/>
  <c r="M341" i="1"/>
  <c r="M347" i="1"/>
  <c r="M352" i="1"/>
  <c r="M353" i="1"/>
  <c r="M354" i="1"/>
  <c r="M358" i="1"/>
  <c r="M359" i="1"/>
  <c r="M364" i="1"/>
  <c r="M365" i="1"/>
  <c r="M370" i="1"/>
  <c r="M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" i="1"/>
  <c r="C16" i="10"/>
  <c r="C14" i="10"/>
  <c r="C15" i="10"/>
  <c r="E413" i="1" l="1"/>
  <c r="D391" i="1"/>
  <c r="D385" i="1"/>
  <c r="E414" i="1"/>
  <c r="E402" i="1"/>
  <c r="E399" i="1"/>
  <c r="L382" i="1"/>
  <c r="X382" i="1" s="1"/>
  <c r="D383" i="1"/>
  <c r="L378" i="1"/>
  <c r="D387" i="1"/>
  <c r="L379" i="1"/>
  <c r="X379" i="1" s="1"/>
  <c r="D389" i="1"/>
  <c r="L380" i="1"/>
  <c r="X380" i="1" s="1"/>
  <c r="L384" i="1"/>
  <c r="X384" i="1" s="1"/>
  <c r="E409" i="1"/>
  <c r="E405" i="1"/>
  <c r="E401" i="1"/>
  <c r="E412" i="1"/>
  <c r="E407" i="1"/>
  <c r="E415" i="1"/>
  <c r="E410" i="1"/>
  <c r="E408" i="1"/>
  <c r="E404" i="1"/>
  <c r="E400" i="1"/>
  <c r="X378" i="1"/>
  <c r="D388" i="1"/>
  <c r="D382" i="1"/>
  <c r="E411" i="1"/>
  <c r="E406" i="1"/>
  <c r="E403" i="1"/>
  <c r="D384" i="1"/>
  <c r="E397" i="1"/>
  <c r="E398" i="1"/>
  <c r="D381" i="1"/>
  <c r="L383" i="1"/>
  <c r="X383" i="1" s="1"/>
  <c r="D380" i="1"/>
  <c r="D386" i="1"/>
  <c r="L381" i="1"/>
  <c r="X381" i="1" s="1"/>
  <c r="X402" i="1"/>
  <c r="D390" i="1"/>
  <c r="D15" i="10"/>
  <c r="D16" i="10"/>
  <c r="E15" i="10"/>
  <c r="D14" i="10"/>
  <c r="E14" i="10"/>
  <c r="E16" i="10"/>
  <c r="D392" i="1" l="1"/>
  <c r="L387" i="1"/>
  <c r="X387" i="1" s="1"/>
</calcChain>
</file>

<file path=xl/sharedStrings.xml><?xml version="1.0" encoding="utf-8"?>
<sst xmlns="http://schemas.openxmlformats.org/spreadsheetml/2006/main" count="2326" uniqueCount="93">
  <si>
    <t>Mujer</t>
  </si>
  <si>
    <t>Camiseta</t>
  </si>
  <si>
    <t>S</t>
  </si>
  <si>
    <t>Negro</t>
  </si>
  <si>
    <t>Señora</t>
  </si>
  <si>
    <t>Hombre</t>
  </si>
  <si>
    <t>XL</t>
  </si>
  <si>
    <t>Cabellero</t>
  </si>
  <si>
    <t>M</t>
  </si>
  <si>
    <t>Estampado</t>
  </si>
  <si>
    <t>Moda joven</t>
  </si>
  <si>
    <t>Pantalones</t>
  </si>
  <si>
    <t>Naranja</t>
  </si>
  <si>
    <t>Blanco</t>
  </si>
  <si>
    <t>Traje</t>
  </si>
  <si>
    <t>Verde</t>
  </si>
  <si>
    <t>Vestidos</t>
  </si>
  <si>
    <t>Rojo</t>
  </si>
  <si>
    <t>Abrigo</t>
  </si>
  <si>
    <t>L</t>
  </si>
  <si>
    <t>Marron</t>
  </si>
  <si>
    <t>Accesorios</t>
  </si>
  <si>
    <t>Camisa</t>
  </si>
  <si>
    <t>Amarillo</t>
  </si>
  <si>
    <t>Shorts</t>
  </si>
  <si>
    <t>Navarra</t>
  </si>
  <si>
    <t>Comunidad de Madrid</t>
  </si>
  <si>
    <t>País Vasco</t>
  </si>
  <si>
    <t>Ceuta</t>
  </si>
  <si>
    <t>Castilla y León</t>
  </si>
  <si>
    <t>Castilla-La Mancha</t>
  </si>
  <si>
    <t>La Rioja</t>
  </si>
  <si>
    <t>Canarias</t>
  </si>
  <si>
    <t>Región de Murcia</t>
  </si>
  <si>
    <t>Galicia</t>
  </si>
  <si>
    <t>Islas Baleares</t>
  </si>
  <si>
    <t>Aragón</t>
  </si>
  <si>
    <t>Extremadura</t>
  </si>
  <si>
    <t>Asturias</t>
  </si>
  <si>
    <t>Cataluña</t>
  </si>
  <si>
    <t>Comunidad Valenciana</t>
  </si>
  <si>
    <t>Andalucía</t>
  </si>
  <si>
    <t>Cantabria</t>
  </si>
  <si>
    <t>Melilla</t>
  </si>
  <si>
    <t>Fecha</t>
  </si>
  <si>
    <t>Provincia</t>
  </si>
  <si>
    <t>Prenda</t>
  </si>
  <si>
    <t>Talla</t>
  </si>
  <si>
    <t>Color</t>
  </si>
  <si>
    <t>Sección</t>
  </si>
  <si>
    <t>Base Imponible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</si>
  <si>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</si>
  <si>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</si>
  <si>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</si>
  <si>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</si>
  <si>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</si>
  <si>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</si>
  <si>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</si>
  <si>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</si>
  <si>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</si>
  <si>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</si>
  <si>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</si>
  <si>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</si>
  <si>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Jersey</t>
  </si>
  <si>
    <t>Prendas vendidas por mes</t>
  </si>
  <si>
    <t>Beneficio por mes</t>
  </si>
  <si>
    <t>2.</t>
  </si>
  <si>
    <t>1.</t>
  </si>
  <si>
    <t xml:space="preserve">Tareas </t>
  </si>
  <si>
    <t>3.</t>
  </si>
  <si>
    <t>4.</t>
  </si>
  <si>
    <t>5.</t>
  </si>
  <si>
    <t>Genero</t>
  </si>
  <si>
    <t>Beneficio</t>
  </si>
  <si>
    <t>Total</t>
  </si>
  <si>
    <t>¿Quién compra mas en la tienda?</t>
  </si>
  <si>
    <t>Prendas vendidas</t>
  </si>
  <si>
    <t>Beneficio por Comunidad</t>
  </si>
  <si>
    <t>Beneficio promedio por mes y prenda</t>
  </si>
  <si>
    <t>Mes</t>
  </si>
  <si>
    <t>Coste</t>
  </si>
  <si>
    <t>Actividad:</t>
  </si>
  <si>
    <t>Realiza la tarea 1,2 y 3</t>
  </si>
  <si>
    <t>Escala de tiempo</t>
  </si>
  <si>
    <t>Valores</t>
  </si>
  <si>
    <t>Previsión</t>
  </si>
  <si>
    <t>Límite de confianza inferior</t>
  </si>
  <si>
    <t>Límite de confianza superior</t>
  </si>
  <si>
    <t>Fecha Letra</t>
  </si>
  <si>
    <t xml:space="preserve">fecha numero </t>
  </si>
  <si>
    <t xml:space="preserve">pais </t>
  </si>
  <si>
    <t xml:space="preserve">Grafico linea </t>
  </si>
  <si>
    <t xml:space="preserve">Prendas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</si>
</sst>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  <numFmt numFmtId="166" formatCode="_-[$€-2]\ * #,##0_-;\-[$€-2]\ * #,##0_-;_-[$€-2]\ * &quot;-&quot;??_-;_-@_-"/>
    <numFmt numFmtId="167" formatCode="&quot;$&quot;#,##0"/>
    <numFmt numFmtId="174" formatCode="_-* #,##0\ [$€-C0A]_-;\-* #,##0\ [$€-C0A]_-;_-* &quot;-&quot;??\ [$€-C0A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1" xfId="0" applyFont="1" applyBorder="1"/>
    <xf numFmtId="166" fontId="0" fillId="0" borderId="1" xfId="0" applyNumberFormat="1" applyBorder="1"/>
    <xf numFmtId="0" fontId="0" fillId="3" borderId="1" xfId="0" applyFill="1" applyBorder="1"/>
    <xf numFmtId="0" fontId="2" fillId="3" borderId="2" xfId="0" applyFont="1" applyFill="1" applyBorder="1"/>
    <xf numFmtId="14" fontId="0" fillId="0" borderId="1" xfId="0" applyNumberFormat="1" applyBorder="1"/>
    <xf numFmtId="2" fontId="0" fillId="0" borderId="1" xfId="0" applyNumberFormat="1" applyBorder="1"/>
    <xf numFmtId="174" fontId="0" fillId="0" borderId="1" xfId="0" applyNumberFormat="1" applyBorder="1"/>
    <xf numFmtId="174" fontId="2" fillId="3" borderId="1" xfId="0" applyNumberFormat="1" applyFont="1" applyFill="1" applyBorder="1"/>
    <xf numFmtId="166" fontId="0" fillId="0" borderId="0" xfId="0" applyNumberFormat="1"/>
    <xf numFmtId="0" fontId="0" fillId="0" borderId="3" xfId="0" applyBorder="1"/>
    <xf numFmtId="0" fontId="2" fillId="0" borderId="3" xfId="0" applyFont="1" applyBorder="1"/>
    <xf numFmtId="0" fontId="4" fillId="3" borderId="2" xfId="0" applyFont="1" applyFill="1" applyBorder="1"/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/>
    <xf numFmtId="0" fontId="0" fillId="3" borderId="4" xfId="0" applyFill="1" applyBorder="1"/>
    <xf numFmtId="167" fontId="0" fillId="0" borderId="5" xfId="0" applyNumberFormat="1" applyBorder="1"/>
    <xf numFmtId="0" fontId="5" fillId="3" borderId="2" xfId="0" applyFont="1" applyFill="1" applyBorder="1"/>
    <xf numFmtId="174" fontId="2" fillId="3" borderId="2" xfId="0" applyNumberFormat="1" applyFont="1" applyFill="1" applyBorder="1"/>
    <xf numFmtId="0" fontId="5" fillId="0" borderId="0" xfId="0" applyFont="1"/>
    <xf numFmtId="0" fontId="5" fillId="3" borderId="1" xfId="0" applyFont="1" applyFill="1" applyBorder="1"/>
    <xf numFmtId="2" fontId="5" fillId="0" borderId="1" xfId="0" applyNumberFormat="1" applyFont="1" applyBorder="1"/>
    <xf numFmtId="0" fontId="5" fillId="0" borderId="1" xfId="0" applyNumberFormat="1" applyFont="1" applyBorder="1"/>
    <xf numFmtId="0" fontId="4" fillId="3" borderId="2" xfId="0" applyNumberFormat="1" applyFont="1" applyFill="1" applyBorder="1"/>
    <xf numFmtId="2" fontId="5" fillId="0" borderId="0" xfId="0" applyNumberFormat="1" applyFont="1"/>
    <xf numFmtId="0" fontId="4" fillId="3" borderId="5" xfId="0" applyFont="1" applyFill="1" applyBorder="1"/>
    <xf numFmtId="0" fontId="4" fillId="3" borderId="4" xfId="0" applyNumberFormat="1" applyFont="1" applyFill="1" applyBorder="1"/>
    <xf numFmtId="0" fontId="4" fillId="3" borderId="5" xfId="0" applyNumberFormat="1" applyFont="1" applyFill="1" applyBorder="1"/>
  </cellXfs>
  <cellStyles count="2">
    <cellStyle name="Moneda" xfId="1" builtinId="4"/>
    <cellStyle name="Normal" xfId="0" builtinId="0"/>
  </cellStyles>
  <dxfs count="6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-* #,##0\ [$€-C0A]_-;\-* #,##0\ [$€-C0A]_-;_-* &quot;-&quot;??\ [$€-C0A]_-;_-@_-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4" formatCode="_-* #,##0\ [$€-C0A]_-;\-* #,##0\ [$€-C0A]_-;_-* &quot;-&quot;??\ [$€-C0A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numFmt numFmtId="167" formatCode="&quot;$&quot;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6" formatCode="_-[$€-2]\ * #,##0_-;\-[$€-2]\ * #,##0_-;_-[$€-2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27656328606645E-2"/>
          <c:y val="4.3290043290043288E-2"/>
          <c:w val="0.89603575881067055"/>
          <c:h val="0.63391519241912941"/>
        </c:manualLayout>
      </c:layout>
      <c:lineChart>
        <c:grouping val="standard"/>
        <c:varyColors val="0"/>
        <c:ser>
          <c:idx val="0"/>
          <c:order val="0"/>
          <c:tx>
            <c:strRef>
              <c:f>'Previcion de ventas 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'Previcion de ventas '!$B$2:$B$16</c:f>
              <c:numCache>
                <c:formatCode>_-[$€-2]\ * #,##0_-;\-[$€-2]\ * #,##0_-;_-[$€-2]\ * "-"??_-;_-@_-</c:formatCode>
                <c:ptCount val="15"/>
                <c:pt idx="0">
                  <c:v>538.26033057851248</c:v>
                </c:pt>
                <c:pt idx="1">
                  <c:v>536.6487603305784</c:v>
                </c:pt>
                <c:pt idx="2">
                  <c:v>275.97107438016525</c:v>
                </c:pt>
                <c:pt idx="3">
                  <c:v>458.7933884297521</c:v>
                </c:pt>
                <c:pt idx="4">
                  <c:v>462.6611570247934</c:v>
                </c:pt>
                <c:pt idx="5">
                  <c:v>398.01239669421483</c:v>
                </c:pt>
                <c:pt idx="6">
                  <c:v>376.32231404958679</c:v>
                </c:pt>
                <c:pt idx="7">
                  <c:v>284.19421487603307</c:v>
                </c:pt>
                <c:pt idx="8">
                  <c:v>326.5371900826446</c:v>
                </c:pt>
                <c:pt idx="9">
                  <c:v>605.21900826446279</c:v>
                </c:pt>
                <c:pt idx="10">
                  <c:v>475.56611570247929</c:v>
                </c:pt>
                <c:pt idx="11">
                  <c:v>446.10330578512389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2-4DFC-BA99-876C176AD133}"/>
            </c:ext>
          </c:extLst>
        </c:ser>
        <c:ser>
          <c:idx val="1"/>
          <c:order val="1"/>
          <c:tx>
            <c:strRef>
              <c:f>'Previcion de ventas '!$C$1</c:f>
              <c:strCache>
                <c:ptCount val="1"/>
                <c:pt idx="0">
                  <c:v>Previsión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'Previcion de ventas '!$A$2:$A$16</c:f>
              <c:numCache>
                <c:formatCode>m/d/yyyy</c:formatCode>
                <c:ptCount val="1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</c:numCache>
            </c:numRef>
          </c:cat>
          <c:val>
            <c:numRef>
              <c:f>'Previcion de ventas '!$C$2:$C$16</c:f>
              <c:numCache>
                <c:formatCode>General</c:formatCode>
                <c:ptCount val="1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437.27124896941535</c:v>
                </c:pt>
                <c:pt idx="13" formatCode="_-[$€-2]\ * #,##0_-;\-[$€-2]\ * #,##0_-;_-[$€-2]\ * &quot;-&quot;??_-;_-@_-">
                  <c:v>435.2938377640163</c:v>
                </c:pt>
                <c:pt idx="14" formatCode="_-[$€-2]\ * #,##0_-;\-[$€-2]\ * #,##0_-;_-[$€-2]\ * &quot;-&quot;??_-;_-@_-">
                  <c:v>433.31642655861702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2-4DFC-BA99-876C176AD133}"/>
            </c:ext>
          </c:extLst>
        </c:ser>
        <c:ser>
          <c:idx val="2"/>
          <c:order val="2"/>
          <c:tx>
            <c:strRef>
              <c:f>'Previcion de ventas '!$D$1</c:f>
              <c:strCache>
                <c:ptCount val="1"/>
                <c:pt idx="0">
                  <c:v>Límite de confianza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'Previcion de ventas '!$A$2:$A$16</c:f>
              <c:numCache>
                <c:formatCode>m/d/yyyy</c:formatCode>
                <c:ptCount val="1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</c:numCache>
            </c:numRef>
          </c:cat>
          <c:val>
            <c:numRef>
              <c:f>'Previcion de ventas '!$D$2:$D$16</c:f>
              <c:numCache>
                <c:formatCode>General</c:formatCode>
                <c:ptCount val="1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213.03781592754819</c:v>
                </c:pt>
                <c:pt idx="13" formatCode="_-[$€-2]\ * #,##0_-;\-[$€-2]\ * #,##0_-;_-[$€-2]\ * &quot;-&quot;??_-;_-@_-">
                  <c:v>204.10481851465892</c:v>
                </c:pt>
                <c:pt idx="14" formatCode="_-[$€-2]\ * #,##0_-;\-[$€-2]\ * #,##0_-;_-[$€-2]\ * &quot;-&quot;??_-;_-@_-">
                  <c:v>195.32192261501268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2-4DFC-BA99-876C176AD133}"/>
            </c:ext>
          </c:extLst>
        </c:ser>
        <c:ser>
          <c:idx val="3"/>
          <c:order val="3"/>
          <c:tx>
            <c:strRef>
              <c:f>'Previcion de ventas '!$E$1</c:f>
              <c:strCache>
                <c:ptCount val="1"/>
                <c:pt idx="0">
                  <c:v>Límite de confianza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'Previcion de ventas '!$A$2:$A$16</c:f>
              <c:numCache>
                <c:formatCode>m/d/yyyy</c:formatCode>
                <c:ptCount val="1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</c:numCache>
            </c:numRef>
          </c:cat>
          <c:val>
            <c:numRef>
              <c:f>'Previcion de ventas '!$E$2:$E$16</c:f>
              <c:numCache>
                <c:formatCode>General</c:formatCode>
                <c:ptCount val="1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661.50468201128251</c:v>
                </c:pt>
                <c:pt idx="13" formatCode="_-[$€-2]\ * #,##0_-;\-[$€-2]\ * #,##0_-;_-[$€-2]\ * &quot;-&quot;??_-;_-@_-">
                  <c:v>666.48285701337363</c:v>
                </c:pt>
                <c:pt idx="14" formatCode="_-[$€-2]\ * #,##0_-;\-[$€-2]\ * #,##0_-;_-[$€-2]\ * &quot;-&quot;??_-;_-@_-">
                  <c:v>671.31093050222137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B2-4DFC-BA99-876C176A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660111"/>
        <c:axId val="798655951"/>
      </c:lineChart>
      <c:catAx>
        <c:axId val="798660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55951"/>
        <c:crosses val="autoZero"/>
        <c:auto val="1"/>
        <c:lblAlgn val="ctr"/>
        <c:lblOffset val="100"/>
        <c:noMultiLvlLbl val="0"/>
      </c:catAx>
      <c:valAx>
        <c:axId val="7986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6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title pos="t" align="ctr" overlay="0">
      <cx:tx>
        <cx:txData>
          <cx:v>España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España </a:t>
          </a:r>
        </a:p>
      </cx:txPr>
    </cx:title>
    <cx:plotArea>
      <cx:plotAreaRegion>
        <cx:series layoutId="regionMap" uniqueId="{EDBE52FF-D149-4702-900E-EA53483830DE}"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Id val="0"/>
          <cx:layoutPr>
            <cx:geography cultureLanguage="es-ES" cultureRegion="MX" attribution="Con tecnología de Bing">
              <cx:geoCache provider="{E9337A44-BEBE-4D9F-B70C-5C5E7DAFC167}">
                <cx:binary>1Hvpctw41uWrOOr3UEWQxNbR1RENLpnKVKY2y5b9h5GWZHABCS4gQfKdvh8T8wj9YnPTljeVXO2O
9kSMVS47lNxAHNx7zzkX+fe76W936uHQvZgqVfd/u5v++C0zpvnb77/3d9lDdehPqvyu071+b07u
dPW7fv8+v3v4/b472LyWv3suCn6/yw6deZh++8ff4W7yQZ/pu4PJdX05PHTz1UM/KNP/xbFnD704
3Fd5HeW96fI7g/74LTzU5vCuyw+/vXioTW7ml3Pz8Mdv35z224vfn97sTw9+oWBsZriHawP/BHHq
+4HH3Q8/6LcXStfy8bATnLi+x1zK/I+HXf/Ts/eHCq7/52B0rat//c/hxf3Dix8a4IfhHe7vu4e+
h1f88O9f3Oibt/uL8+70UJvjXEuY9j9+i/vm8K//DTOV9zr8eCjUxzeOrz9M0e/f4vSPvz/5ACbt
ySdfQfl0hv/doeeQPACO/afJ/O+B9NgJQIg9Hz8i5X0LJCInGBOCOAk+A/1xEX0EEqD7tyN6Hrkv
Vz6B6suBXwsbXQ11fn+4P67o3eG+y+9/HkyBexLwAAcIEf7hh30Lk39CEUGEuN5jvAGM38D0nw3u
O4g9d5On4D13zq+F46E3uVKHF/OLs4d//Z/600T+97EWoBOKkcfpI0bun5ImZQwg/F7SDP+DkX0H
wT/d4Sl8fzrhl8Lu7PDiKtfFzyx03olHA+b75EnEeScYUdd3OX5EE8D8OuJ+ZCjPg/TlyifgfDnw
S4FycfjX//QvXh36O/1pin5CLPknbuC7jLroc136moB4J5AOOWP80yM/lqsfHMvzwHxz8RNsvjn2
S8Hzz/r+oIY7oGKfpuq/R8enJwHxEaYk+FiuAIav0QlO4BDg5j2Cd8yEXwfPj43peZS+vvYJSF8f
+qUw2j2oY0n6NEk/ASAMtA8dowc9C5B3wgOXux7/hN+TOPqBAT2PzucLn0Dz+fNfCpd4Mh0ovfuh
+5nYcNBWyPcI+kK5vw4ecoKwy4BFfEdb/eCgnsfnm4ufYPTNsV8Kp/BhMD8TIXzCGPOJx9jH4gPq
9muE8InvBshniD4GF3CHr9Pbvx3O89g8XvYElcdPfy08DgZqzged/XFe/vuMdiTXHP7zyWNYQEn5
ChN0gj2GfSBrj5A8SWjhj4zoO7B8ufQpNF+O/FLw7A/jofuZKS0AOkbADkL0kS0/CRh0QgLCvcD9
VI2eovNZVSa6O6ijwv6BMX4Hrr+411P8/uLUXwrQ8POLvDqoh/ouB9fmU0r670PP5yc+cAWf00f4
6Deh57gnOPAhHfLHbOm6+NPDH02k/3B4/w7Yr1/yu5B+fdKvBeajRndAD+4ONVjIn2bzp0CJmcuD
wCXfYghyyw1ogPh38+dH1+THBvUdAJ95safwPXPKLwXe6qByCL+fhxikVooJpYw+cW7pyRErHxyK
Tw/7GGw/MILn4fl84RNMPn/+SwFx2qtD/0JAOjxAR+HTFP2UCCLo2Bjx2HPKCoQVJiz4EkZP0Pnx
YT0P0tPrn2D19PAvBdk/u4P82YYsRtyjPHisTE9CyD0hmPMAWPyjx+cGnxbKx1j6gRE9D9PnC5/g
8/nzXwuY3gw/ty0F/UWPe+DvsUeH6Aky+OSY2jgFyvjx50m/46LLgeU0h3t95Ir//IHxPY/T9+7z
BLbvnfb/NYrfG9zXiuybc/7THrF7pIUIAHxsSj3B0IfOYuDTgHvPq+TPrdjvD+h50D5f+M3o/5/3
dr/f9/3cSY9AEMYfWvBftX7/+uiHV4SdAU8uffQTnq1XH+fr9P6P3zg5+nsgtj4394+3+caL+NJU
eOayB6Bbf/zmgDyjyIXOI+WEUEJ8IIf24cMh2Afg4yOAYOX6YOoSOFTrzmSwRwBEX8AIeIycYN/3
jnsAej18OIRO4IIA1HoAf7lgZX3eAXGh1Sx1/XlSHn9/UQ/Vhc5r0//xG8WwkpqP5x3fEvrTHCPX
ozAwz6MePVKh5u5wBdss4HT0v7y6z10dZIVYuhil5ZJUjr2YSrzKUkmF71g3qbouHCqSnhW8et1k
fQi5J0iYOQQ8JxFplBI1DpatGaZkYLkjcjK8nId+51B2T6bM7Bxcxx0Pkh7V5MKzBG7cRctUliLH
NCm96jLNbCmGviSnmODL4/9yJiRUWq7kMpmNTxoq+sl143nh5yofHNFRWt2UvnejqbwkuhjDtNWD
oJVWCcftPu+CIrJ8dgTxeykC2zQi17SO+ro65Z0qhVsj59T2VWT8bD05ldp0qXvVOXUTUoeNsWHz
2ZgZuVGUCxXYIkauk66d1IiZWn/rp54VgyZD0jq5L1AaVKEJmA6xotEgbSCo29ItZ82qCPryFLKy
u6omunfzbBaQh7vTjtR50ptliIJlQ61dFaV/PpamF/mopGjZXJ3l1jdxY53bdMgOdZa/ZTl9rcnC
Vz0q6zVegtNs0mtk/TPmlnyV6rIKvQIz4UvnrfSduO5IL4o0H9cmH0PXn0NVzkiY3j2zPX+bL3SI
J55GM613ta/m0CdoO2DntGJoN3VOJ3q2EJEhrEWmiB+inGjR89YVNBvmlWbLaTtNYzIHkxG2WR6M
mx90SYUmbi3aorwsJ6+JPd/ocE4zgVm/TY3PV/MwZmFlqI3Gyn3dGrVqiTMLI5dROE1jd4YHkSU8
cq1bwajrXHhdcNtkb+pO+rtprtfjHBpv5JdlFry3w7wIw4mTlG1z7qjUhjC5ryc3fZ/Ow+3g1yrq
QW+HQbHXOQ52yPZ5uCDrirHx3hmcs5h3NUlUXV3Zidmt8vuN7h0Sl0xlwnGbS6SjyqsDUZppFpSW
TVigS98dbVjQ+WZa6FuWIRbK4kIFVFin3Bo2LGJp+Bu6OFnk1XpPax6Ey9C9lyzIRFef2vq8ZauS
jlaUPSxNGlQr5fEsdpX7Nvf8i9FpizD16yyUN1ZlWsi6mEPO2lbQK44cuIsZtygbbNihCaKjh/P7
N05WnlXFcGPsXAkz8dVQOUw43hyIdghEQ9qz3OmSfvC2yEg/CuYynB0psiE9xRW7IRMKHdydppRf
5Z2VO6K6pJnG+1H6mxR5RrgThwjLhg2E8MthrBsxzHjH88UVlvfvUVs8uHCyGFme2LEN4iZHVpDg
YrCchVndvuPtUm6qvltR74Jp/7obRy/sR9H2No1rRHZNKUnsDOxOwfsLo+XpwvVl70ueLGllRcCy
cdVtm5GcTstShA4ndWTtfGtL3MF8yvOap2FXmnU3V6vWqeMsE8ypdwCYB+txgrAbndDvGpgeqU77
OuUCljvtS0HsaISp/SrURROybtjMVivRN8fsmHuXOD930BRn3KCwkF2Z1KQ4l1K/w5424SCN4Et2
KV2cbgytEpPnwWWduiRi1kNRFdT0TGddGpMMqzBwMxoxz3kzDe67SQXladm6eN/M6GKcM8jNVSGT
3Je1MHkvlNvjkEH2TtzJvalqtYTDPF1XY54nbV9EyIzXs8PfFqS55Cy9atu0ESxwQtQtu6EublJ6
VvtTkfRUnQ26qUSWl5OQPERt9sCCZjM6QxrhkSqBpnrX5MsgGkfPkdL0FeWugcyqVFj4XSEmkq5h
ORRhx0YJyeSN9m19SkzF4rZ1KzHgYt/pKQJRIaNp8WDR82juVBf6qtk6LXtTkrEMyxYia9lKNTQC
e01w6reKiVEFb3jqjSsjcyk8VA3JvARGlI3NIlLhlwTllUCjmwm0tHGJAxK6nsJJ0A/v64GrpNSI
bbgvb9o8eIvx4IVVd11zPxUM5YNYfF+tR10Jx5SwiEcpirwZRdqXfTIEo4mGdpOXzRwyvfgr4hVS
VHxZwz7CDdSAJlTYsNVonGrj6OKVo20qvInOQva5ilJjhsSRbqwKfpO5ahBdw8bI595dh8uXi12s
KNT1YNDLPJP+mmEoQFBtpoQX43XDIDlzW9nITOqMd5BPJ9wOSdraNvK8fF805vU8IBt60rlOO1ha
w2BPMeV25bbOdR5YK9oA+6c5qpuIave0nLNIm6UVLtCDMPCKPPa4hkLLEmqcW1qzWEqJwoG0OoSA
r8Tc61RYN1ei6rNWTDorRQNLfx5rCkiSU+t0kRz90EF0OMXBS7cYX6fwCiFXk9zNVKRjP6yW6Q33
yKsZjbMgU6qjUrlbNU5kZZClse7TV0Xt3416Hs/6UZah2/U01GTMV57fp4JrjkXL5T3X9RqQbsIm
L8twmpvIuENU4p6E5ejegU13xUzqrPTo3pTlDQ5SEwLXAoxrbwN5p4+rFEoRG3vImz2ScTqOUVVV
FyhfVDTV8LY+ncrQKFgofp24Q8OiJkBT5JpQ2blYuVmKhZv6d93oq9XCSyP8ke9MK3hQdVd0VM1u
7pJhYU3SZQWLYHGsrS55Ukp93c9telZWcdW3+Wr2WCuqynWjpdKjqAugEZPKwpkU7Y5NY1zUg7ni
R8JiZj9ScykTg/HZZCd/3Xr8deB2K0yHXPCR+GdD2Zz2rmnipmYBvMZcC+ZatCpmCdHZ2XhudRfy
Ng3WY7e0kdtwP8QmeEPz4cLj3a4P/GFlujecTwcfBWFJL9To5IL59P0ct5qxSKkhiwzr1mMl7+us
FkQbE+kCHbpqvsXdBDVzMZBsXCI6AsfTZoGll1R2dF7N1L9NGQmZyZdVprANEclk3Nb4bCbdu5xB
JqSQF/3JF3OGx22qhyK21Lxl7lye9zNwGdpHHa1hskqyiJJCrPopSRo8QMoUQZe91rznFwNSYVt6
kFYy4q8yetrqMd0WwCu2KU1ymvp7oxxBc36vcI9F1TEndlpEQ+z6UUtodlVrJgJfshUOmusm7wbh
T04jILkTkdbejTRjtkKswBtK8bvBm9CKSfReSZP4fMJHHgLcum/OuU1vKlKVQGu6IIZKCrR3ijHw
r4hCpjQ4qEH/3HoG0fXiynPNpN7WLU1jJy2UMD4RBc68MCfNGCtX9dFCZQs8r32fzYNJrO/srdci
ERSTGzqSk4uB4o0qUxTlbRFJ13QQs1YCd80q0ch5ijBkw3VZBac97XNRDrm7tT0VU6fPlQcrMHOm
e5Tn4Thm1xl95bZdxCqOQkmh8pRArTcBLtew2Wtao1aTGOlgFlPuhWhmSuS2hOxetyMwndENXeCg
lPB1G6gh8QZIAauekTYc+zmNxpwkGbJ7p/K9sGnQdiGkCY07o6hOSSMM8fJL5fQ3Du3Nuui9WqCC
iNkZsx3R6CzAGTDDGl1bSfKNzr1u1TJ+KEmpo2numgj357M7qlBnbcSdeksCZ1XJDoVBlb9UZdYI
G5RlhCY7C503QFxZte68FkfYSV99vcH5Gxl2p5u5y2X2uBf986//eKkr+PNhx/OXD49b2b/8tvu0
B/4vz1o96KOj1j896aipP9/ry97qo4r9vNH6iTK++rBr/juy+S8P/pimPvoZBHyLvxLV39upeVSr
X67/rK4ppR+b1tBeAUkMlvCjuqYnxy30HPQzA/mMPOibfRLXYJD5FCxmykD4+oEPWww+iWv3xGUE
9u9QkN3MZZj/J+IauU+1NYP7g1LnDOwaEO3woK+1NRpSnAVprqH46dWsbB6xtF5LvzNhjSCkF3Lb
DE1ii/FsAOkTfTVvz2h7BPP6rbSHxweBB0Ucnu2C6fft4xutCdA/pwZpr9vIwW2yZA7oi6qSyYgW
CXJqfEfoEjnp3gzUxg4v3JAHfcRT+krncdGqSwYsrxlT598Nzv+T8QBbqDzoi3kwStgsRcH9+Hpy
gBkHHQqAUQy2qZKOqHBabLWHYvza68nDQEDjNO0YN22bCS+oipCneF4rKNuku7Sto0Xp+EESoKg1
4xAB+Xs3QTrpGxVA1cyacOKQDbmnLkuQjXHpL248sVYKvy3XnTGQd7mbxZDkdYjAGImmblflXSqw
8mjCpVrBYn4r7eiL0i0Sb85taGe5rBrDfbADghDWljAuZ9t6slooMisxTwyvCtpEmaU0lJXuk2p8
GQRdv8rnNhe01GslSz/ssv62ZBSIJuiwiyF3CqCVZBSlTPMNeBKhHbJ7n+spyUY6rZgKrtKAzztV
dK8nR9rQp3zZKSBwYnGsI3zwl8KFVKHsRp3QspAvpQMMdACFVkkda3ummg6HQ6pSMXJg2aSQ45pM
7ZlrnXeBzt73CHvrKQexLiuHgIkRRA7K/D1wo1lAMVtXxkCVIP4uAA2b1G2wcSomI9Y6ZQR+w62G
Gh3n7rlbuGWYQv3P0g4laaU9oYzrJZVsXmFLrlPaCMRWuZutiMXvXG1vliHjIjDEWY2FjsvUC22P
IJGPab61QbpHmckjKNh3ZKhBUtVwNz2b2xoqd3ML0jjY9PMS97Otwr+OIh92LD+NIzDcwApEPPAw
Rhgf4+wriwzLqRqaoFHCHbom5I2862nE6TKvYa9ZbFPZrdFIQBFg2yWeN952OihElfMmtJUp9x4e
QZwDCVcTeEa98ZO+us59fto2ld1UEjyN2QRtGDSpjXBWvIR+8VbOxXJaNqhLygl8oAWfeToNce69
r3NZh53FV702+8C3txJ2jiSauZe+aex+7DcMo22K6zcBkyUol9zE7TzYJB+6IgzoKKBKrwkI0Qgq
vhezdgqt8oW2lRINmGQjI3LTwajDbsrOWItkApXTiEA7+z7rlYAMasO5Q15k7NZnY3pWt2xHh5om
BQJGXVMdzZa+zHS1CJyug7HoxDT7ZKWb6U0H3FUsaplEP2TqnAoWo64+JsnUE7j3x1PulmcTHi66
dLzsij7bQAjIhDZmEk0NFGXK9trpyjM8uG9Uq8HIUhgMOkf2kZK7vidxWwXxOIO4GfNms7D6Vdp6
Mpw0diFailHg2SaUgdeBMyxD0xY3pQeZqF3pqdqUbH5XWbtuK2cKR+W95HkVA4noV0AwCtGa9r2C
70GsG02wCGY+iWzydNiNqIoDqgtRdtnbupmjSbFOpNOIwSuCuUU+D8EVIKuClTLsahCRLgfdOPsO
YFJkm3KAeZLtXePW+mXn8I2nqb7AmkPAInvpltE8dyQefbBdRuwq0fFUCQzLocn74Yy6fNew5cJJ
0+3sXnpNjcVbQKUPqWmbeOBjCOh4Wzywt0x2buRZmI8y83IxFBGrz9pleDdkYdvDsoYvNk1hoIC1
520Oqt3sh4pFGVnAeyBuJ7Ts9x6wZUvZOz7ita/nQqTD8M4eXwK48BkdyiG0vgvT4MSeKadt7VR9
Ekgi8hLPKx++6CZGL8Mrk9Wva78EtQZKJAvysC4NE31tXjOHR14/6bBV/hwT1u1a/xas63Nc4/2Q
z/NH7p8hIO8m29vAYXv7Kh2nLqx47SSjM0V8GdNoKIajAppWC0vblXR0uxpTHi7Z2Idk5Kcyk+zc
sd0cjgWY4aVf3DQz2/s4HyOp2kIMCJaNW46nZXoBNfGdclocest9OaXeZpFpMkPODfM+VcnCpz2X
M/hjRq86yMFEa31h2kVfBEuOzkDLd/EMnJ6QDkcwiUVcDLFa6ilkeEHr6hiQ+chWKW7SeBxAPhVZ
PGdq7S9DL0wASpC4YGHkEwP1TaCGBnkuwxy1w5WzgJFeT+atE6TByvWrHPSesL2UYbukKgqaoyue
O1eaaTeR3FAxEDut5gkIdNDN9S7P+13ggHCrMCi9pWQPRV3Op0jKRmR9/or1yx1DgYp73LqR1nmY
06GNSUsezOhdZ8RFQs7uvJfaqI3tnFdSqiLus3HjFsth6Oppm3MVge21YmWrE5OV2/GY9tGYvSlq
b68aI1cItaFlqYyKrtxOtJWbFN+WA/U3kJEgjy2lwFXKkiUgG9fpVTjgCoPD3ORwjCvQwhhvegwp
1ZROe6pzIiTys/NU903ogheoa+yBfYY3UCs7MLHydlsTWQhmQJe16eseIRPNVUy7Qr0sakjpJYFZ
WWa8T60GQ9dtT71OqsvM+rfKQiogoHLazqXruba7vG3eqQFYisMUf7X006ajabltqnaH5oCIqS2v
gmGAQm8bGY6YlLGfg6ANTLt2l2znqmwS7dQ6iezka9TIK5UboT007PulVGGGYMCyaTIxGQetvaou
wXpoSoF03Ub+mDlh1/ZnOUsVyF9Y4BwCDOdllFbDux4YcBi0vSeWQYONPAd7d+C7YVRXUo1dVBRN
NEsVOxPkXOrkWeQ7HhhHtBYOfEt2P3vNqaybbCupE4gq0H5C3FD2dQ1acTnHQHCIU0BLhE4qbIb6
tU/b6SxHyw30my8zPW0XU6+qjtjraah3WTaFFWjXyHPLG+1oN3KywoMmkbyXc92uMHtlbF1dakjM
NJC7D3+VpAd8uC0E+A0MgiwKwO2OstFbktqkVQL7KkHezUOwp5nrhZCCdQgrZtMvEM+oV6esk3Ex
zzjiluIQlrMfzaT017RA4IBzkPlFwQ6F7m3ICF4S1pv5nNMazDlb7pmLblUFgp4PdAhBWN/UHsu3
nM5JvbQ2Yj0BU8Pxosbx6XnHxwuuaqgqtdnThqfb1MucyCKJYkP1LaiVBzaD8EQpJF3rawtGMwJw
3byJlqUnkKNtEwc93TGyDGc18971moDBQ1Qe4sLcSmCB+XivjXtf4ykFhuKek7YGh1Pml1oi8Jkn
GkM/Q0w9EEkvV/u5na5b1x7gi3c1OFrQr1psJ0ZSvpfzXEQtnfae7vOodopBZNDiEE0Fs8u9zCST
ZW/4xMpNiVUj5MiFl1Y3+ZJFBTeFaJYJrzg4FGKEThluGbkcUvk2a/GqttUSpsxpEt4CJQ5SYIWo
qpIsz5noZigH4MHljdm3NbM7xKZVraUU3ECToymtPNVDepHm1avRuO/5CFx96PRZ5Q9hWgCFQAxu
2qbde5YWWWjsSyszd9v4YHwUSww9DPvK4kyv8h7qo1vvuwfVuJdABJZY1cw95eVeN8MFFONFAP01
m7YtxTj7594AzKIu8NWYZuc+PNtZZLkpSg0gqfo1Q96ND93JVWF9G6t5DLMCQsWreBHKkXbhHAAN
75ew0NlDNzZWcNWX2y7oERhPxd2M3HQNUi0VQ8qXBCwrtJl5E7lOyS6V5VeL8iJnZueQt1TsurKK
PD8AguGWZNUsaE4mJ4+DqmzDtMPJULYZhNE7BA1RoQddJqQrzsFzg4ZrTyqwzWU0Z910BvuLoU1V
tNfAJfPEgGCF7kYteNahfQmtgrglUHBqWjvQAsn6swWrB5bxd9oZg9BCy36HyiJWbJHnlVPvWzOD
PoCewvRykugN6qo+LkAsKeSbRMN3cUVVVrfQAwIOkXkmYhk4zSVzo9RWp04bXHVKQqeuK4Vu7PtU
+Rh6MLNzKod0x2Gj7Bq3FQ/BE6qFNQVY4Ll7QJJ18ZQGMZ9VfTYRhLdpR09lNS2i6PNOtGOzrorj
u2DKwoUPD1MsozKrUGIaD6zzXCZtC3V3KNo20ZOMbMDAJOt6CMgWukFQHc/qCpqbLtCbJFgqG8JE
pwIMxWvoDjZh60MHQk9uH3Y5hmlsyjO3b9vVwIZrCoJ/yVO2NbCNe8VQMvV67ZqSQcg4q146m3Yx
r2VF12kjRerlRdIUDRHcJmlguy3V5XGJNH5UDJXZaZuNoc0aZ9VCt0pYNE6CIyBTaIJAnNo+kS16
6LXyd0VGXkkPsvJUpnYLpbqBqVVF+4alaGu9ToFnZvcKGkDQ8p3KaGqXeZWCEBGVP71CGTiubb8B
65mHeQU8tqv9dNvNyxpXR/08tfOOsuwMNDqJ+rmsYDGqlwR3e4RXTY9ZmDaQRcHx60KCqzdDyy8m
sJfDwvHdGIN9vrKTvHDaJWmRHTe5E0CTE9ixsCV5yE0OvWGPQQmtTXVajw6wRypJKP3srZmdcMF5
HRJwskWgIGwq4O9yrFJY2jW4plN3YTy2yzWkFk+3ZSjLlS0bGbmqg0SKs9u+pmirgvwtbopS2K4o
I5ekr2idXje0fisZu2+9djcv/cuBp2AMaJt087hsWw2cSxqOo955WxZekCCw1P2pfD0Ym555M4i5
484JaPgAimA9V3K8mHQ6J76KCfiJ/dFYbI4WYwMp3zuajtPRfqyORiQGR3LoKxTOQ7pKwatswLNc
juYlARPzaGZCi7CO2oYemqPROR0tTx+8T3w0QSm4ocvRFm0wEY7FtZBQt9YVeKfD0UTVRzt1OBqr
YBz9X47ObDlSHIiiX6QIdsErW60u7+uLot12IxYBQgiQvn4u8zAdPTNuu4oCKfOek2rct8haqx6h
a7IYoCRarnscGwsis4uurEnR94Be9QQ3LBAHd5ws2CPdKMI79vaY1yDv9fbg19sjYG8Pg6ulObZk
RDzcDGHmmMAFhpfo399WJMkeEuUayTJ3Oc+6RdwHXpS2fQiDZI+hO+TR0R5Myz2ilgx3ldxj6zXB
kiHFfpEQaS/ItlHTRA/hHndve/C9IQGv9yhcyP4f2eIRVAMtITDKUvgtYuuQowYkKLxt5bJijfz+
4iNbYMuMyJ28c2L6gtTi5CYigSZQbUXgXSuJuJ6FuEEYEnwHSX47iSalDdZYTqeSIu33lHQPEfJ/
ZwcBqx74QRD7qjUe4kbGiK/dXiMq6p9XLECHCTzMtCt/StBC022lGas8UogdQcRINDSYRLPDCUJL
v6nWSxR37OKaU+sZ/zDtQGMB2Rh3xBGCdfyVO/doAtCGWSxps3k2VTsdaYFJZuCSZOcmKGO+dOU0
RSTq9UJFkBIWXyOO+lCib5MsuoZLXxUQcGFNeKM9MJ9mZow++p3axENJAHHUTnMUWyN0gCvIeLSc
/WD5GIF+6M6A7CLSaU3+8k0eR1SIuXG9ODc5kNy/dqdIDX1AXJlt0/JnSz6Q2OiDC+gUAT4FgFDQ
JBCO4VHON+0FR1SRU6YArdqdXrXTiC7OXxD+6yAAXurR1nr9KQzhviTJVKchUNgEJGZ2NqYBycRO
yxxMqecMu1j7P0kDUrM7W5tjntExFpmzczeNOCGP5hAsbm5qLMvFvFO6DrgOkCYuNQCe2kkeq72x
rLsy3hkfnJ/pScs0APxzdgqodh4YD+7fuEc8IHZWSJcsqSnYtwZF7IETNbBisPNFs5NGb2eOPeAj
AYRUO41UauGpFmbIVor0Zgr987jW4hjtHDNeX6vAe1VJVx1bTp86AE/QqyjTQKDuIvNZDC1aU9BR
BkxqbPPDdm7q7wR13Fmq0240QxPRZutOWlsg18Gv3jl83yKkQXRQCJAiFz2A7LECMCBbZ/sk/xNc
kNyd6JKd7aIlfp+71wmY+rSO+EwBgRVgsN2p8Oy29+4AxavbiXHlwRLDtsfSCAsyFBExZIQQJ4sA
myNA50HR0nP7g7/TaMAfcGnXkzuTytGonpqdXU87xTa9s6Zq5S/RTrhFsp0EvPFcC/4iGVhiCxzu
A4uTnY+b/0n5zsw14DkqjDWXMXg6A1gPOrmVcY1u0MQ9bhbHf+m3577y8e2B5SFf/lU7p693Ys+j
6NUyU3gR3AN0wV3u/8/3R5D+amzeJoh551Ag1RSVO2aKqbMe3aPZRJVCnfLhdcEeWOSZEWfOGcMm
3e6GgSdNlVa6fVlxVZzdQkh2H2HYzYR+eo52U8HY6CuGutDsDoPYbQYfWoPd/QbINxE6QRQ/yodV
tVsQtaYvze5FbLshwQa4B2q3JuLdn9AQKbzdqAh2t4K0sCzMpdmdC4fZNqMR+2xCeWFrP2USgsYK
UcPZjQ0JdUPb7hbNvkgjV8UFkgDHkkK3MMVIsGFR8/qCDvULnavjWkPt60m6SPkNPIFezCAyj/z6
ij3oG70pTZO44WXVcnkOizlBrKUiEuQSLQptfJs9dYEw13Vat9SR/4w/X2pU9Xwpl/nZa9Babip+
SUIvzHyIRSNfXmxXO1fuRI+Onwq2nuZlrtK58c5OIE1Wzf7X4uFaMPrsrx4+FLxprLFu4XpH6FAI
wqj6JwWCyIpZcRcCkfvX6v+QHWYKfCSnOXdxpy6LR69so7jlIR2mZmR3XoVXqQb8m4suOu195RyQ
kjRZrHB3Cafuy9ndysXXTuEQx6aVH8B2RNneNM038YI/TRKWbu8uZzBKk5NHd74OPg+v8xS6KdEe
LBzG22JxxKVVW5R6szKl8AxWAzsWQo4pcyGbqcFZC8GX7VaFNG09P8L6trygDMKO+0olJX/FSItx
6YevWMYrbIYg1VUXndwWJWDbthx6BTaMVc9/ZxG5j1P9KhAWBR6ETWd0oyND1pM1nni1ycyzMJHN
sQ/ZMzaf6DBpvLeJ0iqfVJvkSc0TuA/uk+yr4bi6XZupywr3Ka3q8Dg0cZjrJbEp+mCRiRX1RNRz
lksbHLYJL2dElIUiKRhTx6s6rL96usp+TDK6Afr7c6f3h9kWvFffwoCuSaqyhXiPLqlEuq7heXDF
VsqgXTPiVapsqHBxN/Aj4Z9Ja9Rd5CxzYaCEwOBd7xGSfTUdL0a8uJZBpGA+mvg9IJTeO4o7eBTj
MtxBJv23bG5YTBU/xcQ3F+GvnwQxZd6rdy+xNrNb/2jH0Z7iWm+pDsKuCGMESMQ6yaFq2S32FMov
fhErbrxVoOgTKK0enVgXog9c3BtaISY2qDW+FvkOoSZsBOqxkWRt4CJ6Qx+0aHxaLgMVULVV8F4G
e4gW8KCK3bTFsjI58L1G6F1YeTmKtL6JIek0+Io2aB95I8O099ZjJQXPhTvdKBkTpMmaF8E0QpvD
QhiQ7aaTYIA6OPSnxAZDicoNsTm+09J1+HZc+ddlAe8S3GZRELq5Dnjm9MiJh3ZMQAayhOBDxor+
soa4zYdh9pG94U5xorXNglihnhDu3kTGKIK9T7qq9rZ4Tl5NHQxF40ABcANoaWZADQj5sftbJbAy
9uJfwhs44dvoy2z004rpfyh1+tC740WR1Lq1ubXTmkdTzG6Vr4NsmifwTp50l7qB2Ov40a2ZM3+o
4KYA4pzJNBzmhqBSqBed8c5MKHHABKGAPjtDG2Q1HtXDzLCjE/8vCvjdqyCwRLGzOX17sRtSu012
tPC8HimllkPeVOIw67p+qGlXen3HChMGKmPL9NoxfWlId6VKFVY9hVaSfKB8Srth+PErXNKhFmEp
LLQjxWGHoAvIxxEcxOHVDelg2QoPu3rdUFi2ghRwJjks57XDe3ZpPvT0UUe4ymP7BSu4SWfiL+Wm
g4Po6IQSy1/SbazzBG8+m7yLDeDgBge+ocFcrxssrwg1SR4wlvuIKnmAW0bAU9p0XjOIveuvZ1ih
ux5GMJIKlx+aqU/97q80vwBkhR3Q+xCaAfek7ue45UjXM2b+alyyFrEVwTtZnrb2NyFrodwHChd7
4ADWtxY7T71MKZAilku8RfkdIyiBsHSuSDlp5GF+gir6ywt+1vhb6zBV9ZNTXchS9ObsqtchwacZ
ZpVrkGW8N9uT3EwhLCQYSKRGfJIKsAWpUEARK3UPYfJrZo4q6dwnIgt72ExwPt025QGqO8Bovz6B
A+fIDqolzGrvuoZvM6pTqp+0U6U2PPcG4i6uxRb8TjEaSlzTgDu5ca4+elSFCzYFDqDadyhO3P0m
kUavt/+udYqk/yL1q+KQodAqrvDY7ScVJlUkyLRXbk7ZhDqN2iUjQ5vGkmXJhpakuvMgqXYUTNde
yXQbPIWs6hR3Q2q6JZPm1UmwCyLB4iiC4gC8mYQIPx86/Ig5/oyaLxhLrvqttItXeO71rV8eRu/J
Du909JBvvBj+0Ea30ODaJH1a33n9HwrIJ2dgre1dAIMk+ra4EG3lE00+4+iWNEMOG8tI4Of1ta8u
tH217rsfPVXbksZDnzoTy3gNNg5ZcOtRJrxb9jl4S9bbb1eitwhus39ut9vc/IZAZxRpmkb4TEfU
RvhMlvqs1wcV3ffrd4JFprmEw7UOr8zne/qfNsP3gMhSdl+mQi69IKvoL2gEscnD6KozCLUWWkHQ
0HwVMpvV1yJ0iqwm3Ru9EOl+p1HBqAm2VxrFqIFw8fQDcd87Y/Na/47o5xb2FKNxr82ch837jPfh
wwms8ewkw4yX/DcJz67m8HQfx+5E9YMf4b58n4cpdUwRJx9fvocfQtNw/SXe9yq/AvG0jRP6sk+K
m2XF3o+vj7u/JDlgwd9E6bODN33p9QWMLEFa42Zz90HN91CrbGUuLbtkY686OdF2q18xdfLWaMPv
60pXeHdV6QdYWwzDw+IhwW+HRuVSAjLtIPPS1GcEivhAbEqU/ZHW/014AG70xyEVgoHNt7jwYwaN
VxVx7z5UYXKf9JuHtohDFBFXmN9fqpp3CPLcmhbQl2El2ipkJ3wh983Mx/ejBDpEbeDe8+nv0iPB
21ByZ3HP3qIQacEot8JW25cCJlJ2JPjGKLmYe2+Duyau2VOiSz3r20bJw9zy+FJFk86MkDfPnZ/R
lZODrYAPowFLZQh1sPQ5hde7TAcAfoYHDbE0QMtM6x+lMcsQy6TLnP0DRd7gISKqFcp8EO4oXExp
ibz53nCPL/jbaXcuZtXUKYLL+TVU6OOp02Q0UOuTizL8tHl8n0CpVT4uHcmowe9ED/RspQdCyeLH
CvpeZqcaweQClhxJfQUCwLox+BrgeDpRTKggrG6O69YvGdKv+zHEntjaQmAs6KQUxie8bWMH4bo/
K3GHg9+wjz6Ce9p99hy6j+S4vbTyv2TcecDqjoeuPSBYEMJ7EC5xSEo2xF3mCf7TUWkBfNWfrXee
cfrA//+Y0P/1q+mAa/LuzJGLXmeSuewEPsbGo3AH8eoEcl3H7QvbCnvYaG9RkLxKbdmh63H7+01T
BHZFwWshliNypFkQxVhpd63x/1989Bhq5P5rYsQTkgUSz3dbCDLRSGQxaNiH4VWLRReyHZtsQX/l
xrAoMBMBSyNfkCJh0kP7aW2hNcQSIajwghts/4uqgnPU94CsoIpwu+H2DArBQRPieUk2ATxNsDYG
yX6nyuuEjgVKiT6IxT92cfxMm+7YzGK8hGikrqj5sdphroE7n1uU/Ox77eqN+jhKDCmMVffZdslD
OXcMoZ/7GlCz5kY5j0LQAd0YzAq+BUj9pypjSH9xnzkrx024sfrQUY9DPExMOYTqWJvmfYjdF5Po
6tRNFC59FZ3rHjlfl4wHwF97JxIUOxWshgEjQ3xxfmU7HFS0ou7uu0e/6mgpbeLizt8yGWMLi7Hm
lvB0fMzrYEFd6+6jt5089c1RTkMME62mB9cj56iFwxK1PS+5QQvad/qgGDb61U5hui7id4M58RUC
NqJ3ExiDQmfZjhyFk2/+MOnoAzLz7sSm+Z9xK5SM1EMujSuR1uRHaHCjSCEPgzTxTmJyc2sUABAC
nlub+Bc8H6ngeFAwC4KfPTOLSn5p8pbWJ+Yz1IHI0q5EmhsfqLo2KCs9Hx6p4eOQQVq+RFWFymLG
E7nxVZ39pYsz30inpC4IYU0nkgk6VkULTErm+TLFfZe27rAckZTgT3IZP+tqKSqF6aPucRMeAhVw
zDRiyIYQNrVjhCp+bJpjiCGFzNT9p3JRMMRYHPORdY+U2eUCznvFBQ0OZpRrWuH448zQBEFoDstp
OC6jvOdIXVWMaxq0eL8OCuAC2TWagB2BegXtnvk4EdjHwJXI/dCrV+t3hEgMNApDPDXG4VL4T/ex
D8jnIdXJHFaTqyTdfGw7+xj09Vlt88myWVxsbHg24AjbjHMD6uZsZbUm7WnVncQEUPRAgvmVIIWP
OjS79sm6ghy3NoKAjqk/EvmYb4t/W7BRzGSNb2R2UeDjD2M1ICe1hFvebgb9CJpoOScmhXZJMKZS
H4Q/6jII0Uis3LZIoYaPahYqr+Hl5+JD83o4jgzt+wx3JdNBOxVz1+FK8+S0dCje+YQprr7ZvszQ
sCIgBHBhKx0TZZI67dnXGg6e+Vmp8k8k2t0oiZJ4bX1yt4o/7Sog1jgzolUfoU9LJ+z0ifoju3oq
ug2rtNrUvevqdBN4WGhTZT34et6RCT2QamRqC/hSLJMCe3QUYfnoQUtm9NYYgehz4wsE/hOg9+SP
F98M0PqIhxbaDXe26f0k07Ke2mVs4S+s3UGNkp185n93XN7X9eQVddOBZKBOW5E5XCNG3XzD8F6/
+IXGap8rHUaZu9o4bVq4RrR74Nt4iTy4eGuvmkONtjeNhYJ9ZBDO9FoipdGcZt7knFmFOjl+cUTf
n+0cwKialtRECOJiLG4oOJYXPokbMc0ZmeLDFEbXeJtHhJcoA9ffYQFvbqLgn8vz4KWi3nJkXvNu
Dd9yQqLgopMpDcQyXDYSfSzghxguOE7tQu+XkJ78tZqK2EcYOkv96rrBe71G3onpdT6Fk3xfmL0b
G+Hf+egX8YBhzsObi8GD49mQ9YYUtVADLVTFqsMURDzTMRZQn5s4B7b/CIPgw8TyDpJOj4V/H9FR
Ab2rl76IF9yoPraBbRinAxfhc+dBzTQan9bcKVxVOBTzDHjXYGCzrpfHuPF/Da3fgmBty3Dq1K0N
+ZW2J+HEMBTaxt415KP+f41KLrGjOAIWR6eBCzPCYyiCx8Fg6ij5q/zgaUCqlSceJmYSN9K3KImg
dogEi7M6DQk6tgqAGccV34NrnrAfvwRAyTjf6W3zppOjMWZY1fzecccC+ETmnHoic+O1oCN5w+Kn
oOyiMl6xhZFqPPRj5x68WLyROqlytQBdwSjuKM3bQcKeqdDwVTFeJ84rrCEvyTkbV789JZ7+y0Ys
KFVLXUTCwZBzKG7hPl3nxBbZSqQ1rmUF0iXDb8J7zLU6ys9qZCxx2iYwFoXnvtcaGqvxTi6L4W6h
5jc8Po2LPIbcdS7MAM4Y5yexcZ2brQZxaQP06Aj8uTElHRjSf7TXJrpHefCqm9gpoAiAX6ASKPyk
Q/IgkX7O2itwj+SQrxxM6bIINXooM8MHUrQU842Opip16kSB+Y1X6pokk3C80RUNN+QjyMa09+zM
cVv0giU5BJUGpqw5EHhiabjFCcziCfrmOM0QL14UW+6Y511rPPWZhLhQttY51BVUXr+2n/B9P7ZF
x6elWktnbgrq9jm33gSSg0TNOr3GOBhDgsBm9063Vpf9iHpzG8e8X0LvsfkykYX61wKojwa7xNyh
JoiSPszFgkFUj6+F3mdMKonWXtb9I62rOmMMxgCgGztGnXfq9YQFy/EfFIBnKqw+eqqHSahWFN5Y
h7UVVVEh1FIJxVodq6MJMVaj9T59RtGUxBQxLB7ieL4NyPDiKALahtdXRSHWEaFsYdYmcyx2p83H
m0u68XfFsBKLmqc6qiQ0owEIF+sinheBC9HDglb9mQIrecbkKsSH7nl+yWPXoFDsjn3TvLHexXDh
tKZxMz5HVXxqgwpwfXbaslvZhopmQM8cvg6g3eduwiRiAq8HQoCHiRxcKpQbr9sI64zr4XW5hXWC
K7etqRngj4sQsZ8dlo842qMP+GONIm+BAxDY6QbTjd6qkEw3Q9kx0AjB3UPij9F5XjFd6mIytWL4
dh7p3h23ESezofHTq5vkoww+kAQjX6UIL/3F/23UGBRB435sEisPkHCK8eYDkzTGJAuGIa3/4zvD
jHBIr8e6kf49QbHnjUfE0NF9DMWRk6a+dVfDgTfr1nM+gvAQ6iBlfIaBJ167RfoYDyPoOU+11MBT
Vr5WMjqvYZ0yCsI8ze7RNRIlkxwjjFKOx1pBk+Ba4D1ssI5gult8IskIRykM4485JFUxQg6Xa525
HcRMJ5mwk7WsXFd0Hx6y7BS6cIKBZpVjD2wOarXhJVlEucj2YdNrcONATxFzjxtyXRgvNmdDoI50
214lNjw/xCwj15N60wM5RVOFQcYlqzRgoy5XDxNgw2IBCEOM7wVoljF82QLXYu52CdhxWZMP1MIf
A+9wlYO8Me6/ZQjeOnekWOinBvcHbe8d71YJqPeG7t8Pk24nCDw0XVYUEl4XOfm44dOGCTgXkXn2
QZrczQvyMJBz7g/d9lJ5cO9rP/No7RTKCMxMreGWOapTCC2QnHPMbI14WFOHqvHMLDoghNmH0WuL
dZzRSdUjesAJvHFo+4em5fUx1BATwn3TIc13l0Qvwj9C1OyKpmoOy6wZKkZSmplhXqpPrpbSuWSY
z4ebV+V+u73G0fqhZXCq4+pHW2xleDxyRz1GjeM9epgTvw29KXzm1iU20zcObU1bTC47uEvHUENT
5fdEIQ9z/AF1AeDXRDBBKrovyqXCCBo2/8boZ7RLiGq85AHjF7/jVLVlktQPC+pi7DLDB+fqHmYu
hIIqr2h3mYbPdcOCWot/cwyENU+wvRpckSG0Wz74gCLcPiBoj0or74dOLUVdITTpRowjh3a+kLH1
0tFD9po0B/zH4Gon5GScudEp1uQa1PCs5OovWbxVNkVplJmBkYJ74hNvS+QdmxDEJf2zYc5QRigZ
1ZrQQjRoL9xpIpeof9sGn0L6blWK0dwyksTmfTPToufIDsSn0i6OaIBgubQIWGqMekM7PmKIrBwZ
YjEvoGGO8j1O51ujYcBHFEMf0mcGv4THUcDPbvkSZY1kCu31uBUR/K9UTx0GF1xMWg+wM2MklmPs
2BzpK15mnw0IYzPpWuQAU/BANzQxycLKRlQabCMbe0VykUiR2RHdQ9X92Rbnj79Obs6CaygrkjuC
Bae9fcB2jNM754Jg3DuVLpo5ohy0NRKd9jRudea51aVZzCd21dTtpDioZfondzK2yQXNzvra6n9z
CBFpc2sXXxqn8Qb8zbYWfjx6iLa2P+iPMF45gPRY1LqugWA6JyiYNEOuWL2MYmvLTUQ3xzvOTvgP
UTOGSYO1SAYrDpZ4z2qhV6lsdBQ8gFHb92kPMwsRr8EsH+YNZBPFRTzMGCdpt4zGVXUZMZVDgge7
oHqbYcaBWXPQuXnxob4QZIqDj9tEA2gHAZDBGCtE6PCc3AfewqQki1P2ajr1wdaf1Lr8RRUusLMX
gfBKsOTfNvYwv2h7lo2Lf6O4RH28pHZLBBJtuF5mm3BiwtycQluTs9N5Qz4/Ge6+MGd9hwmMZ9Dr
W5yL4KEvXPEVgcVuD9ZMnPUkUHi0KC5g/bgg96g0Ygi/0aqvxAMNJEZ8VPX2IyY+Z3SNc03AzJpo
dDGsIAwocXNk9r3b5SG7H9ogsH7CmQVE1uwMhYyWBG4AuDBu9DXbFnGeOfmaNVc5b3o8jEkC13qy
NQbB3T9DKN6mHoO/ZoqzqUkOcbjRE4AxJh5nRFwDDh3BJK7yzUlNA8dSdxdtIfaQejnTkV1nO9gj
bLwHqxCEombJV9XbH9b3eL6DVwz+uIdZXYcGkyH+gMgBE1yQ2KXLSqJpk/ZvyKa8rGnfqym4j5kI
825XOPzwlZiQII4IvhYIjQr4zY3DR8p9VEDhiKqE7zQJaYxbL6ee4WXEIAFbTOpjl+iCW5z/IMx8
4o3zZxB0utr1NcEADRm39SkaMM6KuwaefYvh/LVGnQSd1H9CYdQasFS0yVXEHilWiB4N9LD1ovDd
Lidqe1WRqh7iyL/X6jhvIX8zCnNx+At6MqeOSd4hSykNyopGDT8akX/j2mKu8b+xJ6+o53BWSmDJ
nUD1ihUpLLEo1RenslflYd7JcaqCrPrPXoROFCPPtSQSRVx7n5jPDm0AjvgAbPWcOoOBUh8wa/GF
1c5PHbLiMJrW+YqCWucDxlSbSvogJ7UtsTsW26JeMQdwisNlvnaYHst6TBXnSYOfoZHBZbGIHrsl
uW5G51NLP2Vfxxjwt+dIon4IMe+LRYlDLUnQ6dVehLpA3bFYYSyMwAcW/CJN5KbeGOMkE0zJrXG1
nhpf3mPLMufWLI8rzibKcb4BqiyCqRicvTNDBCeykGOuHfkwdpgrCVsXOXa9IOOuLLZh6d0h9sFB
M5gZzgYS3MZerNfpPDbYlCyHgLfR4Ycg9ip6OC2YlRclg656Rg6IEYKghUSj6JD54/AnCJnCZYMH
Wo3+0+bwv4xBh8WKbo8bdUGAh9MYBHrXBPGZdhKvhMCSQKfylWBUIu9pCzkNQjKWLDg3QaTPAdKP
2AMYqoNRHaCAHBJLbr3S09HIoiHeuxH2HpwbaFQl9aHWPk7DEJiiqmv2sHTJkbPlWlv5Pg2jW4gx
KnUVbBgLxJoX2OnBN/ElcCEJ1MS/jzfQ2WgxHSYo/m3Jgu4cFy2za4T60A8Zxj7ccrG0yXpHJlCq
a1K4WK+OyaMC8ncG/Mmh8fGAwKjpgGUjf+JwH0ZU3T7UMdNAjAtiTMDs4RFuX79Tb/5cTyfurzgh
IwKcbmvBMiEmk1rgAFT1GAENR7oVqnPbjCMTzK07fEFLCo4dw+k6IccMPLr3KeOw9fHmm0MnJgyJ
TigTMJOtzz7lf8KFHOm4vkpgZigFDFw2rGu0uOh84HU+hcSq8xxoCY5TXYMVf3/W7MkC3iEaqp42
F4QvSCOR8dYRErsaplyJswveUN12uUA6d2x9XKW23aay2eifQW/z02A9icNbsLxOUGpKj1uSet1k
cou2N+MLnJgtBu9FcaDRM0D6yCZl9Klrp+8Ot1MedAAiqn7xjfGumNJ47c305jcIYlgV/vYwG0q5
IrafKjXcQSJHHo4DY26w1x+rafwTBJhAqVbdl0M7L8cAvtiajGgN5uc4tuxIJQ4WGTfNjqMJ26sP
sBUnmLRUEndRoqoot/A5z/2GxBFn8awkeg4SjcOmUKxsGxIyY2A/DAPC8i2q0fMinzywVt9FVIOU
KcyYdt1bG08L2oGgKrd4u4BmwFCaoNsavIcCEO1qKrfCgV7OAmI68qIeBpUS2sCLnjAHx4h3qOLR
v0GH2K4bxYFFg0MLJB04ziSYy5bh1AZWydKzC79Um7dCSqfuYY3rgm44JWoeQV3/P/lhDszvJFE0
IDYB756gscyu+l4n9lP74muoPxwxzqc+wd6BEuyJDvdL/O2wFmNdBgOHE5r9fAniL5tUAyJLv1Bk
XZ+oHufUUsQq+Fsy/BwZ9IMO55/BOi7shH5BeDs5aQQLsxwCPMvBFmjo0zLvD7b2TxwbU9maDZ+S
1m8LgkKc7cQyQmv1ggmp1EG1cLEDqHwcdDhqgruQ4fqwAp0hSB30cydxbhan8Z+WJ+cqbGCe0qYu
MeIKwtRNRcLw2WjTvETtqjKfwXDzY/ltQ/kgjONcVVzyjVUlDrlpcXzawREhewgwLoyRu+5OtAgl
7TitZfgcxpW5IJYRIIsb7gfjnJUPPzLx3wKcqrPPZbSYCx1Rc2DUNlUV7PqmGmMkxRNupijBQ6pW
PEIOhHZuA9Bkcdqw5ztuchpnE2ahv8IxGLzvse2wI5Pn/9g70+VGkiy9vlB7W+yLmUxmwr4RBEEw
QfJPGBcw9n2Pt9Iz6MV0HNVTVV0zPdL80S+ZdbEyszOzCCDCw/3e852bjpKypnw47yOeBg4BvRn0
Z84hu47ySxSYt3yczmU00D/OKtnD12kpcsBTLPtQp8AEsd00W2rOzdxD1QK0xoHLS9nKBb94QFsr
35NRM2f05qH5nueqMlMUtVty5D9nyfjqCw3YMiIx4Opi65qujsSk/GVlE6hMy4S+ME4k4X5U7eTS
FgFtRXHR+u4ale9OpLizv4WVa7GFg7FKUu51rfzwp3icawMb77gH8iXVR4hlVM4pvQGr7pp10sU2
KwRPjAiwp7SpMpeZteTJtfdaJ9t34TY1XP8hgfzws2z//4UQd1fj/0Gy+JvQQcOL8K8ti//jP593
+IcXQv41//BCoFY0TFfhslEVUvNsfn/3Qhh/dwwbL4StqhaeQiSLfxZDmCqxefs+YMfFyPiHGEKq
opGTEAd0lbtQ4r8khsB9+1czg6pzjyGnsBxkFH81M1ijHziyMO15p8y8texdCwKELQc5Q1Akiwl9
r0tAa/ZFMyfQNwSgERXEyz+9kf+BIUKaN/76fZhEcS0F2YVum9J3/edk++hZae5P7KA6C5Ohkon3
aiyaOUXveA7x1C5z4oW93CcSF/4YWEgXcSOFT8qL39He14miL3R7h3CNQ1RuE8yDunBwLwTpgiQq
S1IqAmRSwUbxBWt5Q4WUvvVS6cQ5Ddzb4NFhq2hdzEMeLWnu7CeFrqmamY+hDJ7lrjct+7Q9/Ocv
XGPt+fcvnRFLrKpAEApROK6QP790qxeoHgYdpITtO92LtzxEgUUj4bv1TW9dyTZ7IhvuYizZ8mfv
qVnidau7eQPoudGpmbNn3Vqyba/IBn4hW/khmwN8MAAUJm3+whdPCIpMREH0ATIzg8avSvbqDT9K
IkqxmoQGHIkPOHAElgQKQokWBJ3P5rmDTuTT+aqs9DFLiqMpgQQ6rRwFJaQQjOAKjsM7ztqdzGt0
GHNzSL7NghAARrwhdL2l3wI+UDaTfcx2FZZKQrATPCKUoERrdc8T5EQgEQpwQmc/QlWkeX90+L0S
thiNB+hT9dFW9nWuiqfaHvcjdEYOpREODQ/60b+OEuCoaiQjifXlQXaE9FsX21jiHsngPqqB5UGd
gILwrJYZjvFZIZXO8+e9FvGhDsTJkxhJbtuPSj6d9LKqWYSh3z2aEU5sWSvr1ZMoSogZJIq17yRV
ZpjEt3G4M/chpFhAjzCROIsO11ImsrsqUZcO5iWS8EssMZgp9n4BSIYvXrIbbM97MUzHXrXZW2Gh
AQv2QXODhAqKo1tBvB4D95Lye51N7DE6b9WH+wy4zkQDWVXazMc1GvvnwqaNkpxhLuZFVM+8lRF/
lvVL5L/3kHCuzh0NYyaSWxJp9BppXpQnuKugvJbGt84paIoAWskgWM532x9LgmhZtySbPsvFh9Op
bH1BhQf6kVBp8ue6Zi6C7EUjVViCfg2c3wK+JU9bBecoOzUJ5zkn4q4FHtEn4LN8gS90RYYn3OqN
tfCNYm04vwJiLsWt8fplB2UmnIzMO0GwT6tJ2CnSEkEbxhsgKE20QGdg7zP6nJRsIbQkC9Y0p2Gi
BZvf5L/4D5uTbKzDplTjsuOUm1bbxH1TIBAqGmSAerrFf4M1bSLaN7EtM/OvkwfiX2RcEuWCLhji
qbPIOMcLSofU5dTqwHo8q8u9S0tD6c5VfXVdim/UACMSEsEgz5TjHWlLUrwT1dVUP0f9204xjgBw
qckV72GX02RN9mYPC8r9XnH8jN8N9ZfDaxLmU1/MdGLT8tszyc4n2VExjtH4CRdnmFfb2CFElQRh
TPFnCGaxA2X75vvPNi8Sq+GsSm8qtGsGzZeW7yM6CIQTs0i/+PEXl1NUXsG6pgYSJyY05tFoKi/0
TLY1QLAXvHvDljV7VZJBT4GfcCeEYpH5X5X/gguDatEtoSw6+fuYiyQdtvgTFhZIYm2LRQcSODhv
drvCIzvrWqwcQTVXOarE72l+6oPPmjOOlVwnkqPOmRqh4qDKKmeJfgh/SF4Bh9u8O3nzaaOcoQaE
T4/LSZsBNWpUHRq7nHnWN0AKWMVpgivKWni/6qawEELuztu6nFvDTeVhgHaSrmRATpc8ll0u2k36
k1eI7yYKpOGniYqTGN+8r4P5xuubRQyDQz5/njTtgg3ZDFqDQh2p9fBdd36RxiFqfzKsC0xn4uEg
OBfAPCafGV1n+ohcn6PVrIQdI4R8izA8VCD0NLCEyzn4pJVvvTozp7cCdG8gxVJwocjPqbShgHm3
VIrQnQ6lSQtawpBj8x6Jdew/BpG5ULwSleExFRXdde754t1vbimXl/GpjkdPA8wDkdQPSpculbZY
5NSahPvZkevXSRA0zdXn0oEbAkOaieEQABE0KdWu+mT5N3iVGQwyt8p7KV0OEcf9bjXFT17PW5cd
1fZg8V3F2srgcjGxXITZreZ7DjBFQAxYCAITEpaVDWBjQ8LE2bxuPxvxZjTniJ6qpE+JZ9FePPYs
WY1zsMMN/P1MAVAvrmNHuIQ8gAVIaj1l1GXHbVj8FN3R00P8gid3uBpQiqrOytqiXZSvV1y4AVOH
6yG/qRKrEme7PGsOoc5rU740+tmdLKya3EnOL8xqM9e75LzHRno1ss+q3obRbZIfFthq4pQcTJT5
yLLI/SLZYZwYLNK3hnfHK0kGv4a1xnb/FI4Qvm+KfQ2sG5ep33zZw9UsTLrb+WKKvkz/ZgADj5wh
5V1vqJ9d/umnbJ26irzNCckwrbNDVa6MbJYutkZpEBKbg7feLwIuCs1PiWTvbffZUk5yvRNez67g
kHq3TrlEDdnn/Opyl5jlkg75PNl37dkN3oZ9xftegPtblIMK4yGkTyGvMDO7kQRlBUGbxwIDOQrx
Ktcr+ZBoHaTBT1V/bqTlwKWPCsXPYmGzfnXDksXL5Ud2ebQ6bcbBewvhqkHUB2pKIicjKQ2KbRCx
dOsHv0UzAX0ai8+sOo7qSzHsAi4mUGaPy8vJjbW8sWKd8jJqv3DCc2sKQlH9silfnSw9kGNYsBvY
61O5NyxzVYsjSFniFOuEDjar0EArzuUfW3NhB2hnsETQJQ483uOzGM+TF3IpnmvE0JFJRSLeJaYF
0ca7kOQLHiL3h1TmnKM8m7tci9l4LvWSxZ87lcxjoRzkVoJy8IJm2axTTrraLlICwZwYBxm6bPDy
JGwkUfZWsb44k2Owz4PYuV02F92ZNirrLRIsCXbn1EtZ3JxPSXKDVNx54cbjbgtfZHMpGk456xe7
AjLJbxpxUCV51lRq5OG8Z6trEqcuWzAflecsfHFl8cIJ4OBGt7mtBlRuLvUpGuNJ8GPXoJ680Fg9
J9XJsc/QeHNhyA++aryZrV5YHGJ6PM7EB0o3Ni74RjiIj48sv3RmZ6F3qZuTlAQ57S1pLyGYNmqo
oT0a5Z4r0IdZ9uIliuwZlLutvUGSG9wdUshupu+BKo1fPFuTmzW9WPqlsGkn8jIkjE14qDXRI+cL
s99WSjdP96b77aekGI58iHwMQ/JSg+J1p8n9DAzo7vA9lH4PXoF2aKdLYp9Z5GL/mhDinDaee+Db
jtL3yeKTSG/8r6y3XXOkIgq+psxDF2fCWQmf2Z042Tlpb9CfBcQTD482OlHaED3CgBYoUjb0jGOi
TvOsu1HZotwzzHRlR1yPdeXSDTdbObMaV8aBDj5rsqZdKlaV5FaKU+DfAhYb3On0HdP9ELCs8JLI
NoDuKYCHwQiZ9zmpN1U7AaQ342GsXkzrZsYvpv3ZpO9x92n5Ty1XVwpGoQSvruCRITcITrIv62PK
w9pxdpF19a/E/TrtMGG9H4bj5G9S88v0lkPOGgnPBVU9sPKzSXF4BY7O/o1d0PTpGacAUCvS3lq6
abyL0VlRj2z9dE4csXIdx1vHFWFjtHD7t86SS35LVrOFiId8P8sPQrnH9vkexUUWhCvKrinnDAuk
0MmeyZSaVL2dT5u6XK6nBNTIheN2kx9Pnz235SmjLqR2l1gluU6pkc/X5WDgGje2Aj4lGF27qPw3
HNWcETWCdgfBnD7lswNgidtfwu1JEM6j4DkKXrgJ7r8lVqAJLHNBKhRg9dO3kSuBhFLoXBhhvpAY
o+vPVWVaqQq4r4LnlQ9YcJ2alcoS+Eh6dlqoSbSgSw7WQC110RNIqWUyBcc2yJKVsitK5n7hPkFQ
wa8UdGsqmWyp7hkXSeByKgCO0SoAALA/vGIk4DjbOG33msi0TCZzM9Mom9Be+Z3JTE2T92yZjDOp
PPCqhAW+3afgj1bi1nP1nssR6cpEcncSWbYmGgvSZAIXu8TRlnqQAFJZCWkveqy+r4v9SErEVK0v
imgkkYjzOcAQc38MLrXMDPkyPRTJHJEZ4wuIFFZVmTHSZNooRAlB+AhFCGIjmUcq78kk2Sc3ZVoJ
apAuCfmlirYgcSbP72ltCQXNQntmn9ruC5l9MghBCYc0lD3tXcUVjB2QmKc6Kquwyr4MjMttkDur
aqCrlKmg/VaJTquifwe56qu7wrUetTSeO3GKH6hilSb8u8sHkEKffSDqehBaXkFeWMu2bHxQnlBl
yWfnUfdbxaz0dUsZZp7KjGmO6HaJZvBlSvSnpmFxrNiTW3G4HKIXV0ITgEXTPLEdVlGtOlcWbfsG
wcBcT4a1K0M8HQXlZSVAZUm/PFk8qj23q9dNnvjzanL7GS2chqOvUuHDTleI326R8Na55b2OzCQY
q5RJCFN1E34SPqAoUhaxG0GhKFulQHlmDi1dPWF0694LVOQR6SGuarZp+aMaq5sgLVbmAw70nt/g
72wThzA81xRrm2ool0Mb0n02dowOOQWFtfdKjzkYztotr7XVPUapusnyYBFo7qoOgwfPd05NSnFF
wRGSHS2N0gqBf7uYczJcFnW5E6U41Im3KuvhMaM/MaJLgydGmC0OdJkfRKLd/0a3dFempWFxKJfK
aO8nTf/lcqP9oPJmK2tEjLYA9jLG6phyLkXMcR4y9ZZJ641hUUvi+nNH91QHNEgV/8FwMW27Hg2h
1yTSMSo4X5anI8Ix9xifn40QcKw31+QuOeuGiz72eSBWSDCj8AGM8nFqzLWu9peaoJbCCoJDj5Rh
zaNf8cQqwFzT2OouCsZHUokLTxAtdvpVlBjPVp+dfbN7JFT4Eti8nYN98hV7b9OHu3/bev4S6hl2
pX5G1mYnRiME8bJOYw5oCFfqI96fNJxEjrqh4cO99cKQqlUda9s0/CjYlA+luW8day+m8gNGHe7n
7JS8EnnC9AxC0Z3L5mI06pehql99P1w07P85m7wXTviZodDO0vABSOtHvg+lmp08qilFjrK9KV5w
My/COkCU86mP7drs7a+hxeNp1FCZ0iiAH3vfypROEzzUabAaeEUwBOu4bvdCB51gtYAUm7mudyoM
1GCdunVxM7dipAjQoV2DeKi1jcCIBpQTFMZuUmku8rG5zZse6utccU/40leZYe2d2NwNgE/1aG1H
S99WwZLsBMoWbdO1HbeavpNwaB9a66zkDlfVl7Z7UNvklzaQwfSwmOE7bhcgWjgrfcg0MjevifYy
WMYmdIJnhjc8s8Y+11wfmnZUJu+lVPiTk2wIFv4m96rTlJFCd4tVpBgkneksFtNyJYbyRNjzVAbh
swge/ZbAtUkiZmbX3mteIU+jBxn26l7xojetIWDRlWtlyj6NQhC4z9XtSGxqioBN3akga2w7l1Tz
1xF3scFeU2sgkfKgvhqjcx41g3fnDABasvUBiTLzZhe2xirKxW4cUNeFguWnK5s32ECB+6oKAXLS
LnpvHUyKQfui0FJNipPha882NJi1CtWKBgHHB25nzGgQWcGyozzhZw6lBvjLdtyk3reTQjuiNAFh
400hCM4ODLfDoqvUn7JRDI4PFAmsdsn8jK2WegThTffrXp9JlZ01VYfIspedvYjMcaGbChofzrh1
uSj8CthWRb/ockbQ8+yR7JG/kCkGHr4U/RiR0TzJA9RAbEpkaInefBNUE2CfrLUNLps2ya/AJvGJ
ec4KVprrr2yGzJhA6La0AJPqFm66jbhCRl8sLR4kleBZpBhLB8EPkMd8aNHU02AuHPp4JLB9JX/U
c+U5t80TrU4qBuM+iMbVGAcbQOFthCTH73WOFfBORkflZdhE3nOGoS+ajEWFgysOTxN7C8Z2rILk
NUIKWYoP13q2PZace+bXWEw1/Us6VlYbrOwa1j6YlorPmSQUn7kTHwHbWlluVFWsWIEwN2VvzLii
oTLh6VqDzOoHdcdfIq3WPs1h2uIG1E248pRgo1n60+CHJzuZzmTZf1lpc6SFyDCfGrJa/4ztYxJS
v5XBelMTx1bViCjUuxQEKdYBCSLtmrXBxiVHRD0LYOSjV0il1MZyCN999vuZUy/ywfsKq5Of+S95
115dH+ezkSTH0LuqKdeFIqtOmnYSdfQehVIdWKyQCNPbpxSEDtAB0w20blVFEWyxu4jIaXtom7WU
ERcjH+6Ywc+KFXzfAu+otLesKJs8Yyl4UZDC6TZZFU25eMnPSBs/H9eaKHeJiglWsR6aQuHe/UX3
9xG53dYeOJVZwS/LHVa1Pnz7mCN4K1Ta1+rFqHmTKbxVUMljB3Fq/YoE3URbrFwH7ISIZ5t+jByV
4JvS8WgW86sZkuNrqZnVwzrNxGMaBHvNN+n2dmC3/Tp+sJxpo6n86tStagBN70f1yGWk+aPlnHUm
1OT+uOybgPMtGSpd3zJ7YyFHpZQm1WQOjADIBjszz2x3nTNehVrfX11K31LrPrGQ7NsaJxk86+hu
2AbCuzPdIK/XlRLBAOrq3iHIwD6azmJcFGv65Twm2dhnWbGFnke6xfqQa3xWQiRgt8XFj5DeJKgn
MptFJgndJ9G/p33w5Y60OYv8lDZY3cUYLukiLBH2f2VGevAFh0q47IvlTutcrzbNaGwyDpsO5I7d
mc+UBR+8pNqFPnOJmpFuiJgT8gppI+cgEH25d3Q6KgrXuJtKIkwtTqPL/zUQJlJ1nvL+4H9FAy/E
a0DQynzaJoryyiaLP+6OT3C22N6oznW7IYq+ROFc1CH8El6szAD7q4m1s7YvjQDxZoJJp9ibMsxP
odIBU3Hrz71kPCRucnIc8VlC3RHhTQ6V7lwiuflIDQW5f30ILMyU8OzvqRCfqUiP1RL7AgVsucZ2
YXKqB+8SsTgNo7aP+vygpNFPZ6WHqm/P+OfOQ0dYsawOtclTV+Uvxdf3Efob16VbBo/iORd5swdT
dmBrvstyuJimsB6SgrB1UY4uNBUtX8VFMRAwnYq3jEunPadpuXYZEVNSd4a/AL/j/GMT0aRsQe+Z
Ut2xG7l8mpkCpRbn/pcaXX0r+Ans5F21FvlE3U3+RaPjXVyVl5wAnGj+T1aU80LhcYTC78gKlICI
iH4fIb1CFS3YMxT5G2oPHf6XA0SuukeiG/vEET94V7fjM1Zlh0WSsTVJBz0hQrCbxIggQFJTYYiB
lW+avn91+2IbSxiTYWD7OA0oEGjutci9p1BTaOHD+uRefTbUjDhMapwJ5f140SD2XkoOJwxZbz2y
LoQgBQLIHYepx1iNlQWE7ZucnOXrk4pUuHMJoGEwm4g95BojRbxcGqKZtMQ+6bERAMiRQ7sfW1VF
9r3vrJBvtKNSnIffhhEXy4Fyi0P6KLPxUQbh+BJFNn+iCJ9CS90SUFIXhlMpNBlZlA2P9mBvy1pQ
Nj4qNYWLBrvY1iWntcPsR2laOtLtMFJ3dJK+dLYQMo+nhYFOcIqMXp08ScCKJM5SM1z7GbMQiKXM
9ZUy4ecR9UNfSxaEpya6Lg76Mg+IoU1ZaTIjCMNa71yZGzRlghAVFRUFMoUYemiBETP073nDHkue
LswDXh4DhVW4bWU6MZU5RZIhLYV8OnwjIcZIJoU8Yo2KzDfCgx6N1Lkync+iI0EGMhDfJtWSWVFb
PLdlTlJL+p/ejlNeNBlKPMcfioFe3WPr6sicZRPROWo4jb73WXEzCN1xOieXyQNw7cukZsgauRp9
cv7YYElxlzYcUOPM7XJTGU255b57rWT205MpUFvmQQuZDDWIiBYyK4pdhdSozI9WUJ0FgVJdJkuz
FlMGMQyZOGWc3/SQyxRqaLkfQsYmitRBsU9SlZ34JSC6mhFh7eD3V7FMtToy3zrJpKtNvEVr150i
0JVw/Ct1PrxEpmMHYrK6zMvqBGeD0p3zcdqn3E/eYKc75NCkbAMO+8w9vCXh+2iSUAuphsFu9FhH
OjpSbUraSDwnRHeJ1q5LmeUd1fzAzrqZWzLnW8vEr+CQykg2hcyUppF5530Pq6CC/mdECpHhjMwY
h3bC/kTSefBXOgsD1ZkEyBFpl+LIzQER5EJmkRuZSs7yl8TQFp3rXBtjGh+muH7grMPAvnMlU83U
NeaJV+Q0L/jiG/xlsUxBTzIPrctkNBoj4qg8ZguZmq7sF6oD00aReWpFy5d+TJ0iJ2rty8z1CHsO
yQTFxFNXXSRTf41AFKE0b6piPt//qTUY+fajaDpq0kPIlCRS3uUqlZnvgfB3ZZECd2UevAA0nGmu
+V7IrHgqU+N18vY39feJFWyUcUWbDA2YyhVE92vK5kVo8OPOhIcs5VAIF7z+2x9DJko5JMJlWkRX
Zk8MHMBd/ctjloTvQRTC3rEbKB5L0hkx5bdWjp+I5CAKfbCZfqUWKz1FBXBv8/9jWug/AIffxl3+
edLJnwef/Pf/uyEqjGLhf//tn2am3Oeg/P73/uu/6J/+0P/TQSv/NKT138YrSyBGU8Ed/jVSs6yL
j//1P3+fpP77n/iNnjH+rmsqc7YdTXMBXjgV/w7PqM7fAXPlL5rMWlE1FWoi+8fIUv3vtm0rQDKG
/Jdi/zFVRbP/bilMenIgTVRFpyL2X4FnDM3560AGWzd01QbeUDVNDnH5Kz4zKjUMWPcTllm3UrXA
W4c9vq5OSZpz5n5AlPbPoUnYJqNPPmLaN6ongp8mcRVseoUYJkKeBhmWKUy/assbdwREs21roryn
3ZcfsVw+SuM3ZuEeltZ41h1V35XKQ2fxSGxDn0xENdgPZheW5FszZmUI/UoZlMYpoqhFbJEboOan
fGixNUNfmL0lnRAr6b/zG4JdFZDRi6GaxbKLzHjdVcRZ1ZYnQlcybM/HBXoZhaEuJ+OLW348eRTl
Hv0cB78YTl2TAnk68LPT5D6WvuIt+qToF1qkhTsw5zO0Z3wY6eAcyDTGDAXdkbmAcOYpc5oqR0c4
HYHXGzZdy9ZDtNK0CEfM+KljSMqDN5hexcLjfXfy77fU3H0Mwv6LmGWPfoLjZhZ2zT4lRbZRjLRd
Nq4dbXncN4uuVoqFyNWOVbuLaJ8reMDln3ey/NsLinZ7/5axre7roBpQCDjORtHTYgvSGR+VWC57
InwsJkHQP/K1jTviDkHqiaE/HHAYRwUsZ4W/YZfK8VP3HxXyp4DOKFP0ms5LVhHCnYTAXlMLWhBO
Nh6tYhwprDvjUWkscz/Q8zNqobXzsj3FDWd9hgm89lOYrKOUEEHbZ8oZ0bjeSExWmUb9RDjQfOZx
S4KGOujG1NvgmVm5w0NKkTCJGnVdtwXXlEGRaiMmw6P+xJcmItc5esYuYYBDNkH1hLFxdThGrPN6
ZDACO2iRWgfG5BjrsDBf+/DNINdPIfMLaRzp//u3qbvtgfwExV7FYtdsjO4qiKtwaXpugAqmtNaj
GtVPWmjdh4S4Sz+Nic2K0KGnzqeIusfBWS1fjUODcZuoNawIDWROU8jDrDok0wwSs3HLVgC8TN7+
/gUcUl399i0YbIFJ8AhjFw0j9YKSNmhvbDMLMSibQ7hujN4ZCozPQYu3uek3j4gvHuLIEDvPsJRN
bOIz9wlh0gLgi23QAW+lVMQxENkweGaEv2cSBc8lhFtZr57M8iEZA+O7qm2ELQNeQiZ1WGUfrNO6
BpDuKNxEU/plZJTnJIJa2cF+igmswP9li6YzEI4ymilYOrSbYeC/SZGGB0xgUCm1RNXv74jIWknc
VE9TXtqgFAyAIBX51puJ80t0Pg2ezvnK0sIhbiR/RvBz4/SkLLCvCAoNlv+Q5a09t0P1JTYpec+C
UjX39ehOS1S4jax1hwvFnJTnvsf2ati//YSgeMjcIjVciLRVD1DDuGjUi5qbl1YFgkbmFJxYqos3
p7XehybLn5ww+XEGKLNO/syMCTXDAPeb316qk/i/6oFD7/2LW9gnuxqfYR6VXRZl1pOXtN9uhI8r
LYxsg5O0ekqKhp7bQnDG3uiIc095HRnLqYs5blYk9gYCtfP77xSCM3fo++NCI5V17DxraSUGegu7
uTnZT+CbNT1OIzgGJEHfx56UdW2poFOZdI8z++bQq8WVjyhZux5zRRWryD9ZWsysw4qQk8Ars4qS
E7I4rcr0F9HY3+hmymVYIEKlcaK9tIn3baWMZSiMcTjZdEk1YbjHsFTz/Zgo5hIVaH8ljcWEhuBk
hWr+MKiD+Rz7/c8YgdT1Wtftc3TWSwZg2Y8mPnEIuXDRaj4nlywYHpQCbOS3d7Pp3PBQ83xAOFgF
255uMFGY7GT31ZF3bdqzUP4S5DufhW9tRT6ou6oGt0LgzwaXmcvPuZe8MuU6XlbBKB7GzBEP1LO8
e44Nc5xpbSJQEJ40LXNm+vG1nYiJhCjm2NNq9eNUTON+YuJN0fgVk/yaH4LJ9VNlOqx399W7ZxbK
xhjGjYGP59SCjF7CyOeAED+mo8ZoyXYMV4YRFle3y0sqBUq90UxjoZZOdbh/0SzC+65yzTgKGtaR
+FMfzHXTi3Y5ETwWkK2RFPVj5E71YzWwptq5yVhLoiMPcYEqvoxNOBp/yI8UA6GExvvoJt96Bud+
wRLe7YohUWc2Lt35/bv3G9qCSOIN3GhxCHuj9yXVp+kJ9z6thFyvGUVTBQx+ZgBEZ+SP94vPQTSU
sySrfv0Zt+2VbHyxM1xhkpYxqkM2VTW3Nc1KF8WZm4jmrPcKxfGKoUMjS+MszvMUu2P2gO3A+Gkb
yqTWVyrPB4MWMtuzZmxDUbHJjQ2GWOnOIFZlX+gvhUMgtXcANyJqeY2usr46xfiK8PpCEmJkNi0U
RtCHwyZWaRjq3LwGg9Z3VDHqR1NncopQ/beheMoVRnfo8nMdcENxjrWqdYb2A4ZuGJ4iAxxUsav8
OMov5kSDctQZhjA1+i/0jR9qMZWvitHtC9ulGiyGaBcXtrqPB/h7WqxMeJzK8bkPlCOTGSd4Kkig
bwW3ZcCgF9K02rqOTfOYThGzsjh068HVdPJon3pM3xAOohkMvx26o8JjIqWLpHHKsg2IcMk44g4R
du98MRkx/finHzAoduDTRUPumoJhE+AoGnObVm6Qg9XIdT6QXxipixhH8wlejNqCtALuUz1oD9VA
+6mh5/cRWO9tzkGpz61XdxBshbRaP2sRvzNM+mirVyTCMxsLOhvXgA3cADkcV+Wb6fJfouJGTNIT
2zKM9BcVwzulsXE7ikpba1i5z/cv8pci1CEEB6sn5nxPchrRq9PmpyKnb8D8lUubdh2sgcUT03OP
nhdr84riwS5Tor3diOaZmUjNI91UpnqGVbij+NqDEBTTCU6YVTmkKpQZH9xbrrXzpxzvB1OjNuxP
XfY8hrIxWhKaMVsKVLS9hh3EM+7D4hiZ3Rn73qTGqNFDvK93AVrhRRD76/vKrMrlGa9P3eL1T7Or
UBiwNI3a9MR5OFw3yHOcON5KjfNL2NR7Q3jVh9cSfe10BYbBm/qDp+FzQGWxYdOE/3HSJ2p84p0o
D31K4jbfVdkxIN6BieyH9CE2M+shbzTO3W1RMOIieusMbgiz15liEI3lG/b1fejQN2S0abHw0+JW
2p2OGiQ11ypKuqVmlcZV1VUxyyCA97VpLnOrcijmYxAQOB3PRcNEIt2JT+DkHZE6phMPY89uuWTD
ERr0nqa+VR8CEW/bqDgyZ8nERm5IVIfUqV55zdnKaiSXiNE/PEPfcqjdMMcUqRmCTN03AuTxkAIG
uMHQJOp3xy/nUDVPvRcRiAVI3dHX4Xw+pPVTSFN33VAkWfb5Xg9dYtb8QAmD8YFJJc6Kn6Cd4Fc7
sbs/TuxWS5eUXomotrCFagaR5JOBOmCDkFUKiq5RVmOISLPuYSB5u4vzWl8POW9h6QxviU1VBLIA
lhlP7uH+qBCdZR1SrbLWnibYObVN98hjgcN/p2UL3OUacK2LSI4xYxuCKdM6o259YuKhjcEeR8xv
Y2+soEeLAIEWp6q5GV2nfWjMnhePnPjJ5omwSIYWy1rDIwMAFYtqIAflEK7YBZO1u2+a71/GJkZ1
N1aMfTGZPktSGDOGiUA5dxWIicw4uqZe0PtzWHhyvyloATEphKfBt/zB0Eb1q2WK58rQf3lBBLfg
JXgGoiifh5VSL7Bmgrp3pJkaDlqx2kTfU938MA2huVg829BCAfdE6WA9OFqRkjj8tx/JDxZJUrC/
//ofv0Md9kblONsKnuwcGIC7ObFxajzQmr3CIBYWSyQszHeKVTSruq60pKLkFlrr6M5HvGl2pjMn
uwikFWMscrYMnb9Qe0qCdVgfGCGz+22fQKovx6I5MI+yHL9qwOzftpXmxICIKKpe8Kbx1Jan0GjI
ftTJoZET4AdZ2LW7KqOpu3CW6S6aMmJzSLSTQfipsTRxuH+UmUO2uM+owbPu92ETHO5fGpJZh0p+
+dOvNRYWEMarBAwORKCeRbteoBRkjvfDJM+R/5u981huXImS6BchAh6FrUjQU6Kklt0gJLUE702h
8PVzQM1yvIuZiNkwWt3vyREoVN3MPJnY7mnsjOyUK0w6zsQb6ppFhTWBFxFRM6YjhccABAgl8vz6
fYgtz6ykIJGIJA2NlwWQLpspOqQytM5hp1tnus2gMy4fxtxgdERjBTSX9Gxtsz+J/ehPEvpfZZx4
e5evijclfidTnv1p637ZBGXQUfS2ePFtjtlkuz51QQ+xKcOPGrjGHUO2LuhiqLpDWI6PKk/pmDJb
UJK3oCqMP1rO1I0ixc3vxnH5iKJN+ppij8pBUgrOMPSXAcnvRD/1qVWdy7idyTb4uH2bM0dMRxKQ
q7HdVeNU3WfhmOxC4UCeMi2IUJOD7WXZeS3vYdn2v391nSYURVhtNdh5xz7K4YQMVvQQRcX7SAUb
b5w8aeRtH0PL73euhwHEnob2cTbc9lH0wyodMGawDaoedJ3Yquio+5p82laEzbfRwwu2O4yEtTcY
HAkI0U7jcGLmTux+kkz/0DEeYoASK8UWlF6bqX7z8kzdLRCGjcSjtB08ULtjGW70KWneClQ0Ap7u
4+jTkUI8u6J9pcqhlHhRlHLQHVvm3MZK703nK8xxofmZ1z+VCGLrSPtJ8eG/js28RRJnLpLE055G
22eSlwiAxsBl3VHmxoiRWClEqfLV1qpbm3ljaVne2i4VlajLDtrKoW/5NUrkdc8dN5AHo6HTeUTg
AZg1FyugqX0riuO2+iJrKqPj0IyXTmG+vEvJER3aCRNHOZuI79YM1W6ayFqmxHqwivr9oZFNvh2s
ZthgBQVY1N0bGM7vNMgwWeHiN6aztFYPpTt+uGZ6n8zDsCKZdEM8LMS/sJjsjEdoDo+EKrFvKDo8
2EbfOD/Mz9dpTFuCnT4WafpUO3hhhQmfo8sp6mpOjT8T6C447tvdQ4Rg0dHXYdreMY0FFj094+nd
PtAkAVtQkpWoyZVnt3ShW6Qtidrb5Lnr5tD1+lYRyDUMwBGJ1QLVmMV7CmqIlP+TXjkPqCgaRSoE
C8L2D/gA86iF8yn0IPshp6mVhxxR1X7LAEiBG/c7xJUp3WoLaaLkNwPYJwv6sQrfcpeHSjn/cJKw
yVwh4raG+gwL11wXnQn7MPG98yw5zfaWd4OxxVxZ0YgVqPmicqA46wAnlK3ePY0eDlefdcKjpyHW
wTERpjFjP1j08Fw55jY05g6JASFHTuY909/bxDWRd8mWryEGlgXjqJLuG82a5J1PpGbtRy7tlG5S
7qoeWzTsL4i8wt5RnZDvkgGkZBoaD4xVuDpC94UwDGd+o+v3Xim1R5gB75SSIR2q+TkiCUPjUbYJ
8eMeBqFFOx2HchHqd35UG3ejpn90yDN7fwnuZ2O0DxXNMzos4bOISAc0ETaeKj75PFBODeO2qTGQ
irkBSbGAekVNjRmOBfZXruG6o3uKb5anHSUst5aLXYoo6WCaQeXpJQ4boN+Df+8Xnf+3o3J9pop+
AIdWFtxEuAAhOpN0sdFOJi2193nJIKUFr5sagwCvMt3j3aIfsQf2JEnRdvT1AqEBy4RXuhzp9Rtq
8iIOp0s2gfBOhDyMflMG1zqQjPIxCNtUiyVIm6LMsJ9imXSS+aHKmFMWYUgDXLt3sE6ugWIB6ZnM
F78onD+ZmJ0N7A9c1Ni4YMDlxCpU4Z/7GweX3yFq3Oow13Qr+FNeLL7PeMfsim2IVd5ravrhjPGT
phNFHz6NumZNdaiwpQBnDYFADhtfa+pjDB2GYl9AJGFgRbgTcKaBHm1qTiKquvVK5zDCWEjzkDNt
HW7ZDlMRnx260i/3ug4Gq2P0sEL0g5iYWYJDp7S3bT2yw6n06qwM4hu8H01RzweBCTaD5bPonfku
9+SuNR3+aolkdsDJVypV1X4M260uvB8rYnKIJkm1i4FVxpzi11r0P+ZTSMdni2z5INBjc6egC44s
VpUx7kgZ9HnW8yApHaxbGlpYyg+T09K0Cu2p8xj1mbq16wz7mMv+6Pf4FHWKKywC/oy2cUEkVDxN
hINCP+keSzN5r+I43/s0/TB5Ko2XtkUn77KDGVUmVY71nR7pF88z/+q1s9Ga4lYpyIcW1tebsiwe
yOtAUtYaCJERbFoKouI1QzdGyETRPasACuPJ26jPTxm5r73mi63lmvLgR/F2TmmBiMT4xSMKOVma
d87UPQoJWqhMKdeKvX5Xeu8JlUcQbipjRYBOHXQDek0BhC33MrbicdvcmJ3OtEK53mHU5SsT+3yd
i/JN073mWDvYl5e2EwPLcUNwg01llfHJaXA0b6t2fvXz/inMkp/ld0DfYfaiTPXT6Fa8aQCFUbne
30VK+7EKkZ5LC923ZrB1HiPz3uHowRxES6g5N/LSv61ZlE8Uha8ZduZ7prF7q8KH08GM3s6W5KHe
i+jBvqgOZSGBm7Cte3RtXzl3IhtTmnSEtrVr+BvCqOqVS00oheZ3GPn8wxR3j21dI/76z7Fh3rYz
54TCi2ExeX+yofibYh2zSC/Sx8Bl0CKDr+FnEaSR2JCnCbcz6Gn8FQnbxYpAV2y+xLN6aXvIil7p
HyOrxGKWFj/zYIP+qZhK9w3ET9ucYQlmAy2+DXGSDvMCc+hcO1Sy3s34nwPi8D+VC4YJamygvPKC
yk34DVDxNMn0CNNBZ9NzSFiztJluobmZKaxvdBGYYf1utQh8xlg8wM1gmBua+NVyTqeSzraqatSr
WpKotoXXwp+T/eRHeNjj9lLkqdrOpX0apXs36NpwMJy92Xo8JwejYVtMTq9vkPVpef7LvJ4Gq9TK
NvUs2DJZbn1JyvGWve5nMS8pR/w+nX9HVVDODDo3iJyMJN0cOZF/GFEW55Kqd+TmWc+ZdwN4teLK
PsERWMYi3ro1JLb4odHuRu+PBMYVWPgf+XQvZV62e4NtDkfDySCsAokpqV1m/uycV2YvaT9zcp9i
s/KTJeWjUQ22YYvEpaKNUmNBWfVi/J7t5lt6XOwWfKusTz2u4X5rdmb1Dl/ohBk0MD0/u7vL24xp
PniDPGtGsiL9/QzU1ylaKv2keEdlq+hOsb+jaTFcJkZBPYpziUQ14S4x31weYsx28PFrERFEoM8v
KU1C26Z+aurKedbr/ttiNrZp6UC27Ha4g55jw8wgVzEzxYHIqcM7pL8pe3KNpjpAnOEw4zZw9dpS
YCs3bzK3CA9NBYqeTnSWCeR2upgBZI1dD+8tMzY+YDt3Jo5lUGhnmc5f+uHXtmV+k2n7GkzY8XR/
2TjYyNa61gHbO13PWaij1oxvcYVju4iyYmXK9kwY/U/TTHd+QXdkgwVprQaCpMX4F1cILSlu9tBV
UxvM+Eso/Swjb6Kgb7DIGw5UzUb9dqrdewno55TjRgID1S8941GyocsCbkfVyzYYRC4OjiBiyzOD
CeZQJ3sNf4DmV+NDEn9Tg8XJQexid6LdnujKHIq3Ef4WkUIGfizLOZu4euTeCBHF3Xg/t5q+L3n0
j/2Ybzmj4S2XPmUw5ka08bBlqhDdjIslxK8pIue7Wvgf8IY0F4QLxCY/dtnZUez5JK0L5R7DoaxB
JsZGh4CWhpsunqDOY8vH8Wu/224x3QDd+0q9rF7VmX6bQE2i1wDtiFh0gaZ4Y+hLjop8qsvGE9iY
xFKY8CPXDgYpR3Tapp4me5MZ+tYeqn0SexDLB4betj7d9EV5pxCrVsUI/LD3qyFA52UAYvmn5QTh
VHQpdHhd9vPwDWoZu1RclcE4OKdY8eB1R5JjSVaf3Lo5TUW+dxcpidP0OXXDTytlgJlHfXGvJ/kh
JlFwU5uK+6gYdyTiMdOaLT1rDvoOaK+3eSahXBkgYCKbRhiKoT+81GMpmTHtgAc+jQb8LFLaLKFF
HOStxwSvnvtDnZINK1v/jSLGEQr3dPJbymlYD1dO4mzxNTQHdwrpEanw4uiZv1deivGtugClzTfj
4nt1pubWxhKiwe/l1vYVZNFqE5XpX5F2zSWZ6k2dKcGoAH8wLKN8pZwFwM2jI9TElxnpxLkwOK1y
tjxe2Ax0pvX3WiyYZRZuBbC0paC59WEgOg6uJuAqqJ0EqJaeMXQN9brslYoOwoIm+5pjIjGfhajv
+QomjmlU/OjEGngvt5i2At9kKFcLqugbA5IgZ+p2VGIXZZ80ubcb1AMmthlA7sQi9YyEpU0Q6MoS
f9/gpm/WEtjMeu5YjoiFBapVcKa8ocOsPdgmeW1VpAczjji5mDkO7ZbinNnU0+1cZCiE7kurWz85
bO2staFjVXDUwvQ2TjQ0dOYTNU6YfjSQH53mMQ3ZKur5vDfa+oUaHryxYWqv966h/UA6gNIIp2Xn
iBggkdP9hXzaBbCrkoNOP6NFwyE8JUgWHn3sx8kap5M0sZFry4NxdiyeubyUijJFjFK72c6qfaUV
L9e/JmcISmAenxIK6C9Wq/qNE9IdTRbdulz/rhJbt3ZJV8UOGwZN76EO+C7IUEVLp5l6Z7R+9itz
zLmVj2jngftNyxKMubw6X1/g2r/plS22egQqthINF/Bgg6BxMRa7S7/A9UPPnAAgIHFVibzMuTBf
3NkrA+YXTLD0sGLX5Y0Ai8guwipEUC8T1OeCMxW7zEMoOGcX9cicTmPFsVPsB3kl4cDPEqE11kV0
LBaFZ6yn7AQVcdiTreL4BZvsVIMy4sMrfKdcGw6ZN9njsZ9p8QnCRcxuqzE81jjpfj+d3+MqoGik
DdQ8jS8ehMQIjNRoxDa+BlFc7Ax0EUVJ9KxLEZ0NapCJd2OyTcLvYlGg42UaANjx3Sxw4Pm+owL0
Pwe/elO/Me7WOPRYksqtIigjO3orZfKQFf54bChf4/ThpA+MN+/dtrVO3pxnD2LuWa88aWdne0zV
JW8Haoda59GfY9LK4fdiz3Dp/rirpWrvI23npq6x4Zke4oyvm7dWqb1TeVjr4qvwM8xs7axuh2E1
urCpDmKjToCHaf7RJZky1pzXri/xQBVJFa26ZUYUme5SLuX1GDP714iu5k9JiFeHh/iEsS+oJxEu
Hg7aYkp7/zs2pZqSxxW1k2yevXO6vAhtxIwf1btmqj180npC7s2xH7XFqyETiLkajny1KGB+tFQs
NxDUZULv4XIVXj+FmUf6xhg5A0VckLeyigbePTFh3WRP5/gtxsfQcQADjAUcJ0cQTmHPEpIVaMiB
dVFzvL5kcGJqDGig/7smNhlMMwpY24yoT5OFI2JtZAQ1DKwMTF0Q0KssLXcFDpPbsp9CmsZNl9Mk
UJR88RYomjWPmjv8tRJNbgTjib408xM9Rtat4c72bYJp3FEs4rEzcZToVLJOvdpfXz/j9UVj7Env
QstGqzFyKmtLXz/5WpFxyaTHSWGXN52z3dP5V7mFFYDFytfAqNvHNOlnYNHLZ++BAzRArAG2hQYu
7AW9o3vEFNh54AWsqWm/fr8+FQvB73Qpt/Nidf2948bGqLwZFHWFsV0fK51Iu7v4Qmbmjq6nT5hg
MZFw0OHRRcoLZkFzV3epiwOgXEbTGT+3WScBfLdEKfnYlEsgTzZ3oW/AQc8i4jQKrDZc/qX3Vsov
P0XlVrrL3Rp1/tGemAkPohkPTUst2tDWOP4Z5U7FMi7GHLjBlNneg1XfhX3pnMmaUY54/dHzpKaD
iXP/kYzm6/VuyHongW6JGSPyB+NoZTbdwMuf6nhSmwGvJ9hZLz5n9tf1qwBUlueIiPriMmoW0xGH
muxUje3D72rZQzsrVJHxzcp/fIkICaSVkR41NfOPWcZWJSL9NA1Rde6Avpx//5RG1mHwaEte3oPr
5XJ9Iyo8Eys9dZf64oxzXMNgrsyWy5EoIYNHgfMR1OXmehf2jjPzPDZ6866Nix+3qe1bsbyMDZso
V6QYkIV1T3xX7ghcDEfUMabbpvUiJDGxyRrsM2GCb1N3pi0KQbIDI+4h6GXamf06/VEWg6U5cbUt
g1z1WrblSVha/jh2wl2Dq4Bbw8y6y3X0M5wz2+vFwTQPdZ90cf055FRY5T2DwB5Fh9+Rvo573d0Z
NdWkZVpsWanKj9ITpI8xbpHPYHypcpVtsLZVB6Fpu9/BLdvRUy/RaK7LLgc6eumvE13RTt+ZFhdb
p4hot+hzPEx2B9mlsi8dDxqHqTZA/HqHKc7n3sS+H1XwlmqD6g/cNvrOoL8oEFyQoCYKl10bl2+N
3W1PA0+8b3pR3g6L/J+Ug7/qwLz2fVdvNTsRT9guHrBHFF/1XAW/i9wYNq/SsDmGWfpEgchi0Pl9
mHR2Ex2Mxp9Wo23aPGoG88Z3cJu1WNT+kiCKu7DfSYO6B0M3qj30S8pDxjhis7VMngGv1G+TU6u1
oDLivtrjNR3OGn3ZJ79J1K+P7eqFqkc4ViNO2lHiFnNjxJyriaD29HAlM5Zn1MhvINbay+8tL6Yy
iNP0L8gJ9a671DLNIceUX5WHdlSQcIvGbS2a1mhZF1jRJ503lKCD9mJeLUa0Jv/VvHoDjCp/IIaF
vYWPIsnWPB0drDcIb09h1JKd9Elt67C1u346O67mbvKyJFG4dB7Zo/kkXY/ALk9LbCxUW/G/1UU6
bfWJwaBaHCzXJ6Zc/tTQG7jKNJO+mIl6TBuQ/zt56gDg8/b3lw52m6H7skRcbxhD4joSWgPXR49t
Nvg8Xa4vc6SKNaUHxOKSEd5PQ5Z5pvHqaTKLhyirx6/IqR6iiUmcSTTDAf9MVxZo997niy+ff/YL
jTNnDEmkkxkd8xWVRcueTHUMwfuMPgZ+iZ82EMuGjCF8+tTZD63dPksv3iYZYuEy2zfb9EJDAc9x
MmFz2BqPjC9/f+Q4cuXOHNTH71pmONTgoV/f/C4F+dDvBigHqR3C0RU1FvNkvJ/VIL84Nm8se5ie
rq6iKYBzfuhR0b7aBFeByBga8Y6Mas9S5u9lR/morAgrRXn/7FCa+VYUiM5Oq7AejpwCBIFlHsNj
HOBPwcPZa2zg/a5QLDkj1YQWh+Op0ZI/CTGonoMz+ItDiWB9GvqSSGbePmqmgV1N6fy6kpG1lyh1
vJVUkfBQSjUScb3VHsDucuSeOLKx+LMAO3Q/RIA5jeXyAs6FYOr5e6OwxGqILR/cqqzAheKIaSKa
eyPLwUXpiPIukwCXQNjMG9Ho+rbT90zaq8+rnDTIcFw7ZAOBX3C26kKHBwjtDTsBMfGxtdLPTmub
xyyvy83UWhu5+K0cWX9kCUFayxgfTXp5N44+tveElQkB2lq7KbT+FYe53JXMrlGmXgvZT2yt+mxX
Lh/msXxUTF/O1+8BANhrptzsWAr37Sp024aoz9a4pACq5KOybfWqD+UUZGn4cVXqXPbo65Hg0o3F
HOlCj7CH4YchA+mI5rYUIcFHOg84ARnOLfGzRewUzMxvDA8nhFM5/+ihMxAiGWWRxi3UJydxCw/a
0O8tMrxR1U5nMc4jLkLd38yOK3l/hk9Xi+adBk583zaWgIBh57xES3gvUkR6ly1BIvJpY6f0n/ZN
3GEMqUHO+Le/i2WMxVfmf5hIMEVbdqlVOXeo96xvgpqojazH6jb85Ls2DqqLR7hmOB5TgligJRS9
sUyszn5KLBVP7BRoXhzduZX9ZTD5eGFmYu9bKTSe/f6BxhlrT4DomequB2Me0r9aET3VoZs/F2U5
bDxBUYYOaPNkmf5OT+lb/70PbbNvL7p6CWWavDroRMbiCTQNU7uRNMJ4o70MwKS9uUqmrCY0MHpF
HUhpaJgp8tur8Hd9SZbfI5/+0IaQoY0qv7i0pR7sPmTNJz8Uz8X8oeO9uRk0kngKk8OG4WP54A4E
0Ge9fjPq/LZL2dgLyTTeWMyD00BVQ5nRMBEnyaMdzuiXcR9tmUXORyjZ3UqQw7+08u161MD8PFzI
gOgXEc00heBNOZG8NU6Fpn/Jq9XOL6ptryJB1KzzzmZvemfCJmw3BtNbqWEgWOcNeTAQ5G85C1uw
T1fslKn/LRZfZJSC2xXGXegVK0+FPwAkcDVowrwMYY4jgZ7wtupRRrDehHph3sRe/NzZ9GpxvGYm
7A/31iJXeWj0XQua0c3Hb2R2TW/K2zFass2hA0q/2VvUNlyc6ME1fAazaDuhkBfaiObHKd84GlEP
qyec6mneXZeztGKioVFiTmkbqZhlLMmXhIxkpzJUGaRMaTscslHLsXrm4KFcAsky9D/wEpNg8t1j
UeRi5yKJavW5hH3A+WuvfGkyz8rOZaKDC5le2X/om0z4Z640axuBiGUfio8efx2rISE3u2T+4seX
PCEvMgkMXJxRP3rI7evYNr9BcP801eBv9TQ8EXZcazjtyAPiK0I5+HRnbTuOnrdLO6obkhgsFdvX
/ZRkR9Mab0r8opDbsnpXWmMQR7DT7L6GWlAPVGO4+DwQzqi0TR6bPD6we75TnnkY8SLqczIx0Pvo
isQ+YJ3eGpTpbEOd8HXP5Bl8U3HKrznt8Rs2j8AhDwar8esxAGfdpt/CMCEEGsal99WtJzn7O7YG
XSLxk1WEV85uzt2jbZrTnvfqrXGgtdhjm+5FLffD6GgPtRYt/uyXwkm1k1MbO7/sozusz1razis0
nb1H6AcmNoEpFwBw18h23+K2Z9QtlmWaKUg9f0eAsFe6WVjk19Md2ku7bhtm13WckN3WjT1VkERy
rEe1Y0GniTXvwr1mdV/tmEa7tF3yrynzh9HIbispCywzHABrrFvS0je4PdkVEFPYTJ5mB/iI8g1W
a+5rSs4c7gIlTbKGurO1MZiMzGugaE0fcwM3qKETmPkAhGiu7htdqGPbGnaQCt7gtGbsxzrKtBFb
c8rvnZA3bRihVV9GWip4awhD6MtFO/MrioFGmmlDrY7/6JZ2Q0afinqOnQEtJe+9W5wnaQwQ8rRH
U3O3FhtfUHUXpW+ZYymdmuEeoTHK8WL6qBi3nDniHdlRh2HjkyT8sCo6vlYlWpzKFpKC6N3zaz1y
AaXZ8I5phTZuQgk3fgtETnMFbQbxgU5fCnt3Tp2goNnFPcf0wC5N7IIZlS6QukLW+w05WVwzLt73
OXGeE1V/JOHiVkBm7bvubx65J4SKEOd5xqi6b+QhyYuL3/vAVaJXKoTwW3vjD47oezKUNN5HA2K3
xlrAg41dUPrZOM3rcR7dt5R/iQU0KyLifmCWRPiH7t52KDd11a5uy01qOVs1uriIQ3QjOTyNgCLW
OlYMY2a985tsZmK5FE3Zzrdkx0QgJn9wPCfaSs8EHl0ML71j0+oF2xW2Q2BlBVbbyG12uExXecPZ
bRAkya3B4QBgYXt23A9BBIzxDmqLQezYgi0Yy8jdjtWHbOdtljPZFY2AjJdBCSiFCrgDsl1owE24
SetRXzMJZoghcjL/VOvYJYUVNMQcVOV8z/O8MSt0ZRadOW7R6GfAer6TWEGFOwGJPP/jMxsM7Dp7
HriQggavuOfk1por+tkGBoBxr/D4D3XuB9vbYhy7zfqsCTTKNknhY6RvdWd9/Qg79l2z8DnNqsMn
ldkImCYzd2fYsdXYl6r70HW0vnKGYqRb5FpuKmX9mbs/boSAVTZiw2SaFuHerFZqdvfgOPxNS8Hg
p4x6+sk4txtuf/Zl+1CNenm47/M5uSBjP9ZxyJ6qiU9sZ4Cfz+GnDmc8Jdm6Ugt1AlvDcCN7hpOt
sE9WyQla2MUUSPd/oFVIeMgK5T/fKuQMw7Sey/zf1CokNCQopKz/bxX6j7UK9XpQOf4/3SoUAjJA
SU7+21uFMqfJENTFf6xVSGIft1qUDvGfaBXCI9oBuWJK88+1CtlRWGxtO7D/9VYhpWGwLZMSInL/
72oVEnb6p6TA7/9bhf6PtQrF2biQJfr/yVYh+hc+PLNCHPwvbBXqyuapIAj7b2oVgoryZun1f6pV
yCLPsifQ+L+/VUjP+nmXaPZ/U6vQVE8UZsl/tVUozFIj8EZw3v9lrUKZX5FCdVL5L7cKmREI9Aa5
M4opFbM5sPmTGx+15UWyT4JzRxJsn/xN5h65kpqidae7R+wi9kYtMHFMjfMK2wx2wFRuXZwLlASE
uIqozJwRNQiITeuePrVmIPloY/hI+mZV+Tn1hpCeGM9hGtpzXoMyjWTcDdAFp/kgddEuhbYUrTF0
LEBYx6X8Mvx0qTI7pH0JxGdGKWfQfBKE/FzOAqPhmUBSp3xteVoQNjZEt8j/mSY/kBP9X0JJyIDW
k26Z01r1yR9HVX/Czt4yYtzlHRnKkj1kGe2bwT9O0kkxq8wS4BleI5wQiQzvIhd8bRu9z5yYh7o4
NzH/QVItQZcG51L4Sr0cnJeapuBYqw8G3MjJDceLooQ5wUuHsYdiPcPTt4yu8nVlCnfXPg+ccUSp
6UhDYbjOSxC4DbbkoAwNOs4QHpF9B5eQiPxMB8R+c1YAqeswMBcDfVhaPV/t0TPIEasJmPREvShn
TLBlESSynp1131G7ZDpc7K7Bftb7MDiewczO3eMwHIQFyr1MXXAiBqNHiBR8rxQp4c1U4N+URRSe
k0MUpCXEzijJ97AnoK2I/r2k1cArvGW+J1vAY+NrWPevXuL2tMkPVA6PwFS1j9F0B5xhCGbeqlHo
gqnCNN+MpL5rZpOw8YFieXD7Kc/ES21CHZrEj9njIqxyuzgua/FxKmK2mPVjvBzOe4LojRnNF8Oa
8pPUtZ2pBv04YGL9fakn84jhCFtFYZqrsPgIO7KdnB6PpSvpbiBIH4xxSQ3A7F7IenxGlitWedTe
tTJ2bgo9d4OYJ0DWTtuxZW5niAffns+MW+O900cZsFObhK5Q2UoB2z/PmhmUK4gYzm4cM3+tUjYx
VZnBDI7DTZUU4EpiBoz5ROtH04Jm5fxnYgvsmHZ2X36GV6BhvHfT0cuNyvM1Lg2dsLleQ4hDx8SD
7RkBO7LtgY5Tp6T1OY/WY8PME71zZXQLbzNUYdADYGbSOZ9HgZRrcSp1qu45WRhjvvWYKvu+S8sn
TwnvpoCU4GXmglSdnsaU4OfY6wpCSNGtao4lRu8OpC/ibwvwasBITN7iVrhHqqJtvPKZk3rWGeEF
WrGc+RLlQM9yFORR2d2V/vSZjbm3FVVHpWgzfqGLTkJAMxsoaAWTwAwBpMsIrmEfkVi6IWbU7OPk
r6Eh4caJvi0K+sLdcpfRNxfAzuMH1LLsHKfrRDHaUH5+n4wYwHS7wene/un6Rtz51kQcgZ5Uvx0D
kp0PBgI6poJNgaCbqZ4ZIfcZIwFM4705HZ0w4trkriD2n+A0SLA8Gjbn5foPNWTorTkVAD16oQ/+
D2z+FN3luCjXXdcSws3yb/g/HXStdN4DWtq4vX3y6+SxrSdqtWsYOv2m7OW9lt4iljfUXzYPfpY/
pd2F2uPiUg+8p1wlgWaU2aujMVqyvb9eXZDE8FWyKmMqBOIkb4IqZG1BlDVQz6vpxlbyRVPdvIEC
zHtA7AmFZ8aoXlpBEjvRJlbujxM/9slZ14pvm4IJTKk0DMTCYa4HzTXK9eUuxQiX0rNMxeSG3Xa/
DzvxSiSbnjqsoRSMbAZDtgcgO30KZEr1xoDTqPyw5pGdNR0C59qsth1mnxuowVQhzMM9QaOkcell
b/g0pQF+KHTKnzknwZ0m4mSO1SvoCwyoEZQsKgpISWC6Heyd31ek5mRkPNccXDehcuZVb1f7tgjf
NWvmBs2YXZbMzsPHUZbmQVpI39aqAadPeXHsrtyG9dIfHsIwnLetU5aBkVIIyhOBdNJ34gZzaxDE
1viegHqYwQDaaDWStZfxVAW0xh1U7V6SOn+mY6bZ0Yr+ng8x1S8Wec8sSobAG5Yyj/GoD5weGM9/
JvGwww1fghNDdg2R4lTRkHRlvQsqKFxYRrK/cwuHqpQkd82B+wFFFFDu4iyhKXc3T6V6KsDz3gz6
9OMmmnHOhD1utFBEyDQVCMqYbOKUSn/tZDMN0Zn/MaHNGc3ARJVuNWBKCVFfs9Xv8gMsLe9+nIAa
5LiA0oEJ5DB9a7VxiCWdrbrWDbQAvyXT8NVZ7xXS75jINfV7TF0Nbytr8Np+TbjiSRpCHaae3Hnh
3008GIFFIzR3zylVe25PYTTim8Hzy5vV7VxaHzkUk35u6K1B5BKWtS0mMnbV5F/A04DObW9cLL+D
n1HAO+NCUgWuxD65aRkIYYb8nMpHozPDC97DZeCL1aMurXWS6M5xUacRseO72hTH0LF/uB6bP3HV
91vHgsySWvMZWbXy5Tr2nI/WyZ5hmbVyngD8W/lOpnmQ890QagDKXcvewyAETb5rmB3qLU21/Gqf
qYQ1iFov5SX4gO0OY1xms3dBXb70JlkhEw4r/Q/zfpj8G9ch7idqQA0jn8jbNoP+Z57yB9bghqQO
cE7fivQjMuMPDLw708Mu0CKBayZrbTwzq5Od5gapldDJW0anwcYLXITLA30etyNu/IaGTGOgabRw
erxzUXywR+1Epe6WhizqH3nyVc0MKTSJ5Np3vH4bK34cNrX73mYPk/t6UJhT0IWm90QWIMREuY5D
ktYD/xBy1y5m0Fv6XXAjX2LN9/dm7VobRe/OpmnnfTp1ghwLNCf/s+s4BQv0LFhl1q5sKp4thcdF
MZqbxibuB3R5cJTAMUAUwsm7nIaoVO08V1Gik4SKEmjeTq3JX7BsbilF1W6SFF+r7QPOjzRZISXF
a91nEOhb/VbXmDFqqr5PSv+cxwuYHQim4uce58cmHbf2vNGI0a2sYnoyVQWNMJqI8oNGAVG2FGBx
JWLeJZAzvODiX5zLzXuC9PEP1J3JdttK1qVfpVaNC/8CEGgH/4S92ImiaNHmBEumLfR9j6evL6is
lfa9Wb6rhjVIpqQr22yAiBPn7P1tvJ+28WRa5WupXGAzfFUM7w00BE4Qk3Uwj8kDLMkIKP2Zl5JC
weQ9hAcAyg+1zwuAu/dMKDVEGeeoi1RD1jElC1C8zRxnG2b20mHfL8W6LsL3jvdKsWtU0MkpyLyl
VgZHp8lQ6HrTzX4qeue5SCqIhgk3s5P7jGQsY92LpJ4TmhfN6c+uSwqpud10763fkNaZ91hqRE6W
kgi++PF4I1Wy5hrlJ42lEQjofDQ/qxQD1yDcr8xBv+GSTgVD0GyybmiEl45LsHHFbrvJYtiFvCuI
82ZqWP4gSgn1d15cMNO+MQ2idUHLlotymHOYWXv1aCzLwuGTK5BLPOyhNtHWWeQaTw/HKNuQQsZ2
OwSbOLLfagKICRf3ongT9NZWa+x651deuv1EEinswWkexMsUtzDOjJEJ3OOhYhrhYmuDZ0o7FUuD
tSvNliC1KD2wykcvyOI4GaAYR0uiYhcmoOtBWRCBa25HfAgKWbSvphmxXQzxUZjCZNMA0dZBxeZC
o3+a95QXfmDET01XOnNdCi8e3xoMhEhbjpVXPyLCTVewTBCzeNByddjVqRGvbFP3WbO5lCr03k9M
JLn1UJWnojBuME3bRahr3YEZMHBjmPTupNcEBrGWW1lBC8nx9IWJI5w8Zxu9pWdEcsi0yqp2fBnq
8DuyuvDURk01d7PU3g+eysTemStNNW4dkA7Pn6Njo4iOHjXULhRsKxEE3lurN8daZAD7XO0cGLhN
5LpVPobVjcm/GBchWp5qxNkox89+2L2BZULmPQXPguwyltKwWLKWwYPxS2JqiBBBx1cm3XjLjcJY
iDBiDh9GID+mlG9F/EFieHp51KZ5UetArAKHo4TZbdQxixZWOhkIAgmjttI7gaFxqvqM+dzsULaO
+STfJK7u6ukBSAq2WpTGs1HayzOvXLD/4baXXyn5tLeHmgj5NPyGY7XfMnJCMBxPz57jjTcPgdfC
6j9MKzX3JirUp6Ad0qdy8O2DbRs4HQENLvQSTevkRKxJuVa3T5/QFepZdWEJhkFa4IZ4bTFgdREn
20nx8vPYcVNUCNHeE5V60Iic8TT5205O2gOCT7qoPWiOwpRPyk1bjUvZLpDzfP7dCqfJb5mzDzX9
1najdXJVEgO8oNFwGPICfsG+/YcAQJ1Ew98CAG1IasCyTdPChavZlkzJu7+D5PHr//6f2v8qcwMG
hXB/aq7BCjla2zwg9UrJzF0fGdZTNyXfImBdhR6IS4RkZ2kipwIu4lOWfKpuHmqjFC881sNhHzmM
z+xaRE9lmQcv3OmzEVLKwvFe8Dv0ILQzexG2Zvr0Dy9ExvXlYB/zTNLrTMvmzOXqwjJdzVJtB8Tc
by/EsTo253xCK1daAAkqdQ0l+RwALC1A1i2xzJZPUq6v5v7FKVtfYsA+BpOyeQyBvlAQcshE8JCZ
lMdeR5EPoYBtzdKflVABCeorsz8/ZfuvIZC827z5qqOCp5fovL9Q7HrszH5QhjIpR0pvjdRI13GZ
Zus6QX4LwRsxcqM/OaMicJTHcDYnLT7kPclbzC11PLZ1iZDcKgYkk4m39W36HZmpvdZ2BKkaSQyS
P9SQjr5zpfr68QAhdGGR3rtIHc/bsvV1R1wDwOA0h7GbLQOmCNVYhNNkLRw7fg3USV+6BklRD1WV
EU3NTnVBDTUGQbby4fGV1YibAHIBe8cgyhp02AHBTDuvm3xYw6TU9hmF84Rd/cREFVeEYxtr38QK
rBi285U4Zr4CEl/aSnWVa1BQF/lrU4OvTUL0mlaEqUhNiPnBCH6Mg34gEJlatijQgyGo4U7U35Rw
UnYIdqJzZ+nNKacMioWo/uGecf92zzi2I7jYDMH/GeAOf7/UqBgDul6kt/Rs8WFePjXF5L+OjVUd
wgLrvQZ9OlCsdK1DnJ+LiiNOoTJkewDkHjgqn7hhxNg1vpOpWPeS2tSYGVogRoJPj29bC+D9UEiY
g9qciSSKn5QAL0hByvq5lIjgyNYdcvwqtgZD65edS5o8yNoZ54ngta6mV2u040MVmihbJ86vUqKZ
DpiVhduXi9DNzL1lZSXxxv7zY7ke7aFbWJOW7AwQODMmleHONAxfpgGSI+/U6Q5RxiZOVPvNgZy3
qRxyvyFk4wsKEhJg0HkNGxgnHWFV8nuzJC6oBN8+Ynt7rayw3Eydcx1S9+WhQ308IC9+Ab+Gasfw
IHmnlJreCIw/V9C6C0sdvjSVdvJKwbF9SFFtGDo9GVKRMEhn6TiPcVPs/WiSmYiktGElWBSZa94d
qdLrWhhkVocNrbMUtgSc6ZgmEvcwhdl3Sup486+f5b51+PPdbf1tQSI/1iAfxHEopU24Fb9fJUpg
cSDSgNTgTSUNBI01REarXikmXd7OCNRNMyHa8W2VNkNfuwdXxO2rGFmMRq4wMUPiBqKxK3Dfwsm3
7VBbaIr40rVh80JUBGmW5lfbMutzGdGU872Q6qvi2BNpL2rdpIBzlOSj6JMPt5gOKDOVndlylB2q
hH7Q1CskHYt6WcC3Xj5gLFONkrPXIESHZB30hNc8O1iJwsrJXx8PpGWDDEH9dNELapaRLHVUpKpJ
dotUcMq1YBAVuqkpSp9I1fsZJmH9TckDFNp5c/UB/MFgSEmQjNTkDSzkSD6daqz//MYb+l93Apfl
31VNMn7Z0njvf3/jBaEcJs4qIsscF7eJVRQxWKI83dhiqab9LVLjCZYeUWxRllt7r/BAaGT1e2XE
1bFSUXRFCOwQcOXB24jWgh6n7R9q0z75IKvPUUQGk5FyrjUqzJ6SGsjiam9tb/j2EF8/HryWpnqo
+d+dUcc1ZHWu/gUS0IoBvDpX63aYe9AhaWSkFWokxGa90U97YPuIrmz6MUF+9IWafvJw4d36P/P/
sN1r6l/fHDClpuHqjonqyLBg8//+5tSQ6QqvjGFk2EGwVkZf3QCiodwOis2DOOXgF7Q4ctPqs+dm
poovfLZ1zJ7zWZ8UWjn36L2/piLskSiY1W4iAmsv7P5qWr7J0TAttN2DENg21k8OUBrU0nqr4/f5
omRqsx0wKUE685+i2huXWpwLYBJ9usqRMtI9Dr/ifAogPentghZjetB7h/65kacHsgjpc070w8my
CZ7qIPNpgjvpUqE+eePc4S4gDi0GNe4PXSIazsSu9TLVDmoa3lFWUX3vlICc0f9T13XetDDRj5LX
g3o7MaFTYhVAtp2BJYoLjc5np6lzWSQI8F3P4YSxO07KfqXJbx8/c/Iu3wDNB/GI7cIvI1iwpjUt
2wYSvTYY3+HrLjmt5j6wb3MZ+6AivHLQxl1JyikalqDfjuQGUbNYxqUS1TEsaiiarX1Di/KReVHx
oiqcavIYKfADUqpggM8DCNu2NZ1wUsbnQvqg0D7+AM4Y7h7f+UUb/sOdpQm5s/1aZHHRsJCZlFm6
qRq6qv5+9cACnRI3IKQOB6OxfuBNS+kIQ7MJBr2onXmm2v0uN1vGGkbeZO9xZ9z9PLh1plm9MO7x
IDE0EM7SyV2IBq0kG8Wwriq13Q1NZ28n4JubosFwoDXGS28RvkhSjL8PSpEygZFq6tbJl7Xx7fET
m1V+Z6bQqB7fjmFUPSu5p34HWU5oUVSsaqPo9+GgaVuHK3EtRrOWtQtzGA1TtWNZLoiGBix9kN3r
3jobhX1kx552D5JQp9rsa5ELhbHsp43rdaB7FUiMcU6yY91uGUIV30ODRldAF+0NJzRccXV6xmfh
7Y3OvXz6YBQ0i58XXa8hoXOBEgDhy+Jx0dPi3qpZmb2qlvY9aO3g+wS1JxyHte5X41dGNdlS1Jq1
EaOzSKAUtotA7fVlwn+YB22jJpgQASwONVHhTYlhNYFqRriK4hw/d2gSPtDU21r57KIUlba8HkUY
sHpwK48r/7H893Vb7zgwSWzLcGJOUc+nhPycx7edxA4j1HgRTrp/KH2FlPuqixxG4EFkhcs7aGBT
C93mGTTrCDjeyd9cU2OSB6kTJzHneqtWlo9jZ11aRH8qI9irZNERUrBNdMKPGrb5a0RTe4Eu0VtD
y2TpbCO1XjN/m+ZT3U/fkmR4tkRvfMDcmmvscf9QlWuGvIh/v8gNm73ZIBScWtUy/1LeTf6gpXap
cQqIYmLR9DJZRNxSbwMgz5lnj/4PoDUYnFuZSwAqEhdgjVdbL190S3sedC360o7PDRC/50KNNtkU
ACHBXknr2bfEOs7hPDWwF4BBAyFhoIs40oTOysRiCghfUPUdxP95OanYA227gyIThlSaDCsivTZP
nWm3X8Cuz2pJ5Es01zw0PZedgOQVZZeC0ezZHrTPO6IJhub0eVqoXBkp0uOYVoWxbYHwv1oa0s8h
q7Za33TNzAqjdJ99s5sgODweHhxOs6FK4pZS6ZrhZVDdWZC1xXWkp75Kba4hw/aLa9xYF8vFDhYY
8Pq60VRIsiCJsOvRMz5MQjyvYmEKBfuJVMo/HnrftCmBYvH5M18bYqTySO9M+HVbpjbJQi2Fe6iR
rM4qEIFbuhDEdEozgUsKy6ypOjg8JjNXiQG2G3zmY9bZRyUcmReBD2Me+/LZntDG7pAq74NhjhtT
jR0U/br3XKWWPSeONoCAQd4x8VjJ2gFRCecgksBTRKd29hq2vQp+SeTrnmqbWpaBRi1H3izI1ZZi
3TgDKVmYpDx/0YXtHysrXrlx9en8VEX+1RmGZOd5sNHUUf0WgpI7dlLvGY4a1NOsd9uNk8aczQg8
fEFPzWzPLNetp0/aWqd536FwD6fqiCBc2fy5YtIhs/9yxdu6aunMJC1DLu2qAbDm92U96LVxNGIC
NMFHrRLd3NgxcWP5dA7YcwpQrZuC3jDdTSyyg/OkGXm0afyTEEw/veAtQDkdwVMbtWxn9624eERo
u76z/NwqNYXYhxo6w4DFFEwBeLyCmrOlh/tkNdnqzy/G/Z0Nz4vhrrVM9ifhWiZvlnyxv3Q0Jqaq
tJHqaOaGCpJRB26YQZDW/GED0QuWS1/CwEJBxKzbtGujLzG0yEOTWpQ3O6j7rcbIF4cBJ2w/ddEk
PKCG+HTDpwm4LZLz8drZsBNIXS9yYf3ArcD0OSpvn79pdY3CgE8pACm2q0TzKggkpQ7ZsJtIR8HY
PA7cOS1bSUhB3oShthdlQsjEw9Zo50m9q0xtbaputK9DCLyFNyhEnsCQ9Jl2XuiokJo4xMbeGV6T
kWFOlHHlKI35ip2lP2gPqHaZfODaxM/Vkwg4H0ocGNzqlA6E6hVYx49Kv+6CBrhtDrtC8xe17saH
sUYbwHmzWWa9qS8Dg7Z44/0IYo/BcNF3G8U1nybQ3/MhKsTVBUU3R82dbfs0mz/qk+iLb3r9ZnCY
rD4g6WWi3sGuuTvMQyGU0/j0MMpVOh3zqPLNzePbAn7aP1zYzu8ndRuPFBlOjqMxIBbooISshn+5
FszAgo1vNT9yycYcJ+mA1x/vTSEkaZrlZVaovnKKJB3Kc/SDjc36bCAzJl6+o0iWt78y0sWV1LXM
HpCBtxg1BqF4c1yf8UEEwLT7tlmX9ANXUUYpgUmBTPOo6tDEG+MMZkd3GlspUmUqpVFcPVHugdfx
WrHNYzSFj0sC8di/bXhVlvjrbsS3oDvAv0FtaCZrnN6r/ZIbbNrqbkpHmx9C8gfoqtoWQgldL6UJ
aY+YOuOoLxZZMdTrZEjrl2gCphxPJZzjh2HaKp4tRsvwS0ug0GEPaCfyiGFNXrxxJEdIqLNHrwat
/rgP9fTS437ZKl3OzFN+5feWsbDaNj8TdX8psr1u1Q54Jx/yiz/tZCqOE8L6SLSPoCada6oimvGo
vFzvPUyqy5/veUEgxW8LGJ+zo1KU2oCVNdNx/lKXglqzEzNPfgz6Wy/s7vMkw+G7IFdm6jZhElTP
6cTBoo2DN7JpNiAfx5vWwVVootPnJdGHeEuipqN2HGlLGRbvQyfKb6VHmyBNyL7sR7v45roabPmX
KrWTd/Q398ly4lcl6eJtMZhCMjLmPovUd9/vh3ksOBlxsivmXbZQJuEfHg+O3GCBjv/5XeAA9re3
wQGNrwlYghrMPPsvPVBafiFHY/qXfZXirtGoHKNOn97NBBq759+yjFDeNEquY8VngxnMWNk6Dlg4
0cWmJSYWdgGliyrI1AqZhb+X2RoU30E4dfXNDNidksQAShoUX4uADXlMw/H0eHDcJtkawQSYy/uq
pTmmQL5Qa+rvxvK/ym+m//NTqr0ay/S1z6oYXQ2YK9yT5fxRkISyPrEMEqBluwpUScqEbkK0Rb9w
Nfn+mjvKYYQHBzlLhI7aB5hWELUoFqEK5+9jisAED2R18Mn6NOQYp+nCr+1gxhg/intfZu2zLZQz
w/p4nw3e144k00XC53swQoX0pYadHdNoPXt0p8LUzXd1LH4IfQJyYmHcXtshvfgo32C/Na6lJyDl
WTiWqqqCcu+15pcuIHWyJlyao2W30a0rDYcflaRCFKIp2EMynNVhBVNpUAM8RphDuMndYv7ok3WN
MNaP294YG32TyJYdg//PXzLxg2/9VprCouzUjP/CIxMvgXAJbudGGxCPDL33c2jSTZ3gSK0qcBu4
ouudkA+czusdDhyzV+MdrVd983lC0b3cJqbPGr+EVrrwom716fPzq7g/Pzyd02A+u4M4emGcHbrK
9w6kiNCHJNVq9vl3xIP9rKZRBRP/WkgINHqZA3JBZTXS51xC0Qi+Q7wo3Jom81iiiPIzCrD2otOv
/UI+INb61tkUBl5lV2TdqcitEYhbYmwLy2qfdKNnzsL5JVenZE3+oj9XKvuS5WP+IkTSrHLm85s0
11/TMVdezIbUpL5sDnJGBf03dreKUJncDKI55jaSxGlqmyUoUmNhjvBZofwki6ZqCVatw3xLsAwF
oWX7MDYx8Cqmoh6KrFTfwFP0G7Ozk7uVtfj/5WTMU+8tcE0YiXGzIb5+owtzPHjT6B39Hv6nYfpi
ndXGtDWIwZr8Lr83LFuEUI1vBvXxsYZttkHuss78EfNR6YprAst8WdYlc00LBMLIqUIbiA73KgiL
1B+iUyKQhHSgSlF9ZDpvh5IBB/GBaxK4sqrb6rs/RUcwuA2BemqzjvHsrrzW7ze1GTWbblTR/ZDi
7lvxcOhD2DSNlpwFhD/wXPa5Mux+8QC2RmY6bj9px4ajsjA4/SHz1LMfhe6/aMe6mcyxk+aX3IM3
GffJ0u/d6a2ms087Gq6hxoEJR4tHcJ4vAYSvamc0L49F8P8p8eny/2WW0/uPNMwIDm6q8N78muVE
/a9bhs5i/38PdJq/Z+9V+F7/5z/3GeukaOK/DASjlmzhaJpr6b/nOpkuRbNuuvRNDY0jwL9ynXT3
vwxdGI5jafJPCpM/VedtE5AyZf+XJRxLdVy2HDYeQqcemVn/bkZ+ZnP9+/v/kbXcnWHWyOniY3/6
9eRty4GYpRkU7vIL/S/b+NTqdeC1ChJrkN4DJS+HKxrfrrlpTHSLbuwffdXZ9rlx7Qirn6ul8b1S
DXzgBdQJLBccQQ5RqWyKmoC9wOcHXgc2POcsosTAzjEVhjXM/T4zLUaRu0TIPzgy7GttcoOJbS1R
ORP8JpChFf2hjuynlBPuqGjdOgrct6ah+Ys7dxXk1FJjj0Y58wgEAiYxa6IpX/TiGyFrH3j9PaJQ
B5LNkulW6+UzHeYLU8VyrtRFsdKc6Cvpb3dc+xRN3C4lDyYQ5dFwBo7L2bgww3GO9pOc5dh/ZtiN
m21otBXzkl2UF0uzaQ7OyNGlzsnAULRzXLT6XLHZEvRovNvOGCwh+MwrWrdg75iIk4cJc7QYzm0O
2EjoPQkJrbYaLV6JQuLArG70tU+nf6H64CiD0HrJU/TObo+sUoEdrKm+R9aquikNeqiNBZSTa5e8
QI8uXdSTo1q1P7ScoU82qTP4gZyVdC+ZV6PEDZs/TX940Q1i3P2oyhdZPpyScrpjEiV+ODgXRqet
6Bi8j4EHMHOoZgDO9k5sRJDjAtKaCu8CZOBrI3J3TV3S+mKuRG+Z8LJtNJFzl/anuvCRRhOGHKmA
FscpIKbLLLe8GbgJA96fOFDRo0Xvtfys7EDmMjvi3Z/s82h76dIz/HQeT94LJBYS7V+NiTh4EWD4
pLPBXis3XAKn4Wb3mzwHvGyq7aJIhnNVRu9APpU5uhpyJLHKOoK/LypUxnma1O8mXzl35QsfxzXZ
HQHyvU6+72E+T6os3uYVWcBZM46LKgqZ9DekQRsY+Etw0f/U4fq9TGRUzrRZVR3uNJMAN1PnXv/1
VKSk5uTHNjJq/nKicVMsuMAjz3pdwuE3G/ixY/s6ju1OTXqYikazrgY35RhM7FKkMRVocneuh+gk
Byb66BHj+S9r1+nzjv91JdD/NjvjGWosRLIZgfLP/UsLLvcLA08jKFVz6M7+hOAnKi8Rs3y2l9tQ
92ekgic//yl69Z4VmE0xGcdU8qHDUEA0Oy8zcCD4d2Le92XQbtUcMRENxj8/zb8P8HmahmHYQtWY
pNDd+/2NBKnXKIme0XyqxnNfg79qHUGmb90+p3a4qzp1zVh2NU3exUiie5klHza0NYSy5Rr913Yc
k6Mx3N2gnSM/RezVLmwtZfZtF2skhcewSfdqkJ7CMk0R3Sq81k3rJnst5V1Ro49xUJYypNeABWLm
V03J11VSnjicMUhwLrkan3OC3SFmEh7m8SV1yUm+JxGyeJfZLnrF6CaNJKKr5u2UnlQTiluXnNwo
vWmTfXHT5EYKsmcP+6bN1/LXR1XsOs4VwdFSyB+WP87K6F7VwzlElGWGx15PbomBvjePAeriiQ3c
fxiuMrP67ajzuIYZvtOmtVXdJZFQdoF+Odl71NdJ1IO5prEAlL2AJEecUxyqhGDryxSJZ96fW2Et
5BvfqP0VbWg/o4Pcz8TwyklsVg3qG0mVR5mkXOnRsa2jOyKLtwQUfUsgcVH250FBd8pAdW347guC
rNuYt1fMASqzHALLDHHzEaPDFQtmVsLbyRkGtHMA7Nwmi0xpIOLFN4o8NlyG2RFy38rT5gwE0eUF
PO8ImCB6c/WW4auZdPcSdlw/OQTlGcvdzIiRz4BlnwsHhI8CYHM2uuQ542igJTuskpGnV+NJYdkp
llWsr/SWizCNslstOP9MjICiAn5JkULh8g6GL7PHu6sjP3qP64BdlVi7QJmVb7iMCTnadP5e3nN2
yp8y0GoVpX+HC3CyQYV04R2bwylSUwK3rIXlhPdCU7+p/gEp9mXqOuZQyXfSWMCzh/fSwKjjJ6fU
Ej/CMLwTvAGanQ8hm/rzZOHvFkaOK4QZeNCWFoxRPVshP4UO5g/bPtymGS810HgtdnCP6uyWj+F3
ESdLjYtUlRsPqd4XJpg9fBY+Q6m7UOxsX9YWKuBmq8XViQ7FOvF5LUFOO3loryYTKCuDYoUYT+j5
1ybuzpHSbJW+3cJURS4KYmhqr8ASeCNNbtigfSUtFuVe0DPtQM9FkBk54pAf+nE4e0Z8gyFOmzs8
dra3QOdaImj270XJJ4EY/15Xyc3/ZhbJOKsMnTvH5jCCwXEgfxOFsxwjwYAWZCJYaYgao7t2ihuy
66N2hlzP/2whj8fGXNfNC39qVk9UN4B3z2rpXXQsujM1zm/4L64VelG0xDl9wgDsC89LM6lrWuZZ
KwElcKZLx94P1Gc09SpixOHRf8ePswW5HYLHGOK5P5ByBs8sKZODCsA5dKOjTwx2EmT7Im6+0XVH
bB3fCsHMq09wonisEXmVn5IUoGipuhf5TOTCEfWCxNvgVavyddtdfbdDxyrhYzLoXP6CU4Ufahcd
6c/cCZeb52W4VVr91mVPerAIC/GTiMkPPTc3DhdqzVURdJCo5WA9vgWCwHCTmEvQN5bDVaRHMElZ
CPogPvotl4wLV7RtnsKBm77C397iryiC6D6ZzmXU4VeV6U3P6o2HVyFDbDtwc/swKYXL/l0HPbPA
7ERja+V10bKZyFlmBzJa//74BcCid2eqrlrRnuVTtOv0lpwDffrhEVYxk898ivRn1Lg7ISPWNAEj
PCE5oOJ5q+FHa2Y3cPLH3PhiWPomb9kYoqTb+ll/TYz26oXRShHRtdTTYxaNhILKDPk64ddKi8Qp
G2kgiEvrdXLsiy4LXmvQN/zizXO684QzSIMygiR1P7ns0gHXkFm2V0uP71CJLokSfSQWA52p3smt
0mTcQdPHuZQF4+7OT/Y0wIIhuUM6IggzOaYBXgYvQwGSvw9pcgd490GyyUkuF30fHvgMFnYbEzyU
3RhKFjPcqfJDiZ8m/ibk4fR56navxONmDPsrZqjiHwobeX75pQ0oNwVHaCYNXxqB6BxU+d9/2RRg
xiijGSL9JqRZ7sVI3Uk98oJ035fFSWd06QT2pdTbZ+DqKP+TN330v41atYW+yoEexCTDlqx4BVEK
ryHhUpjSPSxr3vcmPWoksnHcV0wHPGMNrNimHyZeTarsPxcWmvG3Ek2Kh5Ay8lIeQbt/KYAynI4I
9Rza0+RyzWm/UecnVyr4dQTgi3SLbhG4dCE00F4mz4r083mcUWsrmfMjUqJZQuIAf1jPF7UfHhPN
Xjg5yltQQ/PJzAibsc7dIJ7NkUlOnVKi2LvBrQj3gwmTHeuxvcYBi0RRhIjXJv1VlN2LkcqTSiEr
frTsk2nAmFKunj0hxQotFNu9/IIVHg8GEif9RxXkqyRcotiHf2TxFGm4vnudusGg2docjtqKAwxw
EmeR5qU6+0nJyxw9Vea2wt9Qxs73UIK4Wy/4gFHYo7GvPODDrCOA6RZ5a76ZCR5ETye3vUHWRPtB
et3GlJvljFIxho5EeTZOZzWoZGrFRQFVPevkYS9yop9JhaekPBQM4VnUcrguSkmZn6hrv1aeGg8g
c5O8Ps5LdV6TsoC2SiD4WPhVwvRZuzQJfC3HJ8hUTc3zqHY8mdFiWBuciowtLndQ2NU6hzfwRx8u
KRWoA5j616l5FO24y7kd0NyxNXgMiYeIl1f0PDmo6l9APz+FUa7A6wCHF43mWau5yXuzXDQWV0UQ
csPB7ZjZo92sEpPWmFtuGA++dqUfzVtmBEudWYXXuqtBdDCYRf0EPOVrr3KMsUuA0oaHN2fkYury
4mMKu5IcjbCldd89k70LzCx5+vOVrYu/lfaosxgyWnQfEJFQwf1+j6KXbmOCx5IZ7/lVlkhdlTNj
bLdyMzf6H6YDZcbIT+1Dd84dyNJKptLGR8jIAP5oYEGSy0+mMXSoixMAIXISwnyPQ3YHdXtmT+aG
nu6sJR5k9A2ETM02V0klV8RLkoK9b+M9zpY5+ok13uTrxP01skH507WxTGTurFpuEh9NA+F7PVyR
U10Sq1k6IIPreDxHMbdEaRsbFfQY6ChrZvvpymrNLS6BWcB2qbvDOVC7swOiKGnMjR6kN9N2LrHu
vLRrWSnIeglzE2oz96KHzdUrlAsd7gvroxUnV6Sg1LTywe6KtaxkC9+9DFhwJ46Y6Gq2flytmMk/
P/bU1mu3jsLtRAZeMXN1DAPhKq6iD9F3+P7Six9DDEtutZmd8FT6enaQTzPKqCVyuVICbv8e0RRn
3y105bsV5sCFPx4FQtobmz5MborPvq0PNOENsprH4D5UlDFKBWGpC1kfNT5JTIjnLBcr2hdLdAvX
0IrJkipWEUhPWQE64XCO+ZQDArMqj7JcVoRWc7bJ9bD9Z2RwS3+4aPGVrXWfgzel/bOnB05AFuUm
Kbcg8X1kcODf+rJfTGzXjunfgYzdTQLuC9jSo5dSzHMiYucmMO2YQ92bkX/AGdBApZqOGzKtFpaf
POfy1GPzomJYVrMq9D/kLz3W+r6lC6BGlJOE3S4y1+CQw/5ra/ZFM3g2vgg/Ik1fNEO4kgcmxY1v
j92RIiisurNuZpTbMRD/5goZeaG4/U6XAc0hZgT9gjt8aeje0rJxNFapPI15m2r64kbo3eKO0LJs
Gxwwm8gSCf/ZPnaTUzXgB+Wqdawcxg93rmJsQt9eB606yz0fm5y3BIV0lDt1ksdksabMkFkpvP5M
L3wZUuMWpbZjXLuUtxT5LZDKk1vFi25KrvaA81q9gza7xrX25c93vWn9XVMjhWMYDFzD0Cy2tt/v
ek/NGgxctDjkv20lEnGff6s54lolBm2OZxHjjEBesvK52Yw25PYgAu8ij2jtBJbP8ddWD6dT5DdM
eIprU0cOgKZ87ZBXZC3LU5k87BEpiM4lZ7fQdbxwau9cxLDSGUvgU2/PY4n7SdYoPb5slQRFBB0U
sjbyiqK5uswqs5bbZOKsk4tN1HF0V+nvaAh52mElew+dCXCtWwtORfLcWHk6JxE1OjZTdnycRiZ/
QbwUR0Ld2LSdtrRMsZcFFZjarTzz2EbIcoTu3xgx5wbMHMJafdUk2qxxeJArgzyTJEw45hhDF1YY
i9kU8U/35YmN8yyPX/KMarbUZq3zKmnBnmYueifhWo73sh9hdVyqGMA3tcopUl47LnWhLIRq1BAV
qLqZPB9PRnRMhuw4NcXaV0dczUQ+d+3x0WUpEiJHkmOZmdC22HWtDohhq42bOO3XjmtgQVDye17N
7YS7pVb9L3WlAZhqBvJUhL7uAF3R4CF8276w11+sekipq7y9Zac5uUAVE/PqS5rVu6KhWlNSysZA
aO9VNyGx7K7y85THC92KPky3fZN6CnnqcjRQ5IguuASU4IhEisrauTh9dI9Nzm0coC55bN2i4uIE
2smhbmasF6KXBHaL/vseWPpXEMyrx2KPnopyfRxdAJwy6X2jNe1RG4HhPS4NV1c4V5vk2f5v3s5s
N3IgS8+vYvQ9G9yCC+A24NwXKTOVSpVUuiEklZJLcA/u7zRP4RfzR3XP2D2GG77yTaFKKqUyyWDE
Of/5l4/JxE40jed3qjgEPIfOORygmSewW+bDwyVqMWXE4ev5xYjK9xAnyBUHjNYG9742wAXaftXq
7JzRvJHB86iKi1mWyDFtTnQn6vYMT4isKB6CiHAho2QQD03h3aG56MZ82QbYhBAajpoanl9kPA4T
C0Z4nFt19AWZetdlYoeTK5qS7Mur09M8J4wy91Uv5SGewo1QGdJN7MaTe+OPZDuDS2k8RnWcnLQi
O1VsIpGoHrQEvHm8ij5/wPJ1z5a47rrmkBfRfeoROoMxkOt0K/IPzUkvoywuWHy/5jT88z4KC/09
q5MTwkPUfci9K+1JOcn73O2ViLHmePUHORQrWP7njDMyKBLCGbgwQRzf0/ILVPx3mvBk5tTIdO8g
15Z5LnqTzdhvXqFN/PIDfBcFFtCU5kPlfwZaey1MkDEfq4eyuxG9fJq3vVCzb3htvDcJW2laPbM7
7Wd8q2Ueueg6qjTSULqFpzuHNKYFz53sParCmytOCQxSYJDoPnfbqTXsDcZpSxMiBbG7wacC4HMc
Akr8CbWGSmj7JHKTQUeg2gwfYUZT9tMn/5xd9rjxBGWjF1/dOHoSA78ratrXPLd3dsomkjpcl4Z0
N6KO4GkMoBaOOnh6gCBaOzEmzRNWfO95VzdBmzwhItG77NS68T1XxXYCMF02klf9aWx3rkMm0Ri/
a1iTLKZiruZDCkhKPtZUHBzGmVHiXNOadFzKaH62nutLfdCRdtPJB+GnTNmFUwNIomDMCnkIt0kX
vv98bmItgcMxGSvJ76JIzVWU0WHm0QbhzmNvqdc+Bb1AAIMthyL4OX3VivD+84VoBvqN/IkW8N2q
2BlkcmdauhBJ9dKX0ddPN1/42Yf2jvYJjl+av4+qwq4bwGvhxR+Bl8M7EXAt03c9IwknmowNGVyo
vCIkMXQhwk+XqY7bS+FcJVHEK4a1d72B0WXrxXswIizuWGw/VwXHxQctUI910r02Gld4XptW7t3M
cLj2fhgvWyxbLIwCYu/S1sUTIVq3QUAOkyX2pQAKJulpsb8vInK6+vrkCouzHv5xER0n6+mnxALt
u2hxe61VTqq3fGjZLeDqvjO53/7dSL4+pB2TeiftCfTcg52AnlWYDjTR2gN+XNQaZc3AjJX9YBNN
OBXjn/ElSrg7lceqpdoZjOiux7docBAbaYR12c78fMSoqslK0V3cVRyEDTV4mk3X7sQoyCdJyctd
ntwH1Qt8ruGJLZxJRct0xDQycUckFMOncghnwfqDkCYeczgVX8xBXmvHvYmJjWoKjF+6/cHU/F3P
6f+b4oIn6WsbgwYhUS1+OYpjN8BSdV6BML0wRGUDIWey14OzrqJ7qGf3vOeNZKRnLtx4XAwvPlxZ
eBjMdn7QAhXXr01R/r0h9xXJXwSnc6CX2zQdN1ZD/lQSM+lh5fH5gYcSQBf9zKteU1dsVU+CouA3
SAxslmhyN1gNYugwTF+87ytb1/s8HbPM5hV44FJ63lHXtRUz+BObxFVRqSHmf8gzHYeOLxl3Vwkm
linvBo3iNhdkVdNdEXbjR9esiIK/SJ4cvAGumOo/zJctyhxOvwdV+7du3nxA5n8bercpK7LW5bwR
sU3969KLR+8/gSJ/V3xY0IFM9C7EnP1z6eVSKktXQ/FR2+mnqOCeVNW479zpjpzFR+vLwDHt6oMu
qxtJUUx2hH0Zmnbn2DrVUc88VPn9U5rWn9VIcmKPMryOLHNtVhLpNEqJLFawzxIOTBOxTF7mJXbj
hGH2xlNfI3Wa5zgyiJdGwGg3K62HqnRIV23gTseqXoVCf5OWeOrDfVTLbY5nAAhqeoebmCzOfiNx
8MHZs7OAZnt3I9rkTvH3BhH05Dbl23xfKriOEio44UVAPTaEX+MJ7flnX14s8gdTg9yhBJthLFHW
dQ3UnrZvP+/aJe5wIX3rYbKtp2ECKNaluzcDfdWYE1Fb9YMxYAxkGn6+gI4N9qoZT3m3HkYI19hG
nSqNRJOIo25h5Bp5TQkMEL/YYFD1Rl2xN1P5WZQ0m0Areq+/9+27VbpPXLYHa2p+PjZ5e0Qb5ZRN
GGnQlg93aMtQU3iLhE2wM5GeZGraqpNUohTIZvM2vzpgj0VN5sVLUao3O3HZIMiYDHknmRTxcr5E
o8a+EQYEyY3RN003hNSKa2rEiPLrO0hSQaXCH5VREVIWEB2VMyOdfMKhSvMplF8FuvoCk4C2t58I
3YFEEwOprrq6ffj5wZZUJjDBh/k5b1P/VtdsnxIfoUWU8bqSsi8cnJMjks+BCQZR7uvUE6eGlZjZ
9dv8WfwSZsO+2naF3DN8Xk4Yw9sd89FAi+9WGd6ByQ7keF6on9QiUWDahJpfa11+CLN8iyUf0/Ru
tU5UcetxxaW+Q1O9/jk53MyUqzyRK2mmv7UaOCdNeAHfqbkj/QciuGFBChmJ3GnJVzzsiLQvLTiS
eUu323D1GucQkiK2InWqXPZ+PS3cLIwXsXQGbL7CksHd0cqpaVBkYJhMnojRklaKxdIizLzPFtIu
F61NFk47+0urMUMCxow57S1WNFKUN29OnzZs7xKlyWcScEN9NaAIUMOqfVOxtx/0iWDjQn56+USY
Qe0+Da6Go1G8zvTZx0CyWjqzTHCNJjvYIeg87FkfefzpmslnbVrzUDCZjTe2mA3PtypuuGgWwwRz
LrD4spAfJlmlZeytcrktcvFKi/85X07mlU9FbT0hYKIFiV2e4pZmxEw6UFZMqssxfDXs3yEhTKiT
emzF/fA4lRYGmPY2U6UFLaJ+w6frqei5h6F8J/LhVZ9yNkobQ70Cg7Gs+EHHzIa9iaf0d5/qLFB9
4WH7NFEoLGJunOcXZ/bblQjcWy3sp8HhbaQFOw/Mdq5ZtPNb9n5V+Leg5SFIipGIzG3iFfpqoERa
2g9lXKOyJjwVoyZqn7JBE9SSXEhOC6Hv+dnvkPAXzXDKCXxYKlX6mwQfEhL/XqckJrmPLDjf6paB
w/lFTb0kdR5Ce46jdo+nyoJcBngkLZbh9Jxt+czg+KZ6DR+bAiWaB6m0N7Cgws592iSEQQ6wDjSi
Pxh5fOlozV0io0XOOquaaeWm9sekcUXyKv50uov04JPHlXqbGm4adJw5TJfbasFAwH75NDGo0/1T
1JlP5chBWDT7fpR30fB6PAs3HUecnJmlIwB2fB7L7E5+IGEy8k13yGDWmK31/N8u5fxvivoxtaLj
vz6LQPf+j7PoR1oDTk9wC9Lp/wTQm+kE1TRHWuOUbJSjReJzQoFXSbdf+z7oQA16HPqMvzq03YOE
neMklJUk+yIvGwkES77iAGFSHP/yZwQgj6ZqhYd9neNzRzrKFe1QOETXuX2ewToT6E1OyEG43wiX
GZvNLWDhx0jWWmyGGaZ0LkNECqGf1t1maS3izBLLMRQLJxxOsWyZiDOoDAFqu2yP9BGlOmPGMo++
vDzcuNK5uU52mucgPz28ar1bQMDBPFDGV2Nt16wUII15mq8Ij8KWLX3vkPmnudpiWLGjyljMkOcY
YaiU9ccZfZwnmqlJlGxwDRRlYdaAB8zjXkONS1YlG8Q8QJ6LLQSU71a6tJV8AQQHM+QN1ZAkO/Fl
4ZO0wFxPxw4ouHmCRqCVs3dXeKja/B0AUF9Gal/bxldstfuJlhjTJopQ3EkWOa5hJnDSD8KKk947
cksGlBmAukC/IX26xiLk3Jolc8JidrDRErWDYHrJO9rjwoZkMN+kGUKAw1R2w1GO4UtYJF/zl6bh
mUw1YsRoZxOhnSs9wGQlpRIERhzA8SiVZ9xTW4CoP5LIzEiCZBkrv8/QR8jYI0mwf4evPh9BQRHv
8AbZz9CHxxjKK8brDzcgUurasCz00N3NiOzcIKPhZdg2T8arGj8TagDUt69hZfOmSWsc7DnpMXn0
7f614B0Y1XypLehaNp/LhxBRkjRtF8y/eZ+56l5Lbo+QuKxhCZA4zUn32lcSuO4zelVCVl0QirLz
OdHaSN7bVLv1unNLdfs3dosLKnhk3C/QVb/sxlirjsH5z5sLmbbPwOJUw7nCOsRFT8hgaJsZ2Tmu
08e5OY9bdZixGpmmdw9AVxjxy7zy56nXjPK2RTUPOqlFAV3NbDdQBRAJtxnoUpZZ2zqAq92rZWSX
qTAeGUlB64i+Zuh2zFhyFhcqrk6iEb9m7sPc/jej/MprjQ0sveA1v3IDtPfRKYqGpR1Jf2G48Ukq
DRooCgikxXFEXxW05sp1PkxN3hqahCojQ23KRgzrCbBOgtsMwI0jD2im96vMdTEmG6HwESUEM+bC
zZSc7sHPNY7HbunQs/UU5YMbfDZ2c6gM+YATzKsV/Z7feufRqbpiPZUvGO2ROErgjhjwUC+r3QxL
zFDfzChAPgoEACAPVX5Zt8VOx0hjwU19l3nzA2awD536zHgBtxqFfB+8mUwNeoh//GHuXYM6IsaF
1ON5RUWRdxsmXnIeV8/z4aKx7+FgHd2QFKtAPf2A5orlRc4l4SBK3HQXtBKvJHoZ0Wwye3zywI56
KfZ9Ef7xyODG2nFdeNHd3tCn+yhQWZ6g34NUhzgAORjcfQ2jDZ0LnHVKisUwh4/4Pu7zWPUFhNny
qwVyc+/KgHhN+LO3MH1WolKvNilAbak916rc52S8oEtRi3lKLB2CBQaCTzOqBRgjVQHMNM/H5eTt
6uwwofJykCASgXTXdO3bb2xyFAEWIjY5wgu0nkvI4GXS6LIJB1j5IJ0JS3TuDBOjOTvYikcnzYDg
NM36N8LRy1b7LnVzSRwMM8fZfQ0yHBDx6CXz5d4VajwF4P0IqIA4uhk9ceSHVGJvDFQ/hMAhOeZb
mc3VrKwRV7V4/K1/ya56HAaaVAa+76YFK0yb+Xkq4Ez8VcTx3sYazmI/YgueAv9z/p3ow/947Xb+
6AqGiATepSd8tx1A0MGSv0raRYPSktbSHGeAzd86tYnPG3Sq0rihdFs1MzxZN7xN16zWgFKbIGXS
YMj0UmTiJrTqnX5wXOQ+fyDqQG81XN15izalfyPw8LXCU3E0Bek27dWQvNr8djTDfvNHfYMAHI7q
zDSYJ/nYw+zwhdn8cB3m8XpJmAVM+0WpxUhoERMnRYsoeh7/muWHJbxn4nyRWojmeSSXaV69YyP7
FVDvL4LR6+VgPtnVVC2kNtO6HS5p1HJmF6SxMw1jTyBtByfFbJWTD1TG9wqdwIrL0JXZ2xThghgR
A+0UbnmqRfkwxU26NDv3rBjV1rKIKXbWRTnpS3zu+hXpnYtgTmhB868vi6m7ohT/WfUmrd/C87JX
jp2NERe/+9bcQq1876YrDgGg0f1TAtmnnpor5TGVOekCSxx3XlqsATpWqm/vtIjNd/RusDWvMyrY
YIhrZNyZvP2kOd7MgEjDplzge/D322xSmYZfUSKOAUTUuGOCCIsQBP4HISyYENRsIeWYPhCQ9DVP
5LzQWNWh3ASweeY2fh7EBDNFJMMjy4h+zYOWzk7udQ+GMlnltgsOCkQym/FNBcJFBXlJickZkvv8
T2HTgmSp/KPsrVskd3wTpfoz88lMuwW0q7aUyn9HTOIZ8y7qfqms4CtmW8Oh4t3y4AkEZNuYvI6n
M6f7Keb+vxHt8az4KsqRwVrU/Lftd3H6yL7Vf51//f/68j//Ey75P97d6qP5+Kd/rPMG7u1T+83h
ThBQ2vw7DX3+n/+v3/wv3z+vchvL77/95f/Oxscr638re+df8I8fnD/B3/7y3/M/H2n79T/+7eOf
uPg/P/XvPPy/olTDPEHXYbl7OFYByfTfqvnbXzT3r8JkIOI7vmE4psE6/Q8evuX9FQRH6Ojcfr5j
IWz9Bw/fcv7Klz1fR3w2/xDf+vcL8A+27b/k4fvGPI77JyK+ZVuGi2qSYEvIgO5/woxs3657qml6
b2uLhFOcnLg9Q9fNbkUMpNLnzoOTjMUcEaRv044I+aHs5Vor8dwJSXXdemHyQAqnwgeEg8Jt15gp
9if4/cyQ+vQmevu3YTYrFbXEqIkaOH3wcWlmvIftwkqUNNaeB4XU8qb1qEp8YNmfEyK9QBuTo8jN
P5lKL66qCswmjtiLO7uYLrAR8NWT6vrjGVUFU7xyjBR/TuFBxagx9s4Dom3GJm/XVT592fhGuAB2
+940wu1k8as6pDeGX56AL6oToTt1Jc3HfBKU1T4gVJP1am+KGO+d5m3g498qVJprH0qNgwkh2nVD
HSx9vJcpRJLR7O8/EtIkUuFBZPmLZ5aYc/vDU1eae6khUJyFi7/bEWoSZLAZ3MrX9JgzUJG0595M
tkpChhviI3spI9qRagIi6LQdlTmcey04CR31cIG7T5x6/rFE1WA6lf1qO31+SKcOu3U76daGNsGa
5/TSI5MIPkHCYaIVctuaTXe028LbeJn5ntQldoza0HBo6zSKk04ZX7fU9sxuEXD3hO3EwcWvyv5I
295AmSsdcO7v2KMd1qaS+Mp+vGtNK/aKbR8iSodXU+Q92X54YAsOd5qNDiMycQk1sl5sCiCVCxpl
NfbOQ24Erw6+ebYd1bux8FooiZbY26HC6ttK/BMkIX/nKy/e02noR62N1lmfEsaTREeuWnwZDGJT
wSLWsjA4xTlsPBmFT1NCFWvi8dJocbItA4y0io5wPS9oGxSGoaXvzdn8LsbtMMeAOGgOZPalcXvw
rdZE319lZ63J083PNQ57uARwRWs8Yoi5TC3n4DQhXmNOG677SIuOOKaePbuxDh7VXWsFLCXLPFhp
XB1Itdz6dqA/F2HAyZlW7bHE9TB1oupQ6vW6L7DKczp71Zb1sNdkhl5Laz+VazpnX9dn1nW50hUJ
4AQmblB1hqt6MAmJbzt/VwfluNADeD64+9CmFq4BkdPDKd6x+y0n9Llrt3pNwKxrmp+JKqIHqvFh
iSQFr8ME4l8wSm2RTTLZkVJPz4xp/1nRUTU4auVAZ1qSZKuJxPBVWSFPSHBKIPhqIWA14qwznIgf
d/ZE3NlHV/b2UevCkwps4zEiLq3TU8geBk7uWqCRy8ss2fK4bLoYznGLC+7AngC2DMCslcOwLJO1
qSomALX33elcSWSk3YopV7qpA1c8Jrlz+nFKqjj7xrL3D0FNkljTkEYo8rFgJiIKqNssX9Gbajti
MLeoRz3fpGhfmikksXmwimP3H3/rSwlYmgCTNYGJMDvJ8AuztGe8RdV2wm8KxUyvbYxWC7a1JVDv
+UVzqVx3Gc0uV4Hl5c9VDUfQpjJ3pGk8VU1aHeaAgJQngNBAe5WJYjq3Tb9klASFo9Hh6F8mK0+x
RcX6Y3T96o2CPlpp+DYeEsu5yMHHeLKt38z0WWkNXUGkv5SzHNel+bU6HD7qusNosXXTHf7Uq6gQ
LyOK7wvG38YGWt9ex/CC1MMkPkZ2tqodmkjlYIpa9T7zqJHuTeBMIRMtx/7aHvZWbGChqbNxQwBv
160kG7jH23rZ2FpLqmiA0tTHxAoUbKYLwMP/UQQSBjtulY9iUkzkBVObe+e+gGEXeNJayhYjW8uK
g4emdsula/bsmoGNpz8Q3jFjonKMn8NMsDWJ6Wx0bbXHKjdacI/VY9rD+oiFf05EjkzRwXNFJvrJ
Mw9uzWWb+HPLbA+z1Rlf8pv6IE2oSrE1xWxMfcB0yw8XxWC2J1k9T/gW7IIsCQ9FsQUBytlvDR8+
Iv7vof82WBDSvSFjPt2y9UcubSxybLyWe0/A2ICQ05hdsrRkvFfTqJ8Qua69FrumfpnlfYLdnPdu
BnW5nCQ+6mzq0NlpwjLhDqCYRMd3D4huQvxMBnTRS2nzq9weAn8UdL8UqqBFyRK4FGhvGtb0MQyn
bcgUwxtyhGhuDuN4Cp4np93Z7GuYE4FsVWeSKpKj3l/NPPevWPI2tzL8dHnYtoYbxDwdzUtl/UY5
1nyacY0g4SXsrem7z6Jb2Fkb307Sq1ZXRAFg5S6bIrvaVPRt3G4w0wpeFafR5AZk8aqjrKq7g5FT
Qny0SgpM+n1rb9djuMxq500bWliEqomQ1OVrzSIpW5LKjatR3T3aVqIv/bj/qIsivmCp5i8HL48O
elfnr9DWXqAQzY+uwQ0a8YnpzbNuxPGajIcUegCmK9j3Yhvk69vCa94obc0ts5k/fVPo72borAoj
vIqowJa9dNaC/MmVbRhQn2CRkWYejRutLbpz2XawonygUnM0flmWjSZDRvExaDNWeBM8DzFYAMaA
q156yRrh77BOx/n6QpyUTrXQE0yiSf+rNcsCx5juibK1nTfWj7UXFetA74GETb1cTRB0XSs9GgAA
psQkPROAZVGIHoMwutQ1NmYcrxgEQh/0CAP2HQcGrMoe69Cs4DQOzAeQiZTaqWFggkEHA6FQjevC
V/IxQyrHVArZyGjbf+iO7pOAh6hhnHYwNYF5O21EH2zdSH9Omgeo/39KJmB57G9rrTQfxnrfkryy
94vyI1ckN1APLT1b8EBHfyrPfO3xkSKHmJYc38G6zHNYRuKB9AvjmKcVjyRQdqCs5zYQZDfKJF57
/Ug2oMCWxO4e4YJ6KzmEsJ0whbBNTALtMdzmjVfv/XGmn+ps9Wbdh7shMGGi0jMwcJzdtUPryzYb
ufXTZN5zyt+NYNAO/E1HBJaP7LhlLBb57sGqhxMbXrIegbC5kuITk2I8hfyoXuZCAzppNLIQMjff
iMTguU3T9KntblmDw1JjejtXZ3TvFv4hiwJkPBRJh9wO79OUbwJQYqYCzRsuWpiSu8PWHzT/OTLx
98xyiDf9pC3mLXlbjtNaFcSK631XPysDOkdmxMj7CSXeJoP53GWpv4ygRm6HOSsQS8Z2KeP0jkMG
pYXt/gqEWWB8156bKvQONWBj79PEe7Aw14NvHtMAMecI02EnILQxdR/J5QgpVhq110mw3g7mIGBJ
a1+yqct1nsOE8xPzAWHAJKmBrTo4O8lskTCnktAZPtrCPja4PJZOHMDi0sM181u8c4wyhyDf7GJM
IpGDYNNlMoKiocfMScM7KRxtfdEWtnjwSF5BiOVD3G7staXV6TaS9rNhgqGn4c2OQ9ifuIYDdLgm
PtnVU2wYTzig1osJs87E6l/jjAYWZOu3cIu3cOqfHCkJiJfaluOR6lfzwHO0FxV0TEq19FoR3IMB
KSPPvruNOLNRWmBK4johacOTdtD8/GsMKrSAo1ZeEL3hcyZhT2nCR8toJXhjFUzxx3b4slzrUYgR
eFgQ8uGXnb+1Ks9jNPBdxgT09gorKFOlz9RmgBs6mZ11EAI1x/U2CDt0UVGEZzCnUWA4R65YhSPp
SIKA/UckbKsQdX8RY83EOSTkuR4e+hrRaelqzDe9aidy95oJK1uPVcoqGjDj8JrAW2SFhUUiRKNV
1yPQGP2PPCe6IxzdXes2z0XnYb4c/9FT7FLVwObWNfQ58CvCd7/ov+t08j76PnnJMfyinQIzqZtr
WUDXTxSgRcZUESoq3Aeyf3SLxBOvhH1g+wRINl67MtpuVRPojfzK2vZptvNMboGA3U7UL7c71NWm
CcQfSjWFv2ljbkhwKh6aT2LmtYtU3ifUDkZjaFp2bTV+WFqrtpYR4SUT2QjgJh9QdQjJtM9uWf6m
lSmIUj2TiGRfP4SZSxVmGedxsjkD9fFStN0v2KV0VaDDhUENG2iYUzvNDu1dBmGySLdxCIZE5MyD
nTn+stCIw1B6C78Shx3IzenaIcxhRceLI0cL7DY0I8IzDIsrNN7aEK51g4UfZwH+UBYq4rqirZrr
+7oSB0X+iV1JCGCJ9s7xo28B8RuCRpUBY48oXkTyBmz8YIBFJZvHqsrg9E2mIN6qyPYNti+bcuyO
WTs058R+VPOTk7MKnNbJtwnZyhBvjL0K7XmSt3QzJtQ6DUoYGlT7aUuodpwnS7weKEiVqa3ivHI3
+qww8JMO8oh9TcnNOc0TPaLdq4NnNM2xhSWnUkQBumlhb40Z0rovm33ZQm2JwmA4RFp3SvwCG64u
3QuSwj2j2qcyPFqqMg9iGG+aM2GVMVjbgn2gVfoceIvBnwuy7FctHLTnKdS/M9vooMKrYQkfPj+D
rWLZXGPOIfuDYwwrExb3WukRuz17l+cKco+TKFjiz/8LTztIW5N8znKp1qbD6h6jHF6KW6/QPWSV
Vd2MkB2XfTu3E2QcYi5Q4WdTwpMcKcUEI7p+ZSqv+hjUMJJPUTJQg+nMYWpm+HEzTDhjYDKYJCED
au9PpKYXFy8MyN95dSyo9Snq0BCXxWzk5edIvtLiF2PzS1Zos4MKoQ6TXFYGscCe8nrSwpJfqjRe
GCYBdJYxadrZFz4C1ZoElQ3J3KcqFd9jVbWbSe/x5ssPY8w5p5kSFLPZMb+4ubwDhholMPAUwXcP
Kqoi5ysts3LJ4OAIO4dUib7scYcDD0y52V3ZI6JJadEE7mVlq9x94x89wwEeyJ03O5YHHJQHJHn8
MQIm7HXKaqrhIl4TWBstgsnMl6beT0ssrLlMWFPlZbyGilMfx8TbZZ1TbK3YJNMpcbfhkJuPNp80
Hv/orETgBwHHR895lnyBTtI0joMTX6xId1cui3yBWc/Bbu1oVzTKWIyl0Neyi8xllkzWKtMDuvek
eHYEBFcizM9tmvuglvCR6Pw4y77RYF3bkrIttRS0PuxBvGxyaAdNa1XNSj+01JvQsPqz0ztrvSE2
q9KNs+r2NWDyUdQPQRZjndy44c60yfTGgajob3jZHyIf70ljWmR0AFqchZuu6FZ+AAESq+7jPAtf
5wOZYwq3SdLNEBW1G+GRV8Z5/ean1kNsoXogK27Z0p3kEsFNCeHYQDhoiW5PPhQfP88PXd3nSEI2
bmsecSh3V9J/4UqN4B3EBlPR/pE42JNbACIOgzYhCtfbpBPNiZ3G9TrtYu6uVvj0KmD7Ed4JYODg
QU31QDjzNSbDaafVwx264h8qAXeZeSQdt5P7qLhuflHhqz5AAql8iX2/je1DsCxN/KBaiRFBGYIJ
h3GwHXtI8cXvsrvX45dhVVAuqmqmHPobYRd/XMe5+WTiZCK/lTjl5Hp56yv4J95YBrMXwz2SDOVz
0R2SDk7slOG2axBVs1O4UjCuzmv4ENbe9DWXg2UIif7R91rvn6OmYXKgyqfCGK2t6WJRPzlRu0qi
fqtFgIrkevS7QPkbJ/xwndp+gosk+p6IBRmHS4hgzCeOU+4/pzVbi660ad2QxCGKDarwe2C7YpGW
06GDp3/WO3gkoIzUoi0yPaNI9IVEOSGq78KD36EC4zvlXFwUWf4dKvkchPgD+fE1lP7GthpUcxB6
+3j8iOBFC4VHmoZn9ZqIl53davneIG8cvxNzW/o9h9acKJSym5A1cotbHCiTvHoYonpVUR8G8AiW
amDsoniilkbPjVZDOAezMASOuhFL7R7GevwR5RhBhKnVHrGorAg5aQ99ngBEyvGltAFRzbbPn+LR
+o7NlZa6L8wvu5cws55Cgrn3RYrdH6ykpIBk31XaotCb3+YEwy6mq6/Gi55yQ4RGpV2UyRkJ9kta
1i9j7eITX6KdMvX62Zu6mfhWAuARF4efvljZMx9ZhNmna+gxmU7BU/851KpZm9LFzao3DrL2espO
/bWyT0KLLj4oSpX2zx3aHjF5dHqDdp2k3Ouaw1MyiJAIdOzZwULOVhqRtzB2lJol46hgoYwL/KmD
T75IIPul66esVSz7Ao3RVwQzAgMGiVXsmAHCeUQ/BfhHhaRF1kTjxSoL9lUniKgr2sdep43vsA5d
Rh0ZU7WGfL0E5VRDdNQL4SMc4uFg1rPzZDU+ltDWsbfeKquzX2rjbOloiS3moaqPxv0gvXChLO2N
uo+iK6ZCDLXwmbyhFnMqYtfZsfDKLVaej7FkP7L7pwsMAZduX+IMQ8jB8Jy12XcV4eMylnYGq16d
NB+mklFwJrjC0NcwJAhHb8gOsCv66AIJMSIFOsmpdbaO1oagEgHtp4ki3fB/qTo6J4Qq0g8Um0Y0
ya73tc88sYaj1ouIk3bq9pKSnPqsDyxIbfoVtl+xTzpt6+oc7pg7q/1Uui9ZOBFdVbtq5zIztbWv
MoKgkkAMxtFBlDBy2GFZt7/jqYWXQOwm8eHolhLdepwKnEtlhOm+5VXbTEuf9cw0L0Hwhwim5yaE
6CriKFuN9fs4TGdFygSE3+rTKg1UE97GDWfL9nbaOLZnH0Y3vMjcTrd91/1yek4UTKlg+o5h/JhS
pNscCvZY0pJ3S0wMCaBA8dlIvNkwAKmPBUxwYyq2mOXhq+u31coqyTAo22Dl5t7aQt6/0P0cw+Yg
+jItphCZFeiPvcSSMrMUDFdhfnuJZzB2j8kMzZO9K7R4pv7zH6J8WDQ0yJvSNOJHc5CC2DgEYLFc
0zR8yNZuNjoNZSGStd3PcfOA0ElaCpLcS/T1Yjy4bvGzgSGjMbvfRQoMpdeJDtNMhy9Aa7YXY/rS
SecgjE8MvzABR+dC3+5sO5HryzjHkbisFQiXWz5Vk7cZUva7xMFYMhPj1e/E/2TvTJYjx7Jr+yvv
BxCGvpmi857OxskgOYGRQQb6Hrhovl4LVSmVssz07KUGMsmeasBBZQSDdHcA556999pUabISnkYE
8hjZBHOvydGDM4ina1Xrmx3mUxOQV5huvp4mrs09q8IkNAeN3bqX9rX6yIgN6BlitV/w9uNiv5ky
idYJ8PA6PM3V03+ihq0F3utHQvkLNWytwi48z83/2TVs0dhLey3R/3oNG92JcuBwtfznathslgAU
a/xvDdv/xzVsS1NWvt44v/6mmJJhb/0I+81mbDxnOvDunvqjnSwgk1C/Je3bMXocY7u5lI1ExEaa
pcqnOM4iAZBjHRxKc/qV5O2wHyGr+tJEtiFnQO5g7t4iJ7dO2kQWahTjcLP65dK1NeRI1XzjUAIq
2ozqc2JN165xlit9E32QNInkyYPwWavUd7hrbZDCcboTGH2DGD09cKxEPMW9g/Yppn0l1xr3MIuR
l7Xl/drVP2Ul635WVOYd1l5jqd6o7c8pg1Y7WYDAk3IIJnN1fmqWdG9GjvyQcnAn82GdMEpA1Zg6
7Zqswwccl/51EioShyPVIZG7JTC4t3tN3pofevHAqIo/1IyegDBBpF+cE/Wdl6E11IdJNCOuqdSn
zvSOVnjShPYLfaksH3NtW+lFTy1mjrAi6ojMiaFLo75Rn52E+KGTMRyTbDeYP62y8NthpKU6d3KW
56Wf933Y80R97o01aCJjPjRkPv01i99TO10eamL+cu3kAXDl3FO2TbEKXziyHzmir15bsQFN1PnJ
ThHpc9HnHJfZgaaNlZC0EG7TrHcdYs8t6zhBatP0JsMXPlFKCaW9Qcab15+AwfXrYrzksqDZrRUW
2UO9DhQoz4MFpMXCzNOpooN0Yu4GuP1WNsRBvFDM1jaD5Ctr0wS5RpMnEqEJ8qdfOXKO1hstGcya
pv2T3rbB06UBg3dT1uHaOoKQc2cdm3XmUDP0b4u5HiWd0FvesqjMhJL5ks6AL9XsnytTg0UnHPZY
RIyfF5maQHJrZE2NCslsgnSkE8Nulw7WJqkRjAozo/WqecO8zF5bDES+MJw8YtIntJR25IhaOurK
lhUBNRDmyZCo0lzl/l7h0xlSwBl0IA3dNmXFKoyZZJU0ewo/POsfPcIEYT5apMV2HR4G2j/oVG0G
Ui6Cz/ApmVF06Ah6Wxos/+kggsmqkmtVRnz4y0F7RL/Z5zrWJlrnqNeU2d5CSpK68U6mKyE0iuH3
qjg3h+tjXys0SRvTjeoNc99rzSnnKPwALQIGp1W2gHfBF46IZrlOQwddCmQCpfZis+mMu955zPij
gS6r8mUYcKn/r2Xo/8kytCEtKVAkFP8fEzwv30VaFH82Df3j7/3hHFJ/UHFHZk0GiMYXR8Zg/4dz
iP9kyYoDNErTIGISsv+Hc8j4ofFfHFxFuq3qhJX+4RwyfqhQ8lUY6bjx8RCYf8U55PyTwd/GtGQZ
xuZB0lSHr/Y/Gfy1EaFEZMuHMXeUSm3oN8iQS8jMNtYnqd33pFFsAd3zWJ2tNkGJw3YIIWYnH+uX
PjAf4hL3r37Pxt2lnBkq+3rOAaBBVUzrjC97VEHfCYS3spi95eTWiN66B70Xrj4G9cD90qeSoKeJ
PX9AiOXk0oiwzn8111D+bXrswdbHg36fPrNwiR/oIkhscG9osYfVbS8Ha/VxtXsdNp2LxeqAOnBP
O2mnKqSejX8JPtrq1spr67laG9izB8BLJLtwLsM8iIgJEb4NyHFhhwm11DfOw1e+h9cgB+pHCBv+
kQJ1H4yAz++2RwLhGWlXO3Qg1pDYCCj2/AhfH051gNEhMEK86Ce33vm6h1XdS4CCtu6BenjuYiQJ
B6/qv0t/PK1fBA5D/WPmDypuHERnYb5wyXuZT6mcrnqYcx6za+2tP7EilMfWfV2Ccl/v4t3Q7uer
8Gfq07xP9tEf8+H6vh4aH/x56r2+1+oD75YSdj7lHe6y67Kgll3OkWGCrnjXh+Wwc7nZeTEHZG/Z
I67xMPPjX6kPtAbz5BzKwaDymtKPnrt08LKQdeXjTFzQG79kV/Jt9kme1LSBdBiB0HUH82cc2h45
txzAdxpKfKfUeF35RklzCM1ddMTEfugfkldxpfhmwoy5x1+8utpecIi5WifpU4ZYAM0MEOFh2TpB
POjhp4XAbOUXp2rPInDdyQeW1NzizTMRSL/yxbkMrv4FlS+wTmEY7u3dcFD8m+J/VuG8d7zBPbjC
O+/44rqP/cX03e9vapncTwwKg0tpfYAG6u6BKR7Wo6ve7p1AOyn76dk6Qah8107zk3Gu76bgFfk/
sH4CR/FLb7k3+JZH3d39Su6GDz5ax/5QBL/p93Hl0/Fsut98nJJrt4fMFWQ00+Qe49bBfmxD86o9
oJc3lsuhzXdD08PQ4Oq+cB8B37uO+2q4r8XZNtz+JTqWQUjWwWvvuhtPe+fEh395DpfnKgz7x5DZ
gBpdrhFxMu9xMJ/EiZbDTVE1du030IF95nPV8EK3HpOJt3yvh/kQ7y/Zfcu/5BeUsrpT6130I5iC
h+qG1+IYP9AguPb7OuHNgWrqtzTFvxGXeChv/aH2cVE9/Z4Dakc5qLJ9kNzH6GvmAS7vgkrGQe2C
W0eFfQ3rZdcuu1vyFAc47vkx2OWRgyGDbbvaJz/U6B/YAbJGPthvIN5Nb2iwdIWs6BRyyzp/BWEh
OsQP5eWWvqPkWceQ7xDSSRX0Ox58nhYOZ4nPQrlbd6n33XvOqxFOl+LqjjtrX7xdQvP38hH9NiGC
fbQfCveU1pV+DefujGKsuvULl6HXct0J153dT/k4BZpfXMPPa+JdMuG9d4fk1t+FpCc8dJEjF17t
Egfwalf469ncrnM3OhYHpfCmIL27FLfsXguVsPGTXR/M/mdohLK3hoM/BuZROxdh5Otc5VxfwU1x
xaHww9v7K26z0Pm076UXfmveOf+KPOIRvwzz73qX+GH7nDyZg28FfGi9XxuPd6Ep8dT+Wq6ucTGv
Qf1K5mHVd27zU59ctkuQu332l15xZaWbPWFu4M0sQuMn1QgGry8fCWbGeHnov3N4y4/2AW4AvpTS
fQR9R1QeARoURBmYXqgG7c4JkONaf8IzR0/o1Ynuk6mBnILC3F7GTKEhAVgGAb/xkJ02wv93W4aZ
WflkcZT7tHjWuOFY9I59oZiJdXX15mrMz1SLrn5/GA85IE82Ihd9b3hy2J/jexX92o3x88gAPMLS
/C3RDvs408oH5BEl7CQehv5bkWT3Y9G9iYhnEaR+sVMOZk/ijyKoVHufpnBaYncLwGgWr90IbWLX
oj3u16OcAEalez3vfOjp/UkpPuQxHKtDdsHvQcQM5CcvpoZjbo5BMAoZosdpG1dJYVPPSOo1N4OO
p53VGaGVosYnTyM3FjqNX+nimZq9MDgN/D2Y95e83Nfmu3oauu/v4fLR/Nl4/Xer9b/Zsv+b+LBl
skj/t4EqmPltyo+vsfvzUPX3v/fHQKX/MHFUgyIDfm4pmE9oiPl3Vmxc238rkfy7G/vfBipd/qHb
xN9lkxI8cPcbvu9frdjWD7jFTGiGxhLc0Wif/CtWbEPbQLZ/smLjVtFkwzSZqKCmbYbwf880VDEX
dYpDndFYqY2rLc6z0iTDQeuIhgoj3tvgrg51r8JgNI6b+p4h0XWWOFg0JDLHxEDmlvSX0UIwijaa
tUO9e19lVz2Of/bb+jhmj5xaCAIgLk1uwsW51lKH8Ya187KOLAGVJvbMbSmNvw6dtx1l30rHu5b6
hqNpD01Qls334jz1aXa12XHDWvJ0dt6gAReXKJZsg8yTpIVdbxtXXrk8x1n2VDJIupSi01rHLn3Z
lurABUDSsGfPEljCVQyHydaf127eDQB/7EJeLqPT75fJwOaaRY6X59nJnCYgLTZKG7bOwFqASsS2
TVY9mS6mGRHbNMfoQKhocWHEIVs4B1VOqK8hDkfo2wTUpcdPqsCug1iPlI/O0GyCg90wuFDOFz9Q
rgE9gVdDpguO8H4YVe113IQLc5Mw1k3MWFA1JtQNZ0TYHtE7lnikPVkLdHSQRr8rUUXkVp0CBZ1E
2QSTZZNO5k8LHYVbGQShIfvUNollYWnsL+vgqVUpXFnm3S+n5mncpBlTaDzqk+bZSOLnekiu+ibj
rJugE6HsiE3iUdaHuuje1ImHKeV/+2kTgyZUZWnhZ6yMBzb64jkTzjPGF7M1v0fLqh6UiniS1cvP
cTuolwbNqdjEJylHhko3QUpe8w/27TedMyjhdUSrYVBiYOVE2RyyfPZWs+FsItfSKrsF1Wva5C8z
owcoz25zR3sSMpmvdLLAWIMpxUgbDxYXH2D0tLhFWDM3iS1Fa4sV+cPZxDcDFY5YYWihyo2S7Ceo
dHXUfJebbDeg3zWbkJeh6BX6Xt0EvliwCRg20a/PBiaIKh+vBpKrStoad2//O9nEwvFZ2aRDTlKz
D1v7KWtK8yQHGDZjzLoydQPJ49bF8tCKjwjVWcbPte9aOMmYk3fLJlmWNSM4DkFtNwzdw0AwEgKq
dDVS9SCtcuyqBnOKwAs/qm3n2rkKubMqs722WoOnLTwV13Y+KrXO4xubuuts2motVOgPZncrcsiX
UnOLuJps5NhBdF/xHEELQafFtINiu/yqxW9VfWvVJUwQddtN3RWbzktLJyyCVEKsMHwS7Ad9kBmN
5VnnUjIDgVxcbLpxtinIaDNfEZJysmnLWFwfc8RmZVOdjVjlAIUQbW6KdDPygQIIQmUtgh70CSdU
1zk7Jc1ceD2P7GPZrF8zmu5eLUi15e1LMWEnrTL9VFVhNqEf01p5JLqw8uKIQ9NJQQGoCjswdy1V
uU6bvp4gtBu2fsYK+OqMGXI3Ury5afImFSYdLaO0spZBuen2c+o8dnht4gxFP5qmu3zT+FMnmNCP
qulmbQ4ARfexNkEI2LwBA3EJSNfQ2Q/V5h2Qe91P2SzGYzpfNZOumpVEX2ZYmm9t3oM60ZgUFV8p
1BKtG82DfmreKlkPBkn9zjIZLmW03lS6JrQoqCTM6O0wEZN7nyxp8i0DC2imWN3doowIg3UDFC3S
L3MDGrHP1yrQexOtsErex3jjS9fauCsT+y53autsyYt1TmoFcMFAwkyetbe8TxAux7LYFldfsyKc
O2k5Q2fCB4l93xXVRC9hjYkl3VwXdH2SigNCjt8bu6bZPdh58Ysdou3bBhm0ppjOSwToP5fi7JKl
eiBnKw4ykWMBi4Un5SPQidZ5oAuJQWfNuJDgWHMXF+CV2Dx5uWP/Hh3nCb5GCVBkVS4IkBcNP65X
KKzFFHrh3VlnyM4naUd9d+qP2pG9a33KehZl4CmlNI9CBT+2XyWKb5ZJc4zB/ew0c5tMCwc3rTZc
uxkfbNEREp6ZTQsVP76iCz8Dujq1lPBqr6Y50MFQwlIFNevxakELX7OwICwZ2nRh7dpee5tJK3BA
Zq1WWstnYw7KpUnnvciK8QT0PgtIGMcBcXVUMceMAyUpnwz6OzCHlr+NuCIFQevsnFvfba8fu866
6EOr09UN4lOqQCit2ew60gn8832SGtEFZy67z6F50bfa2GVsxmvExtIGj+EtczHuopHdRj1yQ2ub
JH4CXugX8pajN9mLFyCss0reg9oDzxYFtIpkOwonwsoemKLRiHmFHS1ASN/UdNLpPfVN58ggRi4x
hBNpCWXZboNO9DfRJ2/xiuHGpDqZzebHJEbQNjKfcTvTTd5tGjRtUbHhJ5NEj6wNkTuWn2VNuWtM
dAFZb4rzJCuekQ9+M2mtn7UKRfZzIwdY7/e4Ee6WrjNDvQRtG5XzcHCwuXjN8gl7QTuTjl16hYxJ
tY0Xda3gZxrWixOvj5Bxy7tYsEVX0idi0Bdbyu7javQqdQb6jsKQ0Lz6OjgqAaZOerNsSvkcBOeO
ze67na93Sq2AtmIFlPYbP8iiMtOuT0pmPjpVMjxj93tRC2e4a1USCyb5AXdtIjCmwtJP+qS/psXw
qWsAPKzUutprbJ1VycJPTJ9tsViHUW+7U5GpUEXUd7mU2jdapPyoKiLe3vVdJs4krljqP6XZLF0N
bHLfiimcofENEwaJvo0Dp+KJTy86TB6HTt8Id5dIHZ4b2a01qreqxnPGHpzVm/SQcFW4mFbvB00J
lali7zU4MQQjOCcbmQ5/5EOusxzX2UdPZXxbeUgyqnyoMQTNKnm0S7wReoorgLSrNxetdqSHWduJ
wF4N15ZwLpBHnAND3/5JHDNUq5mRN0XlpYgpJJu7Cp6BjXEsK/i/eOHleZn8ZRB3WsR5pBL5emJ1
3xA8HjM/4qHtw9/JjWk+zwcHY7UuJHTqCNuwk/WhtVStZ/YxqUVTCaOOprF5bhDMMz0iHgXnpuGd
oUXNJCBc9FAOk12dw5jPuKnS73iosRcT2AcTlaWZuMNd607y0F6zdrykczbe1qIyg15NYzArvXN2
smK3WEBzVy2n8kCbovvBdN5ssSU/ZPZvXIwya0OybTWojLmjAp7k7kXnRsWvy6EvHXbFqpkhgLwX
2mxKt4GRXsrZV6MZg1dYw3AYSgyAbEahWuogG62OPgqRYnXeuiFgT+eJ8S037S0u8BFKLw6xNHcm
LMDKHbaJmpdDWPU3qhFgYNn6J+3Gq+coA7DXwj442JUGqTzMCXXxpi1if9AFLzwRbTXpTD+P2X7Y
xQy0n5sl3Q9l7XazCUA3yimkbV/6BNDDRMnLkWZj3+EacxUVW4jyIDfdFEYqP2Vq4i422D8qpRHd
W80uKbja0hmw7GCHFVyGM80r91AHP/UI64Q5yT2NBMUtivgkR3rRBeUg80qDyUlw2ONbc450EX6U
bS+f8cLi1SLSUDEr5wluZUfnzSXRRZWJWKtTNRTuOqjdjYIhb5pKO2jG8aWgmThMo5J9R8o7vxtr
kN+SNfJE5m1HwErCpeRhQGhJPOD+22IU3VfeSVe52uhKEYeYKsP4JkNbetQ7NZCdGMNLZb5Lg2H6
cgmGlYzKwr/9WUVU9grjsWPWzoksH3T5p1nm77FsfY1K/yl1Kntnue+9nuR7OOrLdx8B+xibjvcJ
6IM722kQrwTuklmdfG0VCcuzNpSxn+/0BUepxVim1Uwai5X4cx/P58RutLsCO9MO28fzqtQ2fMWO
va1OsJEnHmetmAGbR9l5ySsjoIiIDU5K/9DCugDVLQ4Lu+MBWBQvY4ZxcVEJ2Tri0ue9xojKezPZ
2eqneo7Dac67YCUJD0h1oJjDeZpsv55rDhip2h2jnqTLADbBdxzJ9HTGixbixbmdx2ivCQjustNF
e2funobJAU9d7vW+EPs4qauQRIcRxEb5QT0W5whbukyW48BFTWsuS17SbqIa1ImN747wodfVzYvR
qM9Yj1UCiDejyHpmfPgv81R/kioZDy0DNL5APOSwkKbZviug6korJdpa0S2+lhC6IO+fh5jt2XiP
ZMWmLV7IZPUhL20X9rKaerjnlH0xJCx3k/ElIT0dmgaeGZRcvN9d7EoViZ5cYNHhqdoGxlR8iCk+
J6S2wCJ3/TEb0kdlc4mXupkc2smQfaqt8ZIlnB/SiLCx9N4M83hsO3JMZcm6siyzXarKONOysvNA
wXIXAGjrEtjU91VBsU5J2a4dU7ZhNtYcbGcWT855+KtyxXmZCAq/Oas0UPq8EUPaQWntX9RRPUcr
2aSFlYSvL9RiaRQVRrC21BjTV0uFDDE066CbNW+Tycdv+zKJk0VkKjfoE/lKV9DcozJ3fi+bJyAf
eogTAHdnSbRv5mc3umzamYvJXMIMTaTGx9hPyezSUoMM2q3FOV/jiwxTgg6AKFkfr75eiGcKC/CV
bxMHwwCMJO6l63GSt5CPOr7iEdO9sonOCeT/UqMNEBxVNhCsKeEOI/WmZztuArMR2Kws1RUKCQ8k
+oDjAGNK7PyeoaBMXDQeIqnHLYSBRJ15EPHhWepbRCQoIfpd9OOXU7FplJPDbFBpsCUv1WmdsC6w
+sDBBnz7GvNwnrv4fS0YRJvy0ib8AeQln2nmbjCjV6Jb0HWxEbqJ1GznM7BZkbhfMAymBtpNQ5o2
UCx5N8EK8VkqmPvuZVzTn3bF7hCcN4HbSlCjPOio0ZES+TF+tHCWRpP09/SZYdzGPc0+RINEoTp2
H9AJSrpQeiIeW3GpJlkwS/fSSDxjVWKZfDEuNFhB25lyWPemwtAHOS0FANZacOFHCPBaTaohM185
KA2egVmMnxXkNWvKxWnCRVMqL9MMdudQr/w4LQ6lGfOZswdKeIZnq8TqTBVMF+IifI2a4dVK4Xw4
9oisIujUAB6qYhpYq053OTIuC8zHRR28Vuh8wFtZ5i4A6VGXYyeMyGvLPD1pC/9NbA9PfaGXaDmC
AxvGuVPXPAGUgvwtCP2rMRtUbd6mSmmvLqN8Gmlq+PuXZlZPcU7UqeTA4kXlRwTnG68750lzonx8
KaJAJJW9z1fzvhXxZ6yZtkc47dpNiQFMqDA5q/LxZ4UkuuJGDfqjo6+XQZ+Sg7GFoJRCnygiBae8
iHK5rBIcP09QIr4XInf8BRgvFmrmMCuJwjpFe5MSbfKKWVgB9XwL70qvul3fn0Xd/3K2YYXrnkC7
KvZWHP8S8Hu8TmpeI6cho2/VJgHT0tUhc2PGq7a6ihgXRdT5A/Y/pcdryykuYvMkBbXRrxdhk8eE
9BYYNQ3c0Rp7jvaULTqxy+rZojUAyyfN9/hnQviszyKLoKcNbGh0o2Se6gpPAbSPgyX51qqUgJ9q
TXfMPg/FksMyqp2LLQhBcdxZaEtd+Seq8QZaFhZi1V8rZ/7MRWHt7Bp3AhGTXzmCgU2NwDimpD5h
SEBgx+i8puWBAWd0KUtvD0n6pUiJT1m5vCvL2grA2ec5WMa6b/kFpTy/JJmfLrICyLB4SAVcPIKc
FUu5W4+r8uqw248pEO+cTgSMv49KoaDFOmGprV6+DL1nc525zUBqC+v9yaBqdrdyVZTSlAIx59mv
Kvqyb5pbzlQH8c8ceav0b8easUCYc3wt5nny+75LQz0vvkd17Qm5ZCvN7QL7o34m1vHUNXPqt9uZ
pQyxbQB+5exgguKX2kf6s5+z/r4hS3bfjLynfEoCSanyV0PKvm3d+rKaUgsTh1h9lcBcpw2qDeqI
ewscUuKIBpolCW0qGvo1ZPXCe4CwILVccUlaaUGaGHGYLCYVrU9DepGl8ltXDT8fiRT3iW3szaR7
XmOiSVyljT9m8J7o0wqxGg2HqLdfx4K2K4y/CG5ROCpTd8zk3ZBJII4hqe/jvPpgToEptzjjBXsh
mXCD/PPGmYjW8QHvMaB5xJSWb4OXCd6QUf1ei+kuylKQHKJ+7Q1FP6YxSKmeP7yi1zsjekvbSRcb
2OFlipWXZjLVMFqMLTxeH7oyepe0lYs0X/lxH4gnPImpUo+TFmmu5rVAhfZzkpie2XLPdMbHKAJ3
0RGtCKikbsmn47NNvlMzWDvF2RsSP5elQbYadQeabz7tp2Sug/FAVXlj3qcNOWDNaPc0Pr8XRNhd
jNHy3uJTHlgjlUZCnOQxKneZzva1F5DIp8qv1/5BRPS1LWU7s1GBws+GTj/KWv61dnFCJEdWj+rI
NdEyEj12cR1z0Mr2K3WIzyVjlTvK8298QMolt3URShF5NAPaH4loOWP8nxzfYFe1V3LnYzbqR6Ud
mSpksIfFkhJXUDv5WkBBE9aDmOMIrw5wTMJFb+P8LTXKEc5G48kSVqLYeuP09avX3mu4xiNDPrlp
idWhvdMMlFanyb3keVJsksdDfi1L5zq3Iyp8D8mwpw4TJsug7Gd2FArPMHb2d2ulfRRD+ULAisVe
oriUNO5KkFxBPTv3JPEuUQzWUmMQdmAmNeBTKQOnsIyDVBcjIhjV5zI8CRzCxmYVXpvpNs/gwTcT
cb4hOZPNWFx4xmYz1jfDcb1Zj5O/wQX/ZkeeycDrdt/6zmZWJhjL5jHPqG4VPA0qlTa1ptR3nPW3
zhH16MzbZSABy8AJDeolxetWwYzbbNItfmk6iOxdugLG15XPEUe1jrO63SzWgAOwDmy263igAV0v
lre159BakaHi/ISCu9m10824reHg1jYrdwSVN5BLLH/SEArc3pzUmc7re2WzgdebIbzfrOGUpuGi
IwrLChMEKVza7GDjJe8NCajugqK5tRWKzXBOwF6+KJsJPcGNvm62dHUzqJsct2xnxbJuVycp5ZZY
0egUGBzSJo5NY5f0PCqxvHc19Uvzuryvk/CazRavabzWNuE77PLZZpyHLa64ujG/ZJupfsZdb2w2
e244ZG0w3tt2SPQCnXcaPrvNmm+OynXu3vXNst9v5n2YHU9O9LVupv4Cd79pZd2up6J12Yz/KQkA
a4sCNFsoABVB3tsSpSdbYIDHIPzSLURQb3ECfHe/TAoOtpjBf63L7E8Iqv8uWqesmvpWd/Yf+8e8
j37YDGTS+eP/XD6qX8k/qZ7/+h3+ED7lH2CM4MVs/3MMjc0EwuMfyqfxQ5et7T9sIQvHNjTwUH+U
QevKD43ueQf4kqxpKlu/fyif9g9Z1fl7iqlT8+Ko6l9RPlWYVv+sfCJ4OvQi8Q+iz3KR/Fn5xMII
CnxRvgaFGjEHmspmc/1ea/O+ctC94oxHM2ANvlg9AvqiO8QVjNdxHDmQjlxg4J2+6rZlRdTINHpZ
FQMwAzUH6DQgmNfs8GUSYifeWyddDhEqV85lo8C3ppt4RyUjTI2F0VxG2QN25KN5kOKLu/qSGWTV
N9xhjJB5QNiEDRfpR2Ly0UHNsImpbaue45ViedjiKn/gvJZze5dE+VlYhPOoOzPCvFFMDiQsOYpy
uHKDpyczW1251OO9VbHu1hilad69q0nWYu2I6ylYK35XMa5kYhITulG6JEjAvRJwhibeVs3PhmDk
Byqi7Kyuu1H5gUmikd7yJSeIV2JMAdFzBXcwta1yolrzZujldND6gqBUlQWSQ3S2UPGuVfMSZPxK
QT3yUrSC/GlWR++yLMVnyTH8OUpN2qYaPBK0dvP9umuqlrthtCgQMMR9oR3yupM9M49+qo2W0czV
MhcPWIBjpi1PidOvIs2IEumHXlTGfkzU+CD0yetmKz80q/SUDMLYx70WAoW5Daah32k5Q2dkaUdw
LWHWiYfMLDu3MPPqZ6lCm2dbsVzQq9t7S+PFm1vzXB/ZNq7nmBVGKSn10W4yHfITRuFYxbZSKhKk
+q0ZIi8DY9TEBQmwCBUohzy34ByRi9oiSUow2grLIZBul1o8N1KmsSIUiMZbZ4w1wZSKYFOzpWxh
ARiVZ9qbTUQjUawAoXHl0e5e5cp6xnE+PzhE+BlD44dJt8v7bGBXtyBFknu6CGdQYNKwzrHqcd/Z
82uOAhJmmrVTivRZp8GcorAChsbI57GK8cLJGuUlo4pBPMKJw2PG5+jd4OFtT7yMPcus+rK0GsYn
obHqLG35kNXPOoV9d4s1TgeigBYwbQyErJJO2hK9L+qsH/N+ME6VJfPgrnK0cs3YPov5J774dq/x
7HWLqn1SYsPcrVGOMDqx00+cmQ9aemeL3Dr2yvJzIdf6kGnnLtFp8wGRTi/Ka73QYTYBBQetAlKo
C2kM8EuaWvd1VZCRnsjUIT6+DKl8i+2JnhFR3TLRRNeWUy9FlW0AWmX1WfUYPm83n83J4bOZDeAA
E8218H3X1NfZOgtApaD0anBM3zZ5CNWlck3FRoiQ7Wu1huK87ulSAdOD0nFwgJ8PG1hERRPzuHNI
RP0XSkjytnQZaADqk2/0yfC+meXahgMldDtM//FQqHe5YENdaIE6kWqN7I6YGIVkxFbzi5nM+xlU
KnCMJTnEk72r0/mtblnolHRI3MeMjFOr0DJTx++MXNjKkgaqXc+g6MiCOhO2m+dh5vQdd/LvdTTk
t3hYe4xG0htS1bxfixwCKnXYu7kqw8Gq7Z2pcQilbsNTnItaZJwDalU+9RV4OK6fvW2Kp3JRl3NN
+vnoSCzGSsu8W6rcr8V4Y6zXw7JSUKeR/QPq7hgG4wygTcmGuqgGc0dd1+hWhpq7ZtPbgSpYVg8P
jnHUaKS5E7y6HBPXn4oStBkTeS5fpNa5RhzNsOrbPrsC4vWk0DnUwNaSqX0aV9TVrNfcdC4dxA/x
nQ9jGlht/kvOpfSA4uBlOt0gI4lgyzJ/m2P905DN68J5l9kZ1FDL8tGfi4f5M86ALk02H0io75x6
7GDp7DGQVOVbl83Vkw3jt6pnDw2sW0/S8+eIzW/fK7C3OFXEzny3wrbij3U4/PMGRjkAGq03Si+r
tOO4JSartkK+AIYPFI/mkUI939db8amtA6Att/ZKJIZNFLKgrJm/J9aiGrG3xRCnpWZKUluARDG3
s/5pkqpnDhMtE5IFqI9TGalL88mBDcHCCBcNfVtwiUcWs9kzUMdzMvcVWDIsyHmmhV3d/prSddqG
YvD1lv2pFxMoF62CKT3qKIpFcwd7MHCKDl0yxUyXOfae4wGF10lCdqcQSAG6pf0Le+exXDm2ZudX
UfQcHfBmoAns8Tz0ZE4QyUwS3ns8fX+71Iqr1kAhzTW4GVVxq4okiLP3b9b61g1WQWBKyBg2DAWR
lZfPZWrbB3WahA5igsund3NgVk2F1mgjdq9dyqjqtREgc1A5rXOu9hLvct0HHG0MoG/O0jxsgHOO
u7GurlSWCbMDBDy18qTGw18FNJNI3jAdNM+1CkiR9E5PlRh9JQsbC9Q72q/BjJ907SVOVtYReoPS
Ab6jzo2OEGmCO1UBkO8IVClinyYL8Y6ydiERwQjyuvhk2et6XnDberUGGwgWcgLifP/MoLYG45xi
tq9Wcvqqj3kdQJDNjnaPkRcwcesUL1uZ4Gq9pl3qsJBsSB7J90SD6JpqidpXIakH+/SI+FD/1Usx
lPDNpt4tCx7TQsbwrBSsjaU2j5YWDMmm3+o01S4j/eKVFzTCD1jte8cGH3mTntVXJT/pfTMfJLnp
w7Lu31Wb0VLFS3qwy5zoq8zRXIaRH2psOoBDcHBwfz83nfo0x/kFUEj9MkKoOgzKWY2xNhk5tYcs
Q0aCGlQnFjrgaWSvwEa5NBLMQtheLvhmKw/xwd2uBtJMYCt6Y1NmJ8Q07yXSF7mdAiBj6bOKcfYU
Z1xiMn59wlMB/DR9unlS3r1ZTVm8MCb2Ciu5csnyf2nd9JzH7Q2dEF002euMkddD/M/iUlk3nzl2
96lN6akqYtXXLUMH5Cb/SXrrfVwl46Xv/jjaaJJxAaakmut3qSo3RrvEULDmuMCGuDYp6Z6LZubw
gpMPdhT8Rd7kwcT8rOuGUKvyRzFcBuiCqDaneiDxZJvnyEzt7GECuuZrG+kNzqxnIRpM7oWBIMjM
4VEVTEqhzMgPmV0j5h9BHzRNsJXde8cuJDNzEsUzcooKke3G7zT3nF77jrXPkbPhr0lYpKa9Tb1h
n7d5MINOuttZ/ZxpanvZbNv0cntPg39giLp1akyLCg4pEJ80dru6jLQ1jnmaDP2adazPDg4fJzVZ
itj2hYvxd14pKB4S562050CLd246hvmJTtlAboFgKg6IdSfQa/YeZospHxIsEdok62JWsYKMZJOi
lvZ7x1nQUVJdU3kSQVj1oV5nDVUC+gS7AX5EKcJCn1NNo+8HhZZ5BRGDaSu9O4KJNgMVlxQJzf22
QzEiLCCKtywsY43sGY0FWJUxx1D69aO2AChRo0WJLaXe3rMO1ad6OrL7f1H7LuCmPk0pk2qpTbWT
Jo0MulETkkyAKyzm05ohKPSdREKKg+RYMp7oJFoGbUPHMICFvVbO513vbAJqqvLG4QJhCqZNb0sf
Pb8hTndUIk3HDNROxiWIdywV7VjLlzHGRsHRQ+OMbqFZFwQ6dnYY5wFGt0b1aoKaMQf828AtGE6q
wy/xP3mHhd9XBslnZJlZafm9zJ1yN82qCzv+c6euiJPI2FiuoQY6QGNBLNdNQFnHJlAV6Wej2gR+
br0XjL/pdWDRJeujYg4EdxAJOkrbaz9LxT2vFufasqxNWv1EylEZFRnjmcLiVUqDopgnbqehDJhr
UPFWlRSuXfdqV6t5kLJRubH6cYuix50uT5lryIpxr0cEmrFkA3liMe9ZfFx9LdEPTOaBv8Jv2y1K
0zl9QKdXhK3K29Dvv9WqTBnPGHyyCsISpUzIgTaoIo4RwdPrXUXGztMYasli1H6Q4TvxrT8p8MMe
dzwyZWoqJ4E0CuVecMXUIT5MKiPzvFVIpMuLc02pyLo//rsAuuRtZJZv0epV2HayfNxuaJC8YtFo
i4rBiYpRfnU44N9rVlp7pnOCjvLPEvNt58ZTXFdmkCvKQwenzugnwg0muq22ne4w/quamthMcVVW
rYyCfXCu2Z6zuNDgM2nDPr9xTwdlnbiLobGc4AMYwxrt4/5HtdHjSXmsurWGuw+UxSWerXDha8OZ
eQM3cO8Kwq3iEfxo0yTscDjw+9pernk73hhJlv6wRSTkIk4FSx4acfsWC5GfZEstqFOB3Uz0iMv3
c2Ql+AiR4BxbHLjdvhpR4RDplHEVqlX72pQAxCRS0wwK+dOYSJ9kY49hV6kEahaAQ3ZUqUiJxVRb
3W/6quW+tdc/s7MjUARcQuoSOREy2UhAKthM3kgBhodRkJlqdFbQJsrFSbLHrBVB3Jb80BhrjJlR
/ouEcDFiZvHdB9QuUMyNqRN/rX455j5djMG6zjnyXLKMSMfmlISbpyCD0JrlpMYlQ+YBLkqam9+I
DOkOTJkqLcUb1Drxua/HW1zWy2Fw5nsn0b/2kuo7A9osy54BnKXw8FU7O7Nve8WvSzFQUQw4svIB
OKa4xWjBhj3byG/e91DToXQCCWZZbTNybejSMslWD3InqLYG3DotBXZi9/QAQ0kIGEu2OrZPqCEo
EodZ9ZK80InHgGTWjHEVZjNPV5dsHmXDAmPFtOZQeJXmMPq1pSfXf/5AAEXJWj2a9hsBw4RyKM6f
njgxVgC57MdD9ho3JTJDvjnSEinXp+VZK6uolOczDcljruyvOvFgFycrwftDD8pakGc6YNVp3h8S
Ejk9i7El+kH2VDYPv0nIH1TbYyI+KiX5WLsyycc6ixOfS4GhZ0KKC+U8bF56rzF/2ieWQZQm29TA
le3EXku2TAqT/gtGChbbBBtyzhpcZdMwdMNFn/FrM97rEL/xwKeK3TpUHwVpQJW642a052HC6NAA
xb0JuYXaJk9JEr9lci5RSTqE8dnSBcxpd1hGa2LV+7ZQQtv5yxIjOskV7j7aoJdeazhOUvSsg9LM
J339nkc2z1JcvLQGlb1sxwo/Tx+aqdmFhc2cWGaiEasqf9Sd5POv19IW+6nTcgAFVUnXnOUdSa5d
/N12GLsh6IG5ZvFHNABpQSs7DGxD6d8cNvLBUh4tghBg+ta9X+iShZiLPqUdFYSk9BFNe5CL0T6M
NYJjSR7h3A3JMSnsGZAZ9GVUkDRbr6PS8cHCvVVtKTKcgYrBdNhjVlrBeATk2KpUNesxTC5abL4u
6TDdeL/Bw1wTPfuoulE8Ilh22/aMLdssgUhqbKvK/XHLAfsSgTJhzZ9Sjj+xQuz196WLX7pdRViN
CmxC7wk+iZweB3FVukjncvQLZLA0d+pDnkJcn/X2MO3FeKig4iymnp31vo1iRT/KO/MVlTA1a/ms
FwopNaENTGqgVdDR2KsQki5XsnZSkDfk0/43HeXqINW6jsk4EewUaIlRu+zHylLmEAaGdpqd8nmU
kHjaGPSGl9yU91s9jPlZatCGDbk5ByiNFGupWX9SUM+tKT6iCBJ0O4pLHkcMg0m27uqQI/3ZukPG
Dd6h6cP4/OrI03MH0M/kHOSjlBGWZQRFn5J/N5efywbXbR/78l5XpKfSB/IW83nM0/lj0NPdb6sc
hvtgLaQLy42XLS0s21n+6Xnr1Ep+is02goLMySulfYCwnHFYYpPMknKSqeln3Tcv+AuQSSo4phJH
OXNPE6axYVnvhvLJSMqvPf5MHC3cMpiUe/uhqdLbXAkdaF/2BwY0nClA9dDTBoTiqH4ncyBb6jnW
Y5hVtsGI3uiSKLO4yTa1xy/VaZRbOVL7EiGjJ7wiwdiblzSu4iBBKrMlmx0BQXqfFCHsVRAhOICv
fAWQt7W/WIXyo01jiDrxMgKrq5W2gTZbFgg9KPP7ugocgrqZoPSPy5hNBJ2iLtN54IxykwuagQZe
bjpizCohiO6w0CqFSnXudwc5AI2djggCqv6Lo+akMjbFy+xgiyIlLj906LKgTrPeUDQdfwSB4N5g
6mc1U37ZS4X4tMsIoKMBCWpdIV7aFqjSdPzq0A/jqJqvstZeKbgMLx0dIyitlntr4UXOrJTttV5F
umI+LpK/YZ2E1Op1vQXOWEJBhQgxSaIkxQ2wM01ze5MBDumpyUC8npxhHEQG+6LXMoAFMsessWz8
adND5OZFmE+sd0Wy5zbagTFLNd0BxSiIbc4IlRjedK3OqsGMw6kmjx84IVC1/qn5KQlChXu0SPTm
A6VhlprONV7tv9lI7gp5NqqvKrxY8VIeC0vjNbABZAHJ+iSY4OaAdnbo3Qi0lx+c1CYtjpNqaKzs
2JA/Wk+hvLYHNoAIm1WyXmX1jcBodLdK8+Tszds4AExK19ZXm6Q6tIoedSkOAhLqznafNUe1Luog
QSmsW0oZDNg5/Fwv22MOH6uo0D53Js7TefTkemVOiyAv0Znj6OieUGO/awsV6MqUBI4D0aE1UYLV
fswBo7qYvHFgIzJzKkDL3UOtSC+59ptuxOurASN1PQGfawDNkvHAF8UiWDJJnVIpGtrecjeHSKd5
wmRgGaT5IPZ7Lqk9ZYlflLRSvg5d2nJw0Jqnb1lv2WQEr8fOzJHEOWg9ihggnoliBo99NEsp9PRN
63FkZxqkXfIahbxTuB4kr8u0v3q7BFOFdDrGzpCttU1I8/uUWPadaPvhMBbPo8Yk0yEfDNY8LcpS
Q9pX2WjrOyKcae5uVCTLE3T33ssSqt195X3eid7zk9kwAkZrnT1gkNk5cUFRnOzCfG+sFKmzmWxX
M6l0t2cJ+QTj/a9dKCfDtu1rqncXsMTKsd++4ECwE80FtFW3IMs1CzfT8JtxLKZdVqF2YZxSva2f
Fx7fkjR/2M3/tnIkMLlKhcqV4LbmV7Kxd50owSii2qz6LCTzdVzT5x66Xa/jIm5n/dwpjuCjyWd2
6ocemvSYrc/6rj+nm3IhIWTxiZxHSFDPLdo9WqeOEpGG25Q+m77H381GuVC1N7uQyJePDf6GWEyt
+cGdcF8JXBu6+rlS0rvU8KTpIs9Fb7Jj1PbUXXrjN/zSZ2fTi6hHAzojNyl36qpqwFKmcpyZch7a
EgW8PRCVubPyKKl2cmc896aIMqNIoSphhKq8p5b1tdj8JlryPNhjgvHTrWgcK4ChutNQx2CeUBtq
cWui51QMCJ/bTq5dAY8FQE4xtdvRUtu3Pldbz1D2l0WRR2+d6FCKmGW3Uc7cWlL90KCkQD+HLU0i
PMBWsI/aK761BOCmqiMgN/bytV7UX04677xIBtBkgnSzMrnymOi3UOYH+2TRQm+cL0uJXKAq4CbL
JhLOWhkx0japZ83yfsYiw1mOV5rL6y6zdzdMuo42y23GUsoaaIhouYm+1zSOKPDmZ3a9D6UKg1ek
RuimbAaJmSUcZzkBKnN2oTpgYErv46QgCROmxvPwNaGQo1ZZf+XGa1HDrGlNAkwaC8WdRcIZ1Bce
PFN18LVHhd4ShMtiHhqZ/jRJsgd8TiYMQmSCTtl917bz3FrceVtJhExrOCR4zLh2E9w1s01hg49f
WXF6jDrC90lrk0CSV1BqsexXNvtlVk3RIDuVnyzyj1ZMFhMKVAAalgtXmybjzKrCK6UM1EOPL09l
fslNeitqlNMJJ6cXZ8oLCavEdXPgSOWC8dfcf28Uk8vMrNKaTnVl3DlOsEZUc/poko8u8Sk9sJIL
l5k3zFitKxRpvgNCDvWTuWrcfeSoqxaGJbKzpHT6SoleZVNxZiJFSgQAeHiy8+CxcS2jvaFHbEqE
lv1ysjsZRU/DwMixhCoBdDRDmqutpM/0UM05qWjetyXBmtUVM4aaH9nCzpMqkx6k3ds2c32Yk/7L
LBusNsurmWrsTtfPsmoesddwHurNNY3ZiQ4wmsJMljOf3f1jj5qK3/OYPkHbflIxpZAAvPwZCuWz
tWSNF8j4Xo2iP6SIO68xKWOKjEnBsS2vwVaK2mGuAqWB46lzlzK5ViHkWmZxMGkzq2Yj9hOJcxSj
RKPSf+lBL9OMLYeiWb5Q3p/mLipVdA1dzrdsJGgSkOaN+hrOI9aarTFk2IQml7Bdvy1Ze1o2aM99
hRmLuVpK0ltZ4Rgv2dNUXYNmUmLJsmbFRdeka7lv4P/4TZUFcuSaEcsJprgYsdxXJKgmuMejNNPI
E0KEHyKAdspq40GS5xU1g2GQH71SNmrISSqhf4lJCSMhpGuZT8aU7DqbXwnXSGgt5tXKq5iQ0DPw
IoJ/J3lBrYO7NBmdW1HQChXJzPdgS+dZZD/vw5ac2P0wBENkQtwCu+fVy6eMufIO2xL13aHhg252
zBZNp17CaUA2qtmc36SwfcqlfLbyUy6Izom1PSZ8xdDQlo+xGW8Euz/lbYGl0dZ/qoIrrbMuwjFa
tgqJPRuiN9lMzuR2vOiSvvhEzLLyo7Jn0+DMp662j5Bncxk1m2nX4FAM4SjBwxlnxU3VoXdo7Anc
qh0/1BrtdSprRG20QnRl2IFwAR+gY7eK8yWXnGlOLjschb+0ZX4vRullKvMH8hpe0k657VlRhjTo
L+Yu2AFr89ZmJoPucZaOcaN5Tb7Y4Y5CVW3qp1KOUE7iq8db1IAvzHL1MauHD8kQxggjauYghnjk
p5tdu+UqJlJtNCVkDjbTx67aL2pjvOQtwYnpPlDA08hVxc9q2C/OTIob/wAZeVfHaX6hycFEhxek
EqaQpYqjpCUfNOE+UXL8mjrgFxMNUdB0FnzCxJJ4Ys6nIwwnm7CerMKE0tqQpEheuOBRlzwpTswg
y7TxRVvp72KqoGVl7UdAzq1fuGAWh/dF7lUyTRlYCGWpjB9G1IwI4PIQtVIaguYevCZNpROk1iIA
uSUS+TDXGLhsTGG3sfHdpMKAowkrTtqBsTjwa1gvw3CoZDKttrXN/VSYeCph51GFsWfF4bMLqw8p
r9xBFXcpJqCdtCe8LSnDPrW57pkUYxXDNKQL+5CuYiSyhKXI2lEtM27atciRNvZk3J9eQ1YfoPjK
46s9VVJzd/rfVEMATfAtafiXcmFkWnE02QDXuJ7goGoaVHZhexrwP8X4oBJhiGJeLj2WfEVEFHeU
Zp9SkxJ4i9KpLxdvh1F00Ky4h/IwfSn/WK5SbBtILTAcLiHM0ud+YlsizdpXPT/YG/KLX6ouO+BN
ndUvmrX7zPB3ITaL+Bz0ZNZaRzzYm08Xx7WKKWwX9jANn1iKX0zDN8a8Tz9j3mXuJkxlwsTE0hmj
WYLjDGfn+NrW9hM+lPbMyu1mbtkPgGxfFnY1C99a94+BTcjpib9Ct425beDBJ8LuJgvjW4UDTqJ1
sHDEWTjjOIGfm8ZkTI9lzsY7NwkTHWg+RexlWYGiMKMzeoX9ql2a7csWFjyVNhJ3fbv5WbWZ4Z46
t1pWSRDFApUJE5+i2J1PU+frxMCDXSovzsKIyd60W94xXFUpeE9S3VxAPMMGkTnTBrG9kFPGNLMw
EtKx/TboF6QNi2Eexx9S070UOgGY+57VsNCPlU1Ep92b08WaaXot/I7uSl8MXQ8wTCUsjR3eRoIs
cVHogc5w8JZBHzzkwghZYYj8xxiJQ7IVVkkQtmjY4Za6qzBSWsJS6eCtXIXJUvvHbpnXb6swYCb/
WDFz9c6ZKwuLpjAOwdK0XzRh36QVvLb4OQmE/I7xdyp2jjECx6cprJ9qWj3nwgzaCVtoLgyiqrCK
Ljmm0RGtd8lG/Ur2z9cijKWbsJiatvwpA12NVkT/4Tpn4S4MqQvTyEVYVLeY7iJ3ZHKd2gNGOxkv
ayFMrfE40Uawban3LYOPO4wPVmoHvSYCiXpssYYwyFY4ZWVhmeUUjhnpBJkw08omxYE6ndSVC90u
42hM0DalSrNTjDCG4jPceJR511gYdXEeC1UDLG08vC0jSSSa2Ho1HYMvsDr5lArTb99j/7XWkQG3
BalKWIN3PMIZv59cmIZXYR/uhZFYlCBxw0fRNpCo4TU2hOk4xX08CxtyKgzJo7AmW93OGyQpBUZQ
jMvxJqx6zs3qjL/2IEC5wuRcZMqnnliynwkDtC2s0KWDKbrGHa1nCw3WzgzD1pihtErjA6Ks2WUu
QJVK7Vowgjt2Fh0qyT39bVb+aUZMbjft06zn0JqZtE7VigEDYMK6v0jqdjAq+bsdKaFkYfLGGHQF
BlmdpNlvJkZciT4+FoJMD47CDHRg9eW3rNJ3YeTbjqOg2Xdg7fFY8hnJm+dSEO9L8UPLOXEbJrrS
oMkQYdIEpAcdWD5+ZazwKfz8BZC+Ioj6hmDrT+RzB9JqgK2Cuw998q+Wv0nopK9NbkVqpsLhEaz+
bUECHav9eSctLUFJcU8klkaC8O8I1j/rfPDMgv+/iySA1SATgBkE/mTxx7JlJ9PQPiAkZ+fBOTfo
DIjDRYUhMgYmkTagi9yBigCCeGkXul5c+LUIJ2hJKYAi+acWuQWJSDAY7faXaRVYtjIR5ot0ySrD
VaQeqKQfiBQE9lBT2BKMQFd0q7o2NFtMVzXRCYnIUJgIU+gJVUiT/M0SKQutyFtARELyAqO6kiiG
jkgGhzlpLTIaiI+iYRa5DbVIcMhFloMpUh0S4h3INv9biLyHmOCHVCRAoNsm4UvmUBbpEDUxEbLR
iKGYK6fTe06MxLCTJ6GKZIlcZExUIm1Czj05IX0C72z3ssXexrQMVpKYB0nzM7qoAbB58VyopFhI
xFloItdiwI7gdxS9vMpE/m6kX2Q4MvJ8BKXGbEzkYxBqXj9sKPugTSh0cLCmJZxMHeqKUuRrWOPD
KPI2YHi70Jy1KFeVm6LLL9iI4TcS0tFnMblNnJwj6R11z18b643p+npq6JDPiT4dM6cCaSHSP3qR
A1Ll1lsByv2so/c8zQkuLVmeb3ptPulyPx92ftdpTbJImtoSk8eU1JOSIVxRIihfCpMsEpvvaIuZ
70zYHjPnJhNbkon8kmxNm6hi8tA3unHJ9Gspsk6EpqLVTQ2AFzkotkhEITgQ34VISTFFXooBCID1
Pxkqq80kgxze0ZV6kzglJf2NDn+F/ETNX+2E4UkjuqFkuDQTbL6N3cOOohrbHHWCmZ+4bFl4ilyX
adjIVEZ+bIjMF8SKhDmSsNzLvPO1SIbB5ux4ANdxpHHBGSI/pgFzzUhoRE7ZWMckngk2NcA3LPrP
oq9vyy5TT+XZvVe0B12OZxe2QU/Wdaf6SQf8ra4/ZqPC5EslPc3SrVNsBQFhv112Xg44e6jERR4O
rdXM8WZ/VYLWQxstknPISlPDJBWYTmJ15oR8nVIk7bQic4dYWFyxMOtiPdLagXEk8TyWyOlB85rd
ZbYoNvmp4kxl7Dv1UL6LE5Lf8lKai/ReGxTKTEsrkQU0EwrUiXQgm5gggJDJr2kkOQiyggIIX5aD
ilghvYmvVbI8d8lmHXIJh9zw1cv2cB6ybmfaTUHOztMhbwVru9m2ENMMMox0wowcye4ODW/BjGwf
3QFtKylQ54oIJPRu/ZvS5i9J8y1XZnkoSyRSamcTFVkP6MEoZ2NpuY/dABCxyWisGZmMGcGl8VI/
E3Snuth48NnQyTqpw26QtKZd5DbpBiAbFRfTSqRTIrKdOpHyRMk4RolIflIdg1mo3HUMupDf5Xv3
Zy5t6WQSGTWJ7KhVpEh1xEkR+2G58Ex8RjhPtsHTziaYSyKDShrko0EoFQ5SqrFteVSYkxnz+JmK
/Kq6n95rk9iGjQ7A3PdHbr7HikdM1Aq7Wk3kYK0EYq2r4NKZ5OYg4mW/pWNgY/xo4ZIbxSdHWhmh
dqSaHTYEYCqrqRB5ZumnLQdBQiSXrbA/YILO/JNFYlBKjuO1lPYwQ88TwB5ouwRsiJQvlbivTeR+
LeqB9aR6qQgEy8e+xVcp/VlEVpi8rlO0SN1RHbSB5puBqMaogqSP/FCItLGF2LEh7fQg0URZjh8k
nTTrpFbDg6qQH0Bf/Mb6vgztJvsZY3PyRqPt3JFzJcqHxCEESH5uVTY/sST4AdjcGXnk/XMvktIa
ItOsimwMnGdw6dWBwDo0xLZIWFutNWLztXm6OX8gZ2J3QRwb4ugfUDbqqRRJbRD0nZOJmtkUKW4l
KONxflFFuhvlWP7/I6//7yKvzX/4tfL/2X/wPY3/1XLwr3/rPz0Hxr+raHBYZ2A7AjmrKyRY/8ty
oCqmRn41UAgFehpf6z8tB5qBVcECqWaiYuYzrENA+5+wNePfbYuMbBu4riH/g8P9f4GtyfJ/ha3Z
isi8thxVVqmy+UZ1iL3/K2wNWDWBULL1XQLiuy4BUVmNC0LM+zDXX+ufOD/4NXMMB0ofPjeXf+CS
v/QX6xnawsErr9X7EOinOTwTJd2lXoac5q2+E3Qf8fHN3fhHRoCZROFWHBA+FWpkOs+VfPXlLbBj
sqO9+VPDV9QGiKQVQJ/AhSIWqF7+/YiIMvfQ2sbREs1/ureP5rf2QcDdQf7qcx8jVLSxcZ8ODNyD
3afgBxPpp9c5jCPFd5NzfXQOUATewuomILh845fFM08hFrvsN6s5ZiD54p3Lj8XDrXro8Q66fvZe
PJiBGWUHLiBP9lRvippoPIQ0Px4SrdtyYJDsXlHgO3x7G8RKho/eEPgIbR/X8MOM/OYcX9FYH8uw
ulpfznmBaiu4tHiagz1UI/3X5DVB8kRwhz8eSQ0/rn5/D52Hws18x0dUEKw0Dh7+h5cZDmZzUj1B
6EyC+ai5zov1wEUBjNsVI21X+6s8qyfIqmFYX7BvhUOEiy3ECRdaZ/tYcnd6vvM8uR6/PiiaanCt
j9ox8dYgEUhVH8mDl/iT+/bxdmZxewyRmdo/v1g87EdE/MtPQyOy0Y8HbEPD7AG17kbgBkIQ8Kff
mqs+OpqH2iDEhScfCQL0nYfkIH4f5TmJ1ifkDDxIfzmhMfMmIozdlyJoj/WleGP4B0E0+S0drmuo
R2Xv98dfYCh/Sw9cLyEJViA+UaAEAzjUn/bim79WxMQfqieIo8cjIzeveN0+7xekrzA/v3yxnn/S
PR69566HJ+emHyMrqA/Gl8rXhDah/LnOfB+K20XH7LQfmxuouj/1ETTWg8LT+yXeXUJ7oC0HMKfC
NMwCx2WGeEuhfcZ+VHjxRWOddNfdcrxojzDHXGCsp/RWXJb7difqF8q7az5UL94W5u+s1Hx8zV77
sLtXnkVYeAFQqQ/tyfbxIfbn/j0+PpFu/b2sEbbRK6z97/i+Piav29VveHfzcD67ynl3B9dXHq5I
fVwUAEj4Jc+8/GHO5PIanvrL/ofRpGd68zHcQ9j95/goeaUbjCeUWD6cltMUNt6L+DnS0E19FEvM
e11QCa55tG5g+jX3D6utVg2cGfJwESjj2b6buIPeQ7oNSKblMyGIL2mYRNp5Pqwhjj1PYJj5lCQn
058Dynk32E+NR0BRmD1q/jS4LMVhw45u0Pl3WqL0qXXQE7mGN3XZaaF7Jl8QlF7n27zQG7HER6WK
kiGgvrxvUlj/JBYiuR9s4vnyOg6svzz2X6ZrPe4bDpXj/Jb8JZwpf5rfgv5p/oXb2J+eh+fumYbW
4++es4kxGzteN/vQv7zpofmrkgVg/F1/LN5Nvve7rQdo0iNnuKsSREXUISPy/9zVn82P+YYjP9Rv
GR3T8G57KmzAx1txJLxqPnklbZblEzKFkxsGgD/4BodWEpl+CFmbZZ1ns1zCFRWhDnLXgNUuJB2v
CKWIhnUFV8irpnlMpTfk2frguP0Gct/d8RKB68qYIz0pJ0owLw9KNsFB78ve9cMZZM9DOAP16mNg
cn+1kMxm0c4HFalA7Gm4kP7yh3tkpJ3wi5IO0Hb91HMl96wczwbwXUpfjiAlrII8pOXhTTY4IU6u
dF099zIGwfZBQIAXoS2KtAN8MLQJ/uKPHoI6fN8hk5ndjVC4hSLNixcdah+j6cPMOxuYX8Pzc+En
/hY1bv5SWX6rB7F+Ltebo9E/RGruIe4gg9alrT5Lx/pj/fDLD/UGZiBj9cUKShiRcx/ShYO/k65H
PWicUGuIwx+gOrKLg3QIxxDdKv8N6/hv/zITglvakqb+b/VU3QkrG4f//m8sSf+LHe9/3I22Qi2l
WyoXtPK/2fESRcnlWrO/lXA96h6kquHqqP48BjYSRI97sHHL4+J9SA82OQS39gWW8jGp6b+DqTii
S1zoLaAPRL/M9qYvr80QMoxh29CqNBKvrGNu5mOT7fjtIl+/0s9JHeuEk6pw1KI/cfzuEL8WrnUB
vyK/p9+xc/b77K5fifbVI5Y/V027TQfH582pLNak4lJNdqQinsaqHapkAJYyeZNowB+MP8PbxEnU
4JL9JuxUdbdAuwwRnixvuhlOVOaAgbFYRWYVxRHTiWthhqD7nCGgqu7HE3Hhe/56bY0nrTuud8cM
xBVJzKcW/GqIgvAQuuOi60FiH6un5ZFr+rBiKnln+VoaOM2ia/Nb6V5KJ+Lfk72jaZ7taI0fhneN
M0yN0X/7WVBON47GUEsI4W7vzOwZCQR1g/ae7+w3a2Yl/m1HV3DuHKuIRrzpTVwHPQMTd3pjSuRr
HW9l8QJPRlrdNlA/XCJgj4p91BliaiGhENmCZOhss3KQ+AKYBcK/rmb76Bl8Umn1aL5MtX8u4Llf
mAjerRAQ8slhau1WR4RKRzDd2qRHtESnoqlCtFB4xawD+fTBFKLw9uyD1/5uxeJXvldTBADmujo3
0tgszBsdIAxE+2o44Su+2wcAoSkba19bGf5HXXaPM1A2F2N/Wt11u6hWMGfQrPcL6BUPJnuARljm
kS3ut0lON955Pke/69SXQvF5blmyueuZvDtaxydmkt6UnxF/+ONvMGgXoG7+nxHQx2ffRYkasjH0
si0SgwQPXQ83o37/dm479xhon1fwTU8lKKuvjmGma+g0NBHKR305Ho+W87jDmHT7wZubw/Cqd27Y
T3DmeIpM49hK3nTcW2UAKQ2FUvrAuGJlW27c8+bIZQJFIedHUgfuh9zr7RCxxbdC1wXH7gqhXb52
kXHbb26LWNsAUHOS50B6AvdP2N50LyJ+FBJT9y4K9/IKBe/ex+cYYd0XkPPp6oDPYsPF7DXcD8Zt
PW1pgL9guZTuPQfa04SVGj69ZBRxPNA7j5lnBoedCNMuApPEjfcf1J1Xjuxqml2nIvQ7C/RGQDcg
ksHwGRmRPl+INCfp7U8/q4aG0BPT4rlV0q1Sq4HWkwQUCqh76uTNYJA/P7P32rF56U32d4+xsbX3
cYAQmS2267RIigOa3Oy44uxRgzKCARHsJhse/oC307Bpf5aCWRsg8PLIl4t6YXCjJ8vL9ovX/sTP
5ioZc/ET3XNqEwpqbRDnLuhpufm5S14A7FJ5hAfeB0xFEDy73tC6g+lH3bYDqwMNGfuX7D4uR2kD
J1d6IhAzwPX0OX0WV4nznGu889o7/YtX2tk1T+mPebFdJgIPgmgHZCZ0t57JRcKJQQfvdxs90JGM
ED3+urF4SQ0ub+Hd+LXVbrdwzwlPRqFVbiAMDNsRfO2BsIui2qk3AJcxch3KHBX/0RYj06fy1FYb
EQbiUTlM2xrQInG62LlMSPmz8DJtI74RjrQf4UsxbgmfpoV/U/ZWinnUVe77T7Gvb6jJcm5N5Mi4
CN0GYiaPIeCmXw+8g4Z3cV88Io3rxYZ/yFIqYY7hShiOwBh4yuQ594rh5yjKDxrEzQXhrptdclJy
ODiY6MBl8dTXEcJWG1Sx33wPyXd7JVgebWF1z5fooNaCVgrjk5VPd4dcNnoZzvxCSK5OBudWcdHZ
HaQuF/B5/lR3ZOPUZ/XUXsFBjuVr9JBvikcJD4YbH2ELma/TndC9VN3HxUF8h0dlw+4dul1HRLg7
PdmfKhJcBrvMfjkdFC+7tO+MAksCOFzz2F6xVPFMM3PBbcvLs/xlHs0d++8340N+NHfhS/gpSx6Y
VRVbYraZSQog4zfa29UuHzf8bQjPUSBerv2OULDCLT5B2xFozeQfKdWXtv/ud+lT9zQ8SZW3Svl+
tU/JhYYM4AEbfM6Xt6jYJj/6uwYq9AVo00ATM5wxoKU4INzi2PHlPejw5qBoePNN7PKtA6iM95d0
37+gB9TwfZX76zw8d9NWGXm23PQab7pz9jWTaKn5WuKJS3Ypt80nBubRy57TfbxX7g3chjtEb4fp
Tj019917fq2fej6AvZnYnMhX6WTewlv8znet9X5zMRoX289FeauY5wTztvf0bbqP7khaqU9i9Jsf
Qu336tbZVZvsZXlzzFML4ohj/WifjUv6WO9xBVDJsiNdXKm+qCy2Ono4hq+spLvR5c4Q4K/GXbxN
sy1TZkb/ODEkCR/jIUeshqDXa14kxC1EIWFIwg+RBTiov49A/Y7H76PywCDM/w7ZKAYDCwg3/2OE
8zX91+hX9e+UMaq9lil/lDf773/+pz/KGGdFCjCKkA1ZJSbnzy3+OMdx1LfJz0jOZABNES3YpvP5
rly/payN9+3J4QNcNZcukO6T5vR4pEA8Xp9H11hLRdvjSXGfW3+i2upOqJy4WQMZURNFhry5ZLvq
sLj7ZttvY88Hmrax8WWtQRZI8r3y0z51u8hd4xPW5AYqYba+7i/aNH8iaAbQx4aTbgyGeBOcgaeT
6egZX0tQuOfuxHfoWa/TSTkF43PlvnONzmkgebpPOMPiXi5G4Ljl/bT3wZVXhzRQ9+1n/hnRnr3Y
D9ohv5MOiM58+Z4up+Y5BKb0DT3L36HLoci9UwPb3ZiwyD/Yk+6xkZ7iXbOPtrd7qGo0M+speNIv
i3eYyWHAtBPkB1JfkiA98Joj/eTw0Hr54a3/avzBSzz5nlCxjX3hvHXDIH8OqZrw698pG/nUP97l
G2ffH3ymfr7fnnlA03f92J2hf6Jq8Rsu9tWfLut94ubR/wUo5Jx8tZWofrp/TDzgjvqfgQf/8v9b
NgJqNIvR1n8EC+k+8v7f/vXvBnZ//Vt/DOs0OB+q6UDzkGVLtuED/21WJ/9FgdUBHURmYkeb4Mik
H/wND6L+xQYlYlnIqB0CoGz+1l9ndWQmGIrtOBYTPs1myPefw4Pwg/70GNOBMEBUbEvXmQequq39
w2Mcj8qMABQRvBQuQQ5gx8rCe5LpbjHqlRoq0K7O1016ESKRsfeKXqW7LrrXtBhqHCTXRfVTEy2n
Qg7h2GMqzss7xPubLG/GQFEkyUU6wr6U6AIX/iBli5Vv+kga92ZXBn+69v/OoaTY/zB45ONYbINk
07Zswn0NzeGS/vlUMuXWMtFo/CI6F7IajDvfAAA/IZUoavVG3kEG4p+9QiNhG6jp5LVIHvfgxVR8
ASzpqnE5RmoLUCeBpG537bwVCyxx0T/PYqCyWTQgE5z9pV4+jkNsHtoh/45n53lSK/Kb1Ywwcplt
KIDQwesKhAlKAaekTciDK0GL+oZCejBLo2qTqgTtyNMwgAnRFVgHirPFu4ArqDYo3Ql1ELlgL2NY
Hki7wm/NcRNJwZI0iKypeTph1T6uR5Sr8nNNUyVFOvR6kG4I3TZyIrb4pTyAZmyecSQPjNhG7BIE
T2oppmBePkaRqiwCJuGq2YJySAaSKjLsolDAGO5KFL0RqwFHOuijekOYvMqIkDFPQdZEzinFnL4Z
6V6YKaOFb5UsyPWM6Ql+U68IR4ztiRKUtcAPIEvApCcJ9mvH8GawObzGcOJFHHXdHbQWnPUmR9qw
7A0otFlc1nu7M74RWLqMMwJA0XMgOUBdpAFFxdT/Wsbx9Pt/zA67FFmXdnKIWkhr7bulofgo2cH7
BeoHL28qYgx0InLSlkV3nGdscYspxYEISr5AiDHwX9EAx6Cs5SIYZSIn5TLM2ajXrPtq6z3jfsFs
rzyFPdIO1Qx9QLMalFUYV0C+XSlbzrDPXkq1r7dfUTpIQA2iDHEeDsOa3qSMxsYnZ3HYKAo9SdJ1
7tK0T5JavTtdCz82rlrPrJ5/X3qyQkgZVqIDtOHVfzuD1IHjNmcKBRBNmA0/2I1DgykIrL/DYqQ7
lsR0GckszUSxEyQSTd12WlFqEjEmUMbZfWl8IFycFgxBoZLV0c7JVsqxrZjKOcH0OkrIJ1NzSrbl
iJ6/BldRzt1rGynlaQghUgoiqL1C3nVarQRDXjNXigQZGrIzbNQa7Wo9UTOBRG24fbqswtrdIq9M
tc5D+fNhJvqyy/CKIV94/M3rGvNhX2f9kWf1nvKzNpnmTEZLQUkWnOizIHRm6LnxeDdIDpVFm+r7
ciC/O2avkCvKJ+YgD9un7MJRhmDrHKWWKCFrYU0/0Qk5+lvGejqUZLwUDlIAkRU/9hT9oHCoWRNo
r1UB3AXAm7vUyz5uOAbHpXgfJPMeMxxrXZbpOLaDTGRY49LsZ04jJqGY4VAQwlWAGRyQ9fAkANxl
IYNc0jjRhhIVmqgLE4Vu2TvNEHTlvAGCh75P43dVVHNT4xAkAAKAILZyw2vq5qdIKf5s6Ghuio3R
djSmXGGFf314kHMIw5ngz9mahBzjWzm0nrhv6F04SXwHTyWETh7i8gHy3qrhBoRYZlUQigmtmzPQ
anMSlU68TzQeosaWcJ+J7j2y1cdGkzmpnLjw2td5lqPACqMjjhAObcLkR0BV3FdkRYyF/oDLKfOF
qr4lDXK1aQQ/Uk0RHBM+MomhDuxz53EeRnUjtYeqoUuICHgAZUOGDSeaK1X8HzkFNm3dHnBh1C5a
cO66tDoMOuv3wjHQzacoawfxGg98JiHl9/P6PFc21y6R7uuWDNV6tHCXVsaOtea+tfEfrR/C0VU3
6yyef/4iqAobZx2/vWGEDPQnRfgICPiJYn5EdvlU1shYwpq/l1ghmxmcL5Y2v6Mg3C8KT4HKAGqo
VzOoiYJ2VLIfEb7MRf8i69V9jUl4I6uPOXIKzjDCfUZ5flG7p9+fN6OLrxKGrj1oHRdpZ7MRyb5Q
JaZK8DzCNHxVAXIGY844pNFVRNlzHoPeiseLUSeIm9WKKF7dCHorXMBo8aga1LEEDii+1S97yx6/
zS6koNVK/O7Fu60cCocWU+iPaTjCNpds7tjRfuwbI/O1cRo8rQOwMMWPUtQFejfhrxtswzMWJivx
sNVSO0OUUvB/U7oNiSApnXX0ibT7E0U5EwmDp9eG4FugBPOsmRNCDOFHLGgcBwU3YSOKwjMV+bWw
STfQDEIDnfLSFLHwhRKii+emMC2udrNLHZDNiYa9JZG772qpzlhfTbdz9HTTZOLYlXy7fcQTtLDa
tvp+9M06LOk7FbCohrV1DKwFS09+Im+Ad4wKMHil+cUaIWhMWBx/f+1aHCI95ifNYIW7Sc6ZgF6R
ld5XJqLHaL05oaXCoy5OkcMvJ4/cvzbB7LncYfuZK7SC7RXVBOBXvBRKDceP1/6yK0adnRTLtFaL
2cf1BrYq7jWrir6mehUMItpOoQ74lcXTpDdagD0BR2GY/SSafS91lbIno94btOhhYKJaoje8Q1Sg
ZhzA5eIYcMYUug71rTa1Aj0lTll0x5tmLg6woHgAAal78ohgW665v0FwYZFDCUIbPunAjzE08E4n
TYqP5kzji65zEazkS5XzH7MT+ba3xo1VpT9dx08DkEUDz+vn9wM8rsepobQsa5iP8O160NXoSPr4
pFHDuDbvfDcCTeEDhKPUMXhSOan7FttTaM5fHblqsWL+8RV0rUN8NedWv9T3OgG9gDHVbdTf5LKd
N3Nc34dG9sPT+l7k+FKSCPG7Pjj7YeYHrFcjzDMBx/EGM9h2R4vPYWjxDxIwDnRenW2UH5VGPEtq
R56AgDisceFajQN9FLNwW6vm+cqdK4lKjVtNvPZQeMNXBONKDsGvxi53v4/r36ezHUo50yt+3abM
f/J0CJp4pbrxgWc5DIwItZalQ0poTeWTu3biA3NpgEv+5CVvikhJgt4u3meRsQFKIJ6QcPD7wvQl
v4zREjvmQ0Xo/KnND0WYnTMl+ygMk7fidOuYCFjRIRn0VzEbr6OZnSUNcoQ0bwdMkBTPOXN5NpKd
BmEtCiIQ56FgFNLa14JZInWngV9ZsYZHu5m2WHaDVP8Y1SuXEAyxBMc/9Gd4AUk6E3YyPJJMg0sh
PsAGfM4EU9+ovnUARfpK4AGVqUrJyC50dNSlGG4ljyK6ngxguepD4xndbhpvRS5nPBR+16if6rR8
6Vb4uspsXXUet7Hzi8kBhN3kjIiewt+gwlyOcz6TNjTe4mg6qBLDp97iu0mhNFThfZrUNjASi+9g
Bmt7Sxi4NhbVZI7SW01/BpVzrTHA3izWdB1qdP4NMk+vrZ1rWhiH0clPfQEQS7I/p4nvs+nSH9QU
JHv19uw2rFCxImwWbmVU4Tw8UcELlIJl8Aad4xD5xFEWVL3VYlnAtDp0bf07UjWKjpY/T3ts5Hrz
peLrcWK1R4o6KhDIsH8uMhVGJuu5F0FxFdz6sWm8YPq+9RmxmXVs2JyiEL36x+T3p5x4rfx+q8WN
dm/3BPwWU4Dt4dhIR+xgAxQd7uZJwijRDjjck5bqBSHXgFxatLwoKSJylHsUFuvD3OjDa4yRVs3q
D8SLrwaXDXAAxjGi6BsLP6MB8ju36BXkNQpD3xUqd+TESNnpb0mXM26bjr05HVP0qlgJ9V3KPyhl
JvzheIvi4ZZa0ulYFBZWMuNOK2fWKPNWr+T7vmeZZuK9k5gFEWvVW7wtkzCACNU0+Y+N4aqKuk0+
KF8yLl2bglyqjbsxVbwxwUhB0adq8n2Ob14b0vPQaveabN7RObFQPXSW5QprCKKODL5S32m7VJtO
aVmetPoFEtUrOrKjrU3b9d+z/jxgLjsEWY8TgH1rMV/jenjcTgBeq868y6vpflbNu/WTdgigVZLY
Er2YsHuSkIFJygKC4rFIqXOyDRI2P3FJkl9zNOz4XNjcbL2T/JKyZk9Byx52pL1D20Kcu/Uot/mp
jPJ7WbFRz7Zna+DwaC35l76GAZbvRhH9OBV3g5HrQVgBMJaACkNNB2+w3tRZ2dt+aWS4sd4kk1vd
Fs1WGp5Dkb4Tx8nLswIHFDN39B81Obm34Pu7xcAf/H5PrW9rMOfbyaBuRsL/3g2r/CRPuHMHLjyP
eP1T9ckpWkXEHfdKXCHuZcTVOCPx88wKghoOsDl8mGrKu69HFqBgLnAsRok12kNbeQCL8iAi5UlW
Z+zmOpwm48cClozi/rmw84ciTZ/0zP40Qm2jmfSb4LhOjcPTnBTjVdbFjSmaQQviqbp1TMnugHGf
ndO4vYk41ajlqZZrBPHZHZpF5ukDaaBkUsc1G7Y1HKVNnxSFijjRWnNXLPZ7ClLMSe0nuTJudsuk
OpFUGJLtYzUk6pHBxim0MFC2Yz97VkNWYo2pABU8xhFHEL43pVtJYWdeAtc6Orh/oPiEbznwCLNc
fvKk06FITDSNyvwZFib0HYFwIQNodV7GZRN1KDf6DouxFg3JOW++FPD2Z7klhUSf3y1p1E7wGGRv
TE99LCPXB9+lxtjibEEckqFChViEW2eaDt1XvWJWuUtMVaPNIXSx7oOy6DRMkwoV2TRe4HHB1opM
cq/MpNxVXXNnpgylTVizO7VBKpP02ItsEzNLVROgGpovcY7tylBEt7fKUXoQevaeLDE463l5jmyE
nxjUIT4DV+ptKdoR2gfuASc8doALbqcPYYA2dZgx9NmA7AO7JKkzaX+2I2nLKGCbiSo+OfoUnxo1
OUyNwoyb+L+6bOnBMxqAhP22/kUXYgcp4lceGIL0ZnGnmY+8wMpjvzYQGHKeJlPgznWuTiGcb1Fd
cuSMVj+bF6I1aHe0mWzfiTQPpBaTRD+Yl9IhbKMOFlSPmVybrnmqgc3oJr/GQkxB7EuopW/4Pdeg
PXgsfT3tdUPvvR6gla/ZI/AM2IMhtCU3y3n3AWO7kjEPqAuv2G4mN8dIlluVYf0qwpDc5XZvUBqi
36Us5NXx4hSF8QhrykAFlsP9cnSCz2M0Uugo7XPiGQ7+yqgxGWfXmrIBsY0rpVUAzhLi58LHvUrz
9EPv95PC4t0sTlt7ao3D09ZH4KbUYcrI/ldq6mNM+HYDdrUGS6JFGnJYRVdckIk80nN1RzLQYaiV
TZqDv6Mn30pyllABHARCf8xX2GFEgmMmtloCpjPeak036tu2BsbTVSvcVDnJ0CCODQGEB1vhiuDu
dsNKRWVsjbtWxbyZ9RO7FEciDTydqz2zga1sWz9axOswQS26tRQy/dQpfq3t7kd9QrF+3yZydbPn
1MuNYtuMbMyopNnu2I+ppT33Y4sOpGViMA39YR0BmLhcN4KJ4ypKB72HwmPsjk4nQV9sYOqEGfgH
OfazpFTgHpBsDpfyoVST9woCI+ICvEEWf/bSttHOYaalRpV67of6IrM6TxbjOx/NQGqKu3nuRk/L
mO+UZXEbkoScYakpCXkCUVlIIvbLkfVgDifM0orhYJH6AKP0lGmhsceuu9VMdTw4Ubxd0h4Hhz18
dWvk1jSqF7CCD/aYKMcyrTd6jOa4tN6TTi53XBOF6gZ6q4wk+r0YBdeXlcAUU2apgrKpnU3rMMjj
69yVuZ/b2PNkCwwtUuNYywNZ1Xgc9EYPOMszfvgBb/ld1S6vTt49hVnys14D37GyF8Ck1NhaTDlr
Zds57y7RLP2o7ZyeZcYUbr0M2XmI1Ktxk2yD5yXB5aLgwbmrOZRPWVYyuZLIJLfVvQaBiO9eV7eL
NoIg6myEcfezSIyAoibe1p3FwG42LnwQpl4GnNa8oCy1QlF7Jhma3rRcbKE6B17HD21dL+Q6PDPr
vGsXhpUFyqlJsR4NLf0ODWSIFZwJUuvY+gilZedKX2+P5RbWHiCgnFvTEolDMDm6pFh9iZf5pe3s
xDfMlKGTjV3EbEMOZ12hGLYvtYkNsW1g2bUp2VG9LBhogWSOJoYeI9u1dVwkwTpkWtHtMqVJglDH
O63QfE6dYu271HgHDLVZdPKqMy07443+YZDWumE+qT4HRKKu0TrKJbIZMXHMKoX1VPeAANVGalGF
gU7sIaThJuovdniwL0kP9yfp4F2MEeylNpQfGmJRDHRpOfvm7jOLaybpuHegwJixPxX1CTAYYROG
ei4xltrveiWdwbwZl9LJXiWORb9TjnVPmJiTC8MLl5UlQgtR5vKrlI7WjQrSz8NkT6gauStSQmif
xRyZKLgc8RiDq4hkvDbtgSVDBsr6QfDmRbk5gQAdZ3snhPlAqMlWUEJguCanZtbPs7iakrprYiRz
MKFLNbrHaLHJ+eDEsYDy0eru5PQRBcEQvddSLbGyLE6tmrAnQM1Ycdl1TFrbGft3YPcwvMo6hwKQ
2Rc9B86i2KSXkZfk6nIDRCDqsrOY2kNfS802WSccDU+8n0h1ssm0xj4zzLZLeMb6tR3pvxRV1fdV
KIsHqRMgPbJwZzoELjVrmJDzodsisJHrkwEZUef0LFuFFEE9tBc+38SiHC6hR1JAqJqfSaR+N5gf
/MTUT7Oj3RbB3Rsv2mnMZNlL4XshfjFskvzUoDJxU9vRdzOb94Tw0QRXeJiGkYg3ado7uTZsYgOl
BdyZr6YfhrtKbxDdYMlOvxJ1uPG6vUQag4JagQKkQ67dYsVgiRrOD/Ncfy1Dfe0nlu0myxcO7JwI
i+ZOsrtLPaxLhC76HEiNjcV0Jbja04T9DMWRXWuYw5umLLf1pNkW40EzKo6cUWbCHK6eCg97akCD
QIYaNhXf0muS0xekj1RMiHiFesplICJZFyFjsMQxs6pdGpvDfmJ0t2f0nuFvXgSKtLOGL1wtGc2Q
W90HrdywgpnERdo2UglRggJ/1IqWS9mfTMOePdKb9avEakHjvrR6mDssC9hfJHAa+uJKCAp3gXbu
dTl+C0P1mOp3igVxMYrEmgUjEedI9OZgJmA9CeDKzRiIUSmdoiQMT62075f+S43HLZs2I5AEfube
MnV/NOTPcZ34tl35NTilP/HehBw6KBs7TlHnadipmHiye5WhppVAJVJtg+mI26NmDGI2themZoeM
EBaCOWgAklrpOOtoseXP0FdE+c5uQwRTl98RZ0hT/GoS5oiKdP4C60rgbrvLmuELiiJzcjU/RcQ4
tgMcnXaCN1Sl7Li17icb4h+hhqDHAHUVXX51evJsdZPI17C45jqu9rTF6LHE2IilaDzMrRx71Dm2
pxNNZFWh7WEJC9lLhNQwC7ngBsAp7MrfkmXcVvB32OlMmkR3NwvMpQNPCU8A2BWi1kBldBwnvWX1
2wFjjWsnUh7MYVjtbTU+DTPusGwKiQiBvzm2JNC080cbRodFSUh86WiW0zEm0q1Oj9XSXLVRHgBd
09k0Yb8V+WQEmJuHICmQPtUqupbUgOEgAcKyF8EmnV0YNf+mnBD2UjGAlZqER7Z74SZqDums6n1t
gL+T69NFlZTaryLAJMyKzzPxVlGrgW4E4RU2I9yWGJcskdCMlnquhZMkCIFDRLfm3G0A2hbgdxKS
Skp+X2h2GPQKjtlNRrNP7QfTxpetq61SptblcGYBOHCaJFcq8t2KnU9DnJqMoTCQ2q1X9vkrNrWg
69bxOvtJV0mrS5sVdsAm9YS/tNym7XLXmsalU6cxUMW8Gbv0UTe/wN29tbin9ah5GrOoYeRjkF9a
zdcYyBNNHp0YnvuDMJCl78JYI5fOEr4dgQSS+aoZZPWbcWDn2Vf094ZC9OcgMzWy3x2Tzd5ohT+8
TMCGpxgrs/SulKAmgzv1MfTik1uKBymUGzhZIIRUSXrVJH24N2btQYhR7COxKzEmoZGB4CX3CKe6
kAD5qJfASsy2JxPHHVRkYWGHLQKRz4yxwjgLsgWUBLNnvk8lpm6yVVZNKo0pU7gYoETXHKASbWOe
fJ8sQjJXwfUzK2pIVNbnD2TRmAoEGwAZ+SrBXFSWJeBRJwGYNurInUCqRqtiU9aqwYsaBUldiTot
dWhnsUteWBQmntPb+P6i7qJ2RJrrGLnHxv6WGw6GSGF4pYYTlosEXXSlnNNpWiOFXzjbFmpgc0Pf
2tK/Gf3OGHbquB7hebtsiw6amjrd2oh0QvJFwe3rkOiNaIHnj099NgzQ0sn3IA3AxaDHZnJ91DHR
4wFRIMpRTLIIzGIM0xVaQdJ5g3KI7xXe3s0ggT9VMzoByk+AA2SMl1N2A3KKlr4/l7OOCw0zPr7/
x0zh7vyPV+3/m2yAWattoEBwdE3RMBP9/Z5dJcG5Z0lB0TxiehTy8zoNIv36OI69v0A+r5m0/P5X
rjEx/0tzRE7MnxUj//A//+WxKvjPf6gx+T8qUf5fzKNBRvWn6+5/dB//5Q8n2d1H8euf/+m/tR/R
v/338p/++g9X4RXyBv7KH9oS+S8IRPB6OY6BEoLoKJk/+qsRTP0L2hWVP7JMTbdt6++0JY6qo0iR
Dd3RCJnhL/3NB+b8xdYJFHUMi8XIf9oHhhPt79QluNP491uqKfOzDEW2bNxof5ZjZPNiQGHE2y/n
01Fk1ZudW09RaHenQtf2oyGJs9YX6rakqgMlkWxi8JyBE2uLT3Can4zLsh31kUGcM3OXt9uxqW2o
SLnmMSB9DJXxbpZn0HokYbQqrsWBrU4/k/5uzrwu1WYl/UchHDV5DojB0T3DyLYDVBjfqEeXKFdx
Ncr4l6GD9XKaM2XHeMdx9spob/FqEszQmqKJSBmhhjSs7hhrPshI5UIwLKQOqAQICbb4t8NH3ZCO
xtQhpE/mN/zPvNyNsfKmJqMejj8ZZFyWLH5WpvbSZOa0DyMDa5uCt90hTGOU03W/d2GGQmnTje8d
MGoEIFA7HVYOoJobprmcZ0kvtX55qnMUYGz6n5tyq8cjuBtS0v2WoCsOY9bwIKjWxa8AhNgW28oA
2unILa/gPHvNwqHbSYWqXeL2HSkG+rt1GMGiAO3vm5PotypiIJKzdR000jGRJNqR8q6iBtwAwqQA
18WVmqi8QOBrttwFLCKNXuFtwUJ4rsE+OPnS+pba+LIqxqDVpVusrYkSERWsVtBOd/KwizWnQ7mb
+0WBpKVX6PVms3zTIJn7eSS9hAvZx+2ZQMUPxv4jyDoarT7Mb+yfWCETFVBrswRWixPTVBplZSy8
1wQoupkwDmbJb1rOdy3ZtG6Y9qc+Y4rDeiFJMFs7tDSyebYbEMtCBzbGzZWK4mUms2wftQLxyvg2
Lf60LOHeinKdKbn+Mi3lu9REgH9Wj02BGsiF2IilTgp39Kw2bz8QLelc/IK9o2wlqQ8KUVySlFUt
6HvLxzXCjtri3rcZC4yS5BcmNgy1Z6LWOCmoRsiXnugXJsbs/JtB3OdZhAhIUjZlN48bKTNc0G5A
TxbgkBQ59LK8/VnxMRAz7NNgaEezH3ZCBiVj1GwBlaE4jAYZhIgYfuEqp4WsccEYU++b5AW7wHG+
e3JL0NeXRMBM5cUqFH5qF6E4VJ0qsMtfsA6eG6d7E6PKvmh67WrnrQjFJ/tb2yM4w8877WMoxsvk
KHdVD9V/NqfngUSK06J9TYsWea3B/iNv5k85hcgP23ijEZa7I0TqFy+ux1oDdNDG8ZEqDJtBa7F0
kMUhR5VRPuuoFhMF6hQYaOpCudYjdB+7RkOyNQoBu1xrKq83egIc9CzQTZz0uiEOepnKx56UFrk1
t2GYb3XT3OlFeslaoH7RrBZbytLKVbjqvmJqb2za9XUkTxu5dhqFBKOool9gQuqIARjoooUPueg+
mtrhjxR5Qxdj8K0qo1uR6btNUv2lVBiMt2k847Ya5E2UPFZR0gFvpD5lhnLUGglymCV/s+uDrmdl
s8fKMkJ7Y5auQMisjvZDzDyesdd0iSUR7aQcaUq6UqEFXcKDDNNncdIOQqjVb9R02fJskumwqGLD
cam7c6O/hNj6/ciYPyg8Bm9cq6Z2rZ/WT4byGDMcpdV6AtIZU20hc4vZLGDTXAyMEKDULSwbzOTw
RVGrdRRtFWoIWkMyS2ehIQhh1MC6FpLsTOSG18IesFIE+KzIZcqPvUlpqK81IlSqVxhdqRdJ1I82
hWSkUVES3zohyZp2A2ORO3mtO3P7PVJj3Bwstzd9K72XCnNznD29jFICQGeMrd7oN7T7wEFyIkTi
uPMJkj1qFFDGJ/vAQ7EWwsRLsLaiNg7XInlay2WDullQP0Mdfoua73HJHxWqa7GW2SsKPaPudtYC
PKESRylko3EqL11B2RavaU8ydXtF/c4gqfWUPu9gIhI475BJkuEmcrJrL3HFG7oAZ20HFOuqVX5L
j5DTK6hSkm86ImjiHyCmRA4AnUvW7sKizWjXfsOQgWVSxZM7tXYjWQrUVUW1tR1oVUgsx0Kz2Pcl
TUy5djPK2tfUynJJFUbVohj8WWlXTht32fK7H8LaYSX00lquLBtcsCJXxYlBJ4A9UgDyWBBLk2Fu
kMnQCoSkMcIrx227ToWXElwd8IyrTYuWrL2a1ZGKqFH3EZqW4DyYPyYaO0b2foaOianQ2vOJ9JSk
KPectR8c185wWHtEc31Z/lakANOs8bEiOlvWrrKjvQRFkvk9DWdkG7eoML5rjk6/seftQvgMGD++
aXvtVw0a13HtYOm9Y89cu1p6t49s7XMnUr+DRqqudh6pBKoZbwl5DleV9rijTc5pl+cJzzFHUNmj
VRRrRx3TWs+02NXaa+c03XPV7QZepQnN+Bxhj8jrN3SmnlKWd+natbMZfsc+J3+aKjbNSpE4anWf
oX93H6oYy5ICQrKGFM2OeSk0SaNtUrTomrH4zTo1yBgfOOscwVgnCvQV4EhpuwXDhsioq2Bi/DCs
cwgGfICuEr6SUKfHZljBWyleZxfFOsUoGGcU61wD1tEps2CIMQe5jSN4RXWdgkDVlxiKDOt0BG3m
eWFcMhTXaT3TVCOlWIDYw83RI+5kuSB0/Tq3SNgRxpzGaoTGkjsYKJlvtPuk/x/sncly5cqVZX8l
LccJGeDoJzng7TvykpcMBjmBkUEG4Ojh6PH1tfyVMvPpVZrMclJWgxpIZpJehMjbOPzss/de/QPP
aUVpRNdvadUvNwqHkAovDhrHFlY8ypyyzYNBIdOhLRo2r1l3irIpxvZHfoyC6XNiZAcajbOV3SGV
CBrL1n5pJZuAiMy0DgwPT4rWnYRWoPLx2AbQt0rZb8IGOFbmIYwKZKvCwJ3TLY8pGSszTj+t3KUl
z6V8bmrvs6r6JXVtr+jhijCXEOStf3mIZLlWy+Km7zAOIfAlWkuLhvlBusxmRv5LHWqtuCmtvUWI
cFKrcS5Muk2Ig2+hBTcx3XldzQ0e5jm4NnP65fjOY1HalD6i8hlZQse0zWUzrN3zkMbUTSEKploc
RMxbN7bz1avwc6IFocH+KwpylI4Xbls/Q2zjTEcMoFZSz8jUq/XbrP2sWVyvm2J+GWZwHgt9saNM
upsrgcJQTt3e2ekT9ZVY3MgIonamWvek0JKlZYRzpu8Kelxld1x8kV1itfTHseGznbTuwakz0mZJ
9OB7tDBnAaYyD0GGbT15krhGh00sfz14iEhFdbaCEcQAkq075PnaN/qz0GpuoXVdgcBbIfSOXN0V
wm/TOnvJC9N6FwPSwVbvxMaho4ckuI1G+MdH465DSsau2h4BkpFkQWUWWm+OEJ6xh/JClpz1ddWy
88nsmZ2bPIyMvHGGcl0hYc9oT6HWtCOtbjda5+6tEzsNQn8I4Fxq3AcXSZyHyUL4Hmna1Hr5jHAu
tYIutJZuWlTJeVpez2m4pKN5RPUxb4PW4BOtxnv0mm+CR3ZhztL2D0Kr9ojSj4Ug42c1WXlxh/Al
Xt5HG79tg+QPxhGhAIesEHBIuKqKVP2ODHw7JeetcusNoLN3TGz+QbBQAHvBW6d3DAbLhpgTDJoM
+4dAbyIUKwl2g0U9CaYPdhWt3lo0en+RscgYWGj4erMh/9hx6G2HX4an2KbFSaXF76V3ghUg2+nS
NQr0kVio3c76Ze03A4rwzOYhH3PjWI31fimifpON829Lr1L7Tm5mv7zmNp60ObJ2wL2JtMqNqUrn
SHUQgbehWS/NUm/HxgRVF9XvtnLaNffMJ+6TVO1EAqdLTqBmDCqiOs38c6bkFEwBvQ/UoR+yJut5
RtXXvOMatpTOeRgJRJpGf7Tcg1A+1gBIYDjTVHnXNQ7hO5V9ga0kUpbCSq4XMnap7dVXWQ73nVd/
FjgghA36qKXvosdAyQPIWjXtEJ9Md5y2SzTUW3sp1zgZdH17DpZN0fmQVHxDKQZKBElyZdHNHfaN
8UBp6bjA47Rz8cJf91rCDTugXWpZc7I2mO7wY9XedCkmRSixY0CdOS/W0qei3qw+mhmAVszTn8bH
foU5nDKfYPhenOZ79Nnv2RRMZ13qs7brdqLFydYs4ZlK9A39PtnDQ66wqJcUuOZMAHcYNh+XvKNT
T7Vs+4J3Dwcqx4TzHU+lBw3dKta1517jgNL3WYo3j709QKMWDAdrqDujCF7TKrR3Tf3S1BU1Q3X3
bVMPtlVRQw2qorqgLp0tr9k3UjBGxuinSRjhwF7whbmqOjJTpSvba1oodRSJR2wVMq+Ijg0hZbuv
HTajHRlXjCtrZ2g7TKWZtQ27LfWP4DisDAeqoI8QfIhji28Ytb96MbV4xQdnk83yJa3FMa64d7RZ
RGdTO7wlVU0fdZyRYx3JM9Xdc9NMD2GBoaeJch6+ffbONvYr8GMA0F721FaT2sBuAEGioWyk+efe
hiXWLy8tydap9h7H0s/OeWFQbY1+zROAWGWxSui3qrqRMyTIA9rgcZSxJu/vhDc6un7yWyVNvh9K
kyt3WiAnWAEzAbd03CItXaInrwSG7UmWHUfl0OoHXbvEc1D0wEWUBLcRfRUtS48sskMyxdtcs1ND
iq8nwRgz0EB5Z3gMrwioYDk/3FL3O/aQOkssFndh1V1b9NGNAUK0sAZklFqQODM+qubd9ZE1ZpsI
5RhCrgkjalMxiko5DEf6Xk9ICNDL4ELFCVubEZfiXZxqcySeE+AYj+NoP44FWUs5Mx8Wrp5borne
u6y1Nknkh+CPyndeHRKUJg5d4fCxbKJ1NyeXcXbPuB7NPR3z1xFV4m6YKMQSfURLd4850ugCEB6u
f6gxYZpRJ6HIJPuY2ywfF/E2yRrxEpsjZZBE3BrTOoxZS/oPxooxD+Ji14lYG0X57hOeuOuD/uZ5
XbpLAJi78U9Jp3ztnFXWh+Dl6Pwe/COf+1tMVDiy+ZCqVNj7MmeYmIkMbKmTgw5G0aprWtXeWkjB
KUIDu2JiQ440TAuwH2/auPhRJcGTUVfh1cvf85TCbLfoaawuUhZ3IS0LOR1iSoR0s9YU367guJQu
h31CQawr6J1wbf/ZSFNrZ/sgkMLZr5+CWwQwOPPD4rOI59sQNHf+MH/SAjzu5hrPmF/SVW1zBPyB
XLUcg7z72dDPECssSOxYDEkiZuItsc0HFsgovNv7emjIS6byI8qM+bNd0qeO6Xlb+lRCxFm+m4f+
YvKP32Uq/+UPzJmjFVy8saJ9FVPgNvhZNROdP2bLWNUS5PYpCDRKcrnElZL7hGxHinEhUAtFxYlQ
q87sxSZf4lclM5rTa0Hnoi/ozWFberP6GVBF1K3TmCJDWe+KJLqqnFGFOe849a7NCZPyHK7xMETV
SNnnMn/URvKV6O9bYPGMEG7C1g4f69aXxa63M4pf2+QtRCJJORnSOnDfPJXRmkhhSFlStRNSEuBh
iV+FA36rUpR7Y6xfB6xUbtgQwgQmQ+fseok9ioYZwRQFaKfe8KP7Uf+bkbXvjc0kJemp6Lm3ucQ4
6n5SW4vs3cZKKa3qy7agpLYTh6rK7q1+WkiHcGh43lsQteRNzBkMGW1uhNanH3EcY+hlibGJUrvf
jm79cx4QdjIHQb9y51XUOCcP6U+oHBHQr8Y7adnYCIPxwSms6Zihqd1V6I2ygDaRPlh4ie98wCyH
lKgR18xfzA6D5dhYpEk3uYJmSgMKIhV0bnmWOsLlUlWt2DBcDWFvU7fY4KNrL5VfvntldFu86Meo
MDI5dUpEyZHvpjFxgeqM1yXnKzxkNR9uGraB+lE5C0gtCb2LwsLtFiUNLX0R4QfnyZHjiJoNTr/Z
ldTfI8XFpfHGLRJDauDQj5DlxSEaGDWkVlEdZX+HAWDExCD3zTJ7OEZUpA5TfKUHEmHCsM3N2Dqk
5xv/6rrFW01p5kqANWH0d1khuTsaYe+jPn02Bz4onZvRblHGZ2ME7WExtK5xDfMlsaOTh0MWGYm2
QdNIWmoJ3yjh+wFvC/KBxLWqvBbrtu4HjWBDwXUm0tOYJyi99ZsV/+Q3CyNzPMUDAZAs8X7AE7Av
SWN9x/CJtmIis2vxEIlz9s1MSxkTMEiVckywYvZFh5YF8tqrCFEKq1SnYNxWKa480QR4SlwmUb6+
S/eqYpJiJlvICavB2FYAsratY1q7WUbByeN2QT3lLavThpKe7NxIV7JEG9tVbXNHVYZXo1IPtyjn
XRgzSY90GDTbivJOaj0luDhCdV1GzsYxXRwmFlf2OW220sunVRRFm75me5Qn4BUSKj5wQX7PC12D
fT4tm9mjd77VR1tBz5Gh/MPsWfQ/zXl5nrn4izhQm2KcPqi5hHwjcNJ0Y0LLVWRRPmIGlzlp2LS3
OiEzdL97LLXlMHc/l1I8FWl+MKny8JMY2dYdu/WsmDELO/3pxMgDmcWTXjoQr3o6m/KJVhF/erbF
tu7mS26U99jt4gczoymg7OSFVSWXkCT85Br2XaZJ+8ecvKo9+m5SC+hwkCjrXjEctg6Kh21jvhjS
5uY6kGexKtGKUmAabCl9Lxpal3Giq87d48aFuEIL/Io6zmDlj2a1toLYu/KNZ+stpo4gJExk2Vn3
vuZCwoJ/yTUpEuEvJrA/keTWHMkJoGTqn1P6uXdKkyaNyjlWWMqwxIYXlnnZtTXml1LzKSmePhjj
46y5lakmWNL6jPBMqx1x2t88ratNAO7S1txLqQGYmoRZayZmremYruZkkjiyrh7ozMGmGKagYGrR
VM1WtO/6X5bmbbot5E2XUZlLlbFuB6icWEMkoFJmhYZ9YuV68brG2Uur4XIONdeTDem4KTXr0wiw
EXJbxB2hSaABSNAloyxIM0INs0dCcscTYznNUWxnj14AxkkBFw2AjE4NR8ZC3URiRurO1abfueZ5
sBAc8AdHHOlMpRmnq46WIjllyWdbE01nxQXf8I1kFfrU/hU+vkOdV1CIR63NXpcbVg03MtlCN6JO
QgyEctCVke+b1zoQlGkG3IR7e092VNLt6u4DFJhUk1gDa6YvnqP3LvUUP05b7LtaAQgoR1pbzd+F
676aE+vqUmNend50XhLIr6lGwLoaBpv1lzYBDlvFhO9jRNItJ+AdkgmcNa8n8Rz+kBouW4fZR5L7
52kcgntigM+lBtGms/OInEJliIbUTjEzW9nTIa4Btikk24UrlEEGZyMxeay8oqvPZpTdpHmld1yH
bcbgtDQ/pG2tk9o0fkX1W72Y36hctC53NN8ISYCgqSN3LYmhSK98HXFJ1dwKMQ9wbdRI3hSjKXWp
0FC4BmFuANwbDKzjhIb54hKr1q4G/BJY3kmN/JWgExQIYFerGUXy6DicjBFd6i3lKSM3njsffvCg
QcLUv1OeBFuYWOU5UpAi41Jjh736NZ6MaVPP0GMGuqQ0otho/FcPZrGt4cW5xhgLzTPWYOPBAnEc
OlAOSqjHC54YAkn0Q0mIyNq9fTMstLzUBxXJY8TT+OQIjjKVxDP/CeEriGIaDg049JYGL/OTJrcF
FnMGk9nCxI8RSx6jseYhaqOmQeu+asv2anJSea6pske4TyECmpwJk1W1K2Xqzn/m3DYpt3kPf8jW
H6pBxTsrg2S1+JxmtvuELOqtE3roEQF4A+rFx/tTsA+V4hA3QCiTfGukgzpk2NUZkhHaGyqzI3mJ
ovapR49lSomTdT036yxdUAgmPB2OrOKtodRnMFd04FZr2IecXBjqHAflA07jhF3ixA/JaOREAHCd
izNKPdxUH2FvvQz4pmza7EFrT5j5p/kOx8bPSS6/UiJpsctykiePZ1OsVeQ8w5z6VBn0iCuU9BUm
KeJusnBBviHQTIlXY3brf6Dpc4kCMbch79NwY2efMglCvVk5zqfCnPHcL3JVR9QMtegEBZGWI+lB
yKW46aNuuXmVU24GkdjYe2gK0mnPSMIeiym9oxvXv8vjbwaZ4VRshdIs8Q6Pecd7Yph4mmznOFXJ
lyXGz8x+S3oqXvw2Zk2RjKRr7bmi1ukzxRJCa8FaoF+vg0Q+mAHLsraiGC1e5iMf8JXXxtO50ndW
5v9wX7ekzADjseXjAFymFEwHysBqEsZmygoeHTiJGRNsDmI2JnUsv1JitXv8lXzBtMHPdN8dyzbZ
Fzlbap3l0Qycs9NSSDhwp3X7cd6G5XDjsYWnKYq03+0toExpRu9sUrY/aijeJzq3AWYyy3ZzeI7b
Yp1NJcsi5tCVx2gYcjH4t7jHB8m0KIkRcmCypz3V0rgVFYdKOyB/GdTC97XJMcuWditIT7aqDyhU
0k3xE51gebQemwuQg2ZNtoGi8xkpr8GKQjc+LwiKfpV27ubfoqyO7LzpqEqcPR5LaFmwdfCZ1Zya
Jk0GwmP0U6xpEqe9pgjIuHr3qS/mgzmGlCiho5zzsnowlujmxiw1m7SFF1xTvxS79sWNNE+8ZPLi
LdEWXXrfE7Zaruy/6o7aQnP+/a+6wuP/mtHkzwaWf999V9rL0f7Vs/L/ohuFJhL83f+8nbgqeorL
P77+5ev7Xy4fX0p+/YM75T//iv/tUDHsv5n0U+gOE9NG/BDavPJ3h4rzN9dH4wZoFXih8MSfHCoW
1Sj8IT80PSd0rL84VAIXi4pj+rhe4Cz96/+gqVj8n/4UYbuCn8OlgMV1dTPzn/0pUoXenFislyuv
Ok02X9+5TC6A8PCDladk8E9y6vB3NdB7m9TdyKE6APchCtCiapcj1RceANMOrSvA24nGGnQrY2bS
Rh7/yIpl/cdH8x8sUP/QHmnpPpbqj1ZJ7f7RjhrHskIvdHkFbGHZunn518eTLGPKJq1/6+OkTBgs
JXJ59WV7Y/3koYNoBWm+OAMFDe0UvGY5SUj2qSe2jFT/4C6xDJd9O1DVoWzYQWpwoiR3vIricXyS
rtvALsAlsZBA6ojWeBq9GDmcJL3GMU7jLWqGdo9zL7wO4ytKIF/wgRV1ZKZvBLk3NWxHtGic3mnY
3YUB7RpirGhvrgy1HzUW0o38XaRa2n6nhCMGg3StIZJhshyanJGDZM0PqgSUxk0qm3v3ohGUib9Q
eJKTk64kXOKIfLcGVlIf4N91DFwZhR5Ivf0K0121Lqxw72vgZaPRlwT92MZ9+EHykhvqIVkIihAg
KDL/pbQoeSaHx9XwKdNITUz5mnDKjg536OuswZs0eBIPZVAwwW5V/tBB+6LDDlpnyTxlB119MJOC
ZapGehqMD5aGfPoa9xnD/aw1ALSCBNr7ZbFnXl4neoWKKgGcuHpCUyOPZDg/3KomHrX0p2Wq9wVh
L3ijbF1TDfd9DDSKVMIifKjx89R1sp8N+76Jyrc+5OxO0V03IURTS6NN7QrIqTdjxgmn4CtJAKAy
IK7Geqzv4ykLt0rySwZL89vHgU+Sjfotl+q0WkNVG+iqnae72Sou0R6kxVWnIazwhWxHCy7SIyFG
QrKcyN4Ho6IrDoQrhIVnWF+8URrvSnzEBdZKN612IyhjWjslCU6YsFQ6rBWM2GZm+T1Xt8lYu5b3
WEOSZbvBP6eikPQHmFmpgbMy6lm72vVljgd+CWyUUdJ9jhpT63c9fWlAyrH5YjDNfIkJd5rfFXzb
hkvnalJ4ppaIFSnfVhf2n0r3I4o4rRjZc1ORvWqh5na1iXaAdSytbVYWBcwciwUBLw/78XjS233g
WqQt8uQ8aSzvInEQc1Xczbj5FdueKw7rAhwTX5uYW4PCO7ByvXwbI+U7kH+Bi/4OFjAFwNCTKVsH
mtNYSLxp/Fyvyx/4YDb7UgOFe8jCQiOGk3Yh8N6UFOlqAPEiQBGnGkrsazxxbId0JToE4XoFvNiL
7vlD9trswBoHEEA05lhp4PGo0cdVEL9KWMgLYlWi2cgREKD8UzYENDQ6OQVdCRnXPHUu/vspBX1Z
QVqWInmbNXo54riIMz5YnIXkczWguUjVLqrFUwu5mdqF36lGOU8a6kwAgg2aBj13GvmcJcPPvE/F
3SDgnVdwoc1O5VeacZBL+PiaSSk3vu1tVEo3kzcm7x4Uksjsb8FAN2CLTDjO50w0DSXN8Re9T1ej
PBgaVA0sONg1sKtHbtSehlkLn6U0lQhdCuY6rhniK42+Lql/ui/j5womds97STb85rCFOhblQClL
Mh8GsQvca6Oh2nGF2EA0q0AzFl/TRLSM1+xYBXimPYElL2UdCKVxWVUjyO5gfOtLJN0G0cKwnAPh
/l3sceKWQJIHjf0e4X9nGgTeLeIBZia1yN2ayIFxirMQPIkqQj0vHF1aSqWwN/Ecv9SFi32ooJlc
o8eFhpB7OShOgmyPM3xynWK1W973W+Nm9ElpjHkCz3yJ+4tvrfXRTQQwfPG572EHKcix5DB+/oCi
h9x92aHreqqswCAEPL2Fot6m80vhMQF4wRolgRxyYsaHVA3nGrkDZz9aDkfG3kB+MCPcVDUeHDb8
ZFubVq2xkxf7IeEQrXE+m8nX3IB7Fxr8HksQ8KOGwTcaCx+r6Lvx+FoXPVGwpNhahnqqNEqecQlQ
uoHNHMj8pHHzeSBQc7yGJb/aZmy7SUdLnGpG9jxqXL07fXcW+HqRSED2GmnPNg6bs56dNe4es3QV
2GfZ/YhFTCkxEYE0sSh9H/N4NVbsOmZcmYljeiyiq4tBjcOp9IejspzgBwsYus9F8SmRz2dKtvZO
qUy+2nT/SesnbULZ41DUB/o8FiLD9r1pjAyvJd0VtiGyZ9hmQYeg5Y2vJGMmJsAQH4zp1ifT8cEI
SpSf2YQL54JJ1mhaloDJg8ODOjFEc2g1LGcyR/dYTR78TiuXlMbE7qZlnGVd5B7Dxg62rNiIfYLm
4OnEJ7r9GSoZH0ugx7FBMVSNpbRWRbyDGkI/sPET/APf1F6eWhIHW9wmu5kklsixbIMg+1DJcDQM
Lacpgxcty49j1sz3YYaPpW7Mm5zt78TvgUxVchVgS10HwQzJ2h5/WTL+UXu8ZmXkTwdbud99Qelx
lTPSe3VzwStUXpYJEXvwxolWiI5xM5fmltKUp7gBK+xNbr4e2hh6AEUzCVh51dkO0ST1rhbCIvTz
dE+OjIw7wzFIPVrY5lxWEave0fqe1mk8ke4H2F89dwYxMqHTWhXs8mZa+e5i7dljTKuy2kQZzcau
p9z1ROoDw6LaOJFjnt2qqq4NWZ9rqa9BebkjZmdTOz3ep22Ubxc/0/gqWkMmhC57+SoM2OhZogfv
ayY6AN+4JeNCQ5RcCeRsDu5TO32hTE9r9wVW/syCsBAHB5vCEgqPwtXoJ3r7Sqt0WY+7Lu2tXRKz
XFM8DvOwNLZR1lHK8jw4BkqRfWFzTfa2Y0vSSahMXWvfL2nzUNs/3YAVKZwazsCpWvlGuFZl91pk
HYF/R67KIbRXy6BXZ9nrKKgc5vGEE8WfKFFHJa+MggpxzxhPYcILh1lpoPRihfPpzPcFUdZXnySE
CYqmDi9y8GkFxob76D2bdSZ5HUrrdOUGmEZPkhNzc3Rdz5q4MYtwQ9HVbKhPvzx3NJUmQhJmZs3U
Alpd86h/d1mMnIqMIoWuqanIw11xzztIM3H9GBvRqQmWa2Aiksq2P1tOuYL4hvJtU3yg+HRQD58D
wMBCFlojGlpIus6vrkYbHImVlc+xj8ODX6JajAMPi+EuGwseH2VKWxq7CILklbcz2cxS6IbfzuH1
mHPqQqp6ZmEXvUXMLysTMq/usYo1qpcOQbV3VfBNTom9DRQ8Z1h+RcSvcZ7XT9XiJk9l5E53pVtQ
oUCHsWl4aEN5W65yRurIwzNbFNWjCUV49tzvJRhfZlEfZey/NxbXt9z+YbHj37SYfY49ZSTzgrFw
0YxiYhcY9iyrOvkAjEP6LmxNNGaDVK0iJ/JPPrjjtlUkkjUBmXi2E1j5LsDDgrbIJchuWOpIwMkx
AGXfGuFRIdTVmq2cW1BpaUcYjmOFnR1PtAOIeRg6hBLMb6nXEl6Z00+Ou+SxcHiK+Ll/pS1mOAa+
GOCb0Orw4WeW5NrHbTyrrceotimcCmyKaC0PJBq3LPY+bP5ZamiGdAZYVfS9exKaLy1YN6DL9j5Q
UfN3xjUcb1i9ywOs8Nyu6b6CsNvZMKtbTa82Ncd6GjpaAIYQ2dHaZ+h/W+084lJCaMbnKkRjxy0A
jO0YELIdEzWOD9BDaaLKl5qjjRIC7EiztXuerkPSr7GAYQluDUI4msSdguSW7osA0C08bsL50H7m
oLtjqfpTnKNqtYD4NN2bRPXacOF92x46VaOw1nI2aKn7YfG94TaCCRfgwgXN9YHmh4c+Qkln8VnM
iFU3bXg19JfSUOGazrHlNGgSecG9bNFs8lxTygfNK4ciV65mzTBvNM28VThe5yC5yIpHq7vodQCW
zwIIOuVFL5amotuaj+6ztqLnjE93Xxo7THb4BqiD68GqO5qvnmrS+qiZ64NFibYDhp3vMOOAqH+k
fT0fElDtut5eRtl5CrMGJQwFn0UhOxV2B1g7RbWffKyE+Tj5O7Lvu1Cpn1iuBSZr93OQy2sHMt7q
uMMaRnU/1O1p1FT50O9JNfnNY1sEl7rv0y0gP2gcRXtzZ2jaeX0YIE5MGJZ3JHBvtJl+TJpjn2qi
fTFmpzzgUlLYxkNW5Lcx1vU76jrZ1e9UFFvpezQR0RWSC/uHn/BQUwqt1TPe8lqCUlzHJRxJ2dBF
4tGlgZTNgtlfzmMvbq2cbo3CVTkX+6WfT8oKCacNzql1Av5STEP9lAAudF6sJX1jV94n2U8S8xyL
6rOh9JQEe3AN6INcT7H1MbKMp/b1jjG/uGEQOhr03kPM1SjFhl0aS0fHxz7MLghoIHQPPPPguywM
lM2ZqE9w4St2/P+SF3u/bn6ea3JUH1+FTn63nZK/uj/rVYLyW6Jr/6Tg9z/1rm2lPnKtet1/DB9K
ffw3f83fNS9iWXT+khH0XWE6bBB1+Orvopf4G/89vVI4xEzX8l2fYN1/dP5SFWzpQm3PEbZta2nr
P3JZjvW30NQ4L4uf17dxHvyPVC/xVw0pCFyP5xY/pE3MS6fG/qwh/Zc2PNZ4/evEuWMvoc8CPeck
rrstYoK5Pama0bwUWghGEG48lOEg5OGJmfBV4iXdFtVAmF8ryYp73DpCFKLJ+Ia6dCq16vynF/6/
affll/yL9MWP7QteHo/uWRYsf5G+/ktoNnvrN7eoteWOXxIpONOacKvVYUfrxJ5WjLHjXGqtIc/B
4N55WldG376Rg3mwrXE6ZzF19sbUzwdOLKlV6VD0VwP7iqX16qYl1mEjYc8Zv5VA1JZa3f7nvxFd
6X/9lUJXWKzzOSgslpaW/t//pOYJ2jQyV/Nk1VhRNxv5D6LgumB6x9CaxNZnKFgC9aqSek9/b4C1
gKDFULP/TwheHJVYz4LmPkM13httYXdsh0gXpW90WplvNtEwjgrWoQHP6iDFSog1gRgBlpsW642g
j+Nu0W6cVO84LGu2t5M1HFvt2UFlvKbaxZPFB0e7ekQ/v7ra51Nox0+ivT9l1rFWiCT9+/iCnBYk
SCZYV3RRVW8wo7XaRRRXPKsynytfhMXIoTP5Ls7cZd9+NFm8YJkHvRgP0SXQ/iQWsL8yx0AVqcaL
o4Nr2stUCwokTSvHoNMvnwQHPjp8mJSbZt7e81zK0wm7jtofxUN1L7RjKl54yhn2eVgMg0a03KZf
IDwH2KykY+bncUxoC8OCNWLFosTuhuxSfhZ4ubIfkyqbJ9pI8HB3jbUDC/lszbgzwsE9V9rphZ2x
Ikhsf1JjEq8b7QdzfZIsJldzT3vF0IsmCi/f02UJrzV2sg5bWav9ZQtGs1w7zhrtPavTjnKaKqz2
Nsa0RDvUZvCyW9/gRkCY2t7jkiSoP9hbpIWbyZaM6XiHOBCeXcxvabXv+p86njx72BO1U8TTXrkI
09xiF2K9WK64sHHC0oOzrtceO8MGFqldd5bHNn0o3TeeevgbsOYt2qPXBR3XiyQ4LLBcoL9PmJpS
sj7a2xfTL0xTZH3le2/ux9o/J016SbF1ikFq2wsFmYFFQBLTYKzdg1bF3GrMXr3vY7rmGoee1Lin
AJHS28e+yh/jlJrTOKULd+HTOdImCMMLB0wP1YKW4xO9UcPR055GjbWk34AoXQFRCsvVtmzeK2yQ
JkHSwnem0yIh0xVYvCiQvuLCTfm046L0tJ9yCeJPYkl+P1A4px2Xs/ZeJmP66AIPPwb4OFg2oBIR
cWDL+t3U9DD5fttv4pJ6w1b7Oh8APnF1LjAvpOPJN8eWIQirU9tG50E0JgEoP93Zy5TvJ2yjlvaP
Qk+XBwOBwyBj8yST77QmUej4+95BuaXQD6EyeBsoQAYxoq/MsswpP9O3fSbBqPSSw6IM81BigRqg
E+/UIB6sbAwPgcTchulsZ8sw5n3swIrUM2l1amGvjt/uHMNrdxJqb8ilbSVRfV5G+1rLlOqU2i33
idUeuiUFeE5xwiomMjCTJH53vAKFLrZ/pX6GhJCZ97LYRhRR04HOWF0M+F24GyJMFM27R/CdAkJU
R18yuteuSStJ0BrbepqcLXoMk2Z1kIj4q7RPDqNjsmQuoDVrr5g/kNJrgr7fWNipB4PvZ1bFV7dC
hG6jwDgs/XfmK093Y7MM7t1zMmMR9oZxXHV9eU7B/SLPHrwlx5UzxBe8ep92akNFiLvi0ZT5MXHx
crCMxYxdDHuvpfvAF6q+RG7hMF+Ob8vS5ZvKwl0ROzOJmCb+8FMfPzoBy8hq8/MANcZ084TqoYIK
EVTXlcK3dWQUJlyqwrepokIgYYUZKt3IMJKElTB9lgLPCzkk+hmKQ2hm4WEmG7eKqmuEA3Y7mNWD
7U5sXQhQGRFx5i4IyWT1SDNl+oVrsbnKqd7W2RxsBkuRCzVIRszunKyQdZ8iI/hFyW226UuyfTlV
YT7A69VkdI+GXhmowqtWKWzodaRCwZ9jHBUuqBzlhz2u24i+unH+qTvG/qhIN8YOXJrTXEvMCyc/
xMOyCKviV7dWHu/ljrr3TSgyEmdAGycUmINP9TdVzAHJhc/EW9QWRQBbD8iWQqKJOb1PRJvcUVlS
c4n3681GREG/wPadg6+xuRYHsQ2r1jDV0REhSKoiRdGLbYxVlCG7CqlnEZxrSUK/LZ46/76I0cb4
CIJI0X03Y2LgxOIvmwK8RrbfUKnobEfC5psaDykSiXMrZTxQkNF9sckZD3jJvCim5bX3BZ8rXBaN
GNfI27i5WvtUROmw7gSSU96k46YZBoTS6jUwoUSNTvTSz6iQTTR+zlOyLXGD76N52s50efRtmxwi
xRUJTzvb+XzZ9RKtySAYRHAQNfYOk5tAoanPtiXddVSQYnEyCjeM7mnqmZ2dpfgxUo8hDSvcEAd5
kpb5hFqDGc7ty33fJF99QOXLgNfRX7pfWJhpbHb4JGOGZ6Pmn7LlNWETu4tH3dZesqsv/OhxHtXz
MI/ViVvclVgGB3q8PIpifHbTo48FaOd2giLKiT5h+MvYx3G/ZNjksLp03j4e+RVwT5Cgood2R+5c
3NHpThNZe98j8e96I4Yrv8TUhxb9ac44KscBXS4b5/gWlEhFFmQrN3HXTI7lChsPoZ0BT5Tjqmug
FA+NZP7IJxPlLpXPtHrt/CJ+Tw0n2CDUfytR0e9zdGvepKpSFN6waWAnlK4cX5IfnGHe9OEPK+hH
mrfix6X3eHAEJ5fmH0QTENMtJdf8/2YHalWwZfjEsHtGzmnssfkXRJ3KyHgOO74ZoffWOjzGR3d8
IUVFo7ugVr9iS7ySrYnI5lcnaS58v7URgp03JYDet9lQjGg9jVJ9l0j5pJ2Gx0YWbyNx4TXC0HuY
mfTsLiij7bQNumI6Gy5xEAjXiA3sPwIp8UER6qBxcNOyFP9f7J1ZduTK2V2nogEYcgAIBIDX7Bsm
+/4Fi2QV0fc95uRReGLeQV3Z0pX/39abH7yWpHVviWQlM4HA15yzz9qrotcpjJ4qM+OZY7zECikH
NzxdDoL9DXOIi4yN52DhX0y3OfqL8lYM9gl5CmXClleAoSnCL5aw4XYwhm8/xCadFN3t5I/xRd32
Kf5zptIk6DbzgCgxnGk5YVsWC4FBMmRbKMD5QJ08Vk5ZgF2vVn1anRtIzY/6rWUckY4EaCVj+4w0
UOzC2NVz54kNCbMtN2McHlPY+gR9m8y5131jBnisSHrzWYmF7cUpsgHNE7F1wgxuuxbDYGJ1yU5J
8HYNitc+ZAEzDb+crCELcgwZgfr3TdkdQU+tZe49hX1wnAChlCRAVF5mb1IlzjF7g1LVV2AIYHXh
50YEB8tr8vftOOcwm5snuDNX4t1GHodgyDRWFn4LKt7pjNGFbdS959V4JPNkXg8ZizAuDrsgYy8e
knVk2bdLJt6hnUZbpdeXLde6qJdxpZJDOd/UrKlcSRxG33yrwicUtiBulWX2ZsY0Xw3oDJF74uJi
yAXANTIprhaogO781KSUgXZ4r/SjF4IlcY1WIVfIugJR3bWy5MgjvWRblf2ptCFqpBALvaZQOyaF
HrbM5dOOUEJRmjD1jR15sZPr1gW+09kwBP25f82U+91G00tiOeM6qaub1lfGbozo/FpXfTs12XsJ
qx5qUmiG9qWM3sxGA3YLiqgRIdygfPhGANCrary04QIjQBkA+TscnLl4yTqX7UU/oNHs0GgCVTtP
TJ8Cg8F0MlmkLiTpXaG41wvUoszKPoZq+T1J9MrUDMMO2tpRRRjpG78WODe4J4AGYyHQCLDGA8E+
NgZPeM+8dI5xRGx1bjCYrSe3uIx+ACIPQ3xI9muUWJALaYkWGFFtjCo7iIdDjux7ZaDXaubow0yw
A/slHiMPVv9+KpyrcMJWssgjUSbIzkrX37ux+5JH8btjxx/laLxG2P22PATzq2iA9Qn8jJV1at9U
2UTtd2o6sCUFQ9qdUSDm8xYC0CzTuUaBJ4DMpunREeXehsR47kKM+hLAHWOkci0Cma8rg0FnIBbQ
3QMXVLwU9tltoGkL+BK5HBNCaqiVo05zWucrw2DqOlia/h6Ie5T42Qlz82FCEmYWpqGfR1yaTood
w2KpDdOTLR+xHWGAW6du2LxMjOAKB+khNPIe+EZATJcbYDgST0M65E9OXBvkg7g3bd+L7WJkLodh
2Z2gqNM8KzisyrnT/+3oxY5WzFJKWOVd5LjI+hnxLbySEble29SEHmNNWLRHIUE2sTKdVmxN7WDo
tZehNym1fw1Eo66NqEmPQrse4hvEbJgginmfaFeErf0R7ohTIuKawA5HYoTopqNCzutjqyiwVyQS
n0WtwHUNWC/wC/JmajeGYRjOAUnIc62dGkp7NoBScvZj45CxuRLa11Fog4d2enTa80FQRUBb5ntb
38Co3LlI/GgLocPfV9ozEmAeGbSLpNP/A+K4OP//sdz/zVjOZh7C9Oc/Hsvdfvz3/9b+5fmj/Sr/
8l//su3b9ONX/I8TuT9+wh8TOfOvQIh8ocFGyMaEFITZ/TGQs/8qHaS+ehpGh2eaeqr0vwZy0oFx
5SFXgZdkacjV30O4mOO5AJY8pGuKkZ1Q/85AzvznSGBEXZ6ylCuY+kpSveAl/fMYCAlZYyyZiem4
IMoZR3eEb88V3UH68C+DZR8U3UVETohN6+Yf3rf/zVTtX4dqSunBk+2itLMt+08TqCmF6h20OGah
m2ONdtpfWSyv7XKv7OVZTfI6NKu7//yvNG3/X3R3nsvoQY+9MEOTh/Mn3Z3MIVmLANeMMfQHVxJz
24Y3mAXZTATiNWGCuMlsO1n7gXusz7ZHQMkcEE/b0DbsiqBmeBAecx7KFKXel1+jgV96rG2mFWy9
mWcL+3W3tB/s5hb9975y6vQUFvVnN/qAJCThzQBbMElIXJ/xrs1TezXF+e/SHr4j2xJkajuXbigA
85TA4RfclFMEDThmLJEOdb2vfYyvsQYDdBxqwgzvwpQ6RumKJrQuorVxTKKFygv8Y5auflpdB0mq
C1NXRlV5V+tKCQBQuBG6ekopo8o9hBcGkUWLh1XJ9DGfgGNin8qkn98SAWYeW4oyh/eg1FUa/Tb1
WuRjSNA13KirObBR5tmBpK/ii5ENt9MwEljhzN9BxqAt9eKvZXSGjWF4CXEvKAedEd5OVHeUkNSS
NkUl+81LpKtMhN7Umx4bx3l6KXUlOlKSpn7wInxATy7Famm7JUDo9IUkB77sp6KltG0jRqz5PKNN
934jm49OQWS+EyvH2zJBAZsnEqqplCdK5sG8NymgbQrpVFfUHlilFcJx7LZU2wlld6Xrb34a/YmN
6g2BxBOciQHE+Zunq3Y3i58s5vAb0596jBPU9h0Tu01hEg9L2d/p+l/oTkDpngB4czEl9bmmWbB0
11A6xnND1V+Cprwe4iJZz2Jal/5cH5TuOsBn6x5kKebfQ2GQDEp74tOm2LQrue5b5CI+XN3J2LQ0
cx8O2zwaSHlryuJHzMU0B2xzQ0QqXJuHQXdH6PFMPI10TBWtU6d7qDyDnV22153urkrdZwG1Lfft
kNF7mRntPwfIAcFboukn617HzAW6a5O6fytqO9137alnKRLIZqFeJLduNG9H3fstNIEFzWCrtUxj
S3NsFpm9F+ErOvIazSRFY02pqXtK5Ahf04ieNGDc19F2ihZbZc9ZyATPumcWBLja87flrJ/iYfHc
SXfvOvflNHvvgc/IBRcCum9aXaV7XrJzdAccxvTdyiDiR3fHLW2yJRHD5Z2IjnWDcELOeOToqWdy
VPDxfXa62x5ou13dfyM7fKloyKsauWlkI6UEZkuTEzlnV/fvGNm4F+joLcYK8Cx4v8J5G8p6PMKO
+7VgNr9zJvXAYJ0yulNoNhkW+D9TA0vT6YhVHqPoLsQWTs3JjIFJHxp523av/QqZzpKnBK6pl0bY
31lCi9zI2yErcz7F5Boh0qqPG1TvFb7EQYvRzPIhjPg3kS1Hs6leDFhKKztI5OaoMHL1g31oB0b6
8bAfQkAHiDfrqJ4PY2Ted0l+8e2Bowcydyb2A9O1npsd8h1G/N5cU9V/uZM4jzZKKzhzt2M9PlbB
cm1Acjfc+RkK0veQGL8zOZ9FMn0JD2JsPzyLpofLGmqVPYHJU3JBr3CNPuvSZZJd+AfJByt3xJZc
TCcTuRDxkM+RgXEO/2BMFE/3ZfMVaHRMqndrFUd6jEGKTBFMz7kz3A+WwKcKw2P80j81lfkHms/H
PK3vZvYDFpjIGvrWqsvTg+ifJ478PnOvqXxPTjI/1/F0gPW0yYrleUh4AxpeepZdnGUElZlflmFC
BECMAy9xYobvdOkpF/GpypZniDjf4IK+SFo5UOM9IXbfmNHw6OJmAUKOgwq/HpbBC9KkPbPf0zjh
Nw2IDqjkAQ1YtPLERNIwGbvduCcI6Vn0wyNjo/vAs15zICKr1DhYKv9q7eRD0RB0CHfCVF33Xnk1
U+7a4XTr+/2jfk/92nmtlulWfxDpAOn1511FbqXfJfCrwXDdzN2XKafnFSliI/2meUDCW6ymYn6e
avUqe3KziVh2HOfV7J1X/XESM/oMvvW5RWTqzNMWchaO4gEbaLuIk5fB+2uLZCdzltgjm52MbQbS
zuHR8efnuCM+pmc2zGt+HnOT7fj4aA/XpjA/fKii1NcP6LUfkRGSxD48EsHxe5oSRvs8RaAwY7YY
2w969WgRr2owbwv0SitkSjurUNdF1t/rK82yh2e8hQjl+CajN0lPKF5HN/6ghg5oZarDgLKc5LXx
voOZrEMO7kWQH2rMaU5A491OlU2AVv8FeuShhpIxWvK1nGAFkpQGPW05F2GDUG3YgEf54qhjDFEM
j5Pgh6k++dY/0IBHYYcUTH1rRwQ5T/dDmp4aI3qEwXhMxuLiz+GHrIlCq9LLYpIUZIE5xDy4XZz+
vnD0AIAnCTol/+RYOGu0pFFDTn3UbasEA+bQQ8YtLC4KliDmdNU51omx/qGDU1XNqLQjcnHqBM3J
+KUvlDbtHknjoubh9oSBue5HbDbW5zwnH4OuQKQRz2v5aKfDi7KZ2RlkGy3hA6OQrYpcGjZvH7vT
AQLKCZRjwWiFFyq4vj3SJIcq5h2c79SIbKBomy1es7PFXLTs5CuX/uhexeAbsAAP97Sg6EBI7Bh9
/oSm6mOYxoMIyWZnDf0a9QaUC/cl63lXTBNPgQcTQiXmibgHj51w9GGl481iWk99wOgcTtNX57fb
MkxOicudYyYwI8VXSNkOKRqNBlEgpTfhp4AASXn7c2BRkj15IcQWIkTTco3N4BJU2s0qbqTG3MMP
dBfFiHp51plYcvZfp5xUa6PaYcHfxIEiNlS9xgmfS0CWUNEDovNk9J0uLaNddSiE8dtLxbO0/YhR
5rSZu+419j5N4bwKa/xy2u6rn5db9mAHSSitLCcCeAgQ16diR4JQUWT04d4j8SNnIHHPRGV85f58
VYHKVNd1wUlDkNIMZsJzFiKFGEeg29Bfrb+7sbr7wJ9vLa7Z8kfTyna1Li6JyZlgLbcMkq57A5QA
t0oWv6ChvtP/uIRczsjBr3FUkskLujyS126TfrhBcsqVZpdBTsmi5CQKTHm2uG2tcV9NrEziTTHD
x0Kn2gXB/ewRsSX6e0qsmiqZb8wsd5Xn8DStnjOR425KUIl2vQal9oByIG9Z5bWMrJ2+ldNaLejC
ukc6XaKjdLAT79iKHF/A6EAzNa0TdfhmGJ1X5PIQNs1rokDSVVSpQxPOWB0sbtnQmthCTQdfUvHF
/dp0kSxbDobhEqCf5JZ1+Ywi3oixvx2YvNPHvZk8i+wQUV0y3/JUhVpVAQxq0seyWG6z0EHbTIDB
lMZrck7Lzc+FrQ0rJUdCM5/1gyevku8MvEbjxx9TkJ5gd20UnnxkSOIcLIINYc9OWx4A5n1j0+C7
8WH8nm3jHk70xu+4IXNZsJ/o3/AobpagBsdUQ0CrgWfO3bKCt/o1Ipjfta5z1s+xkUvWmblnVNHt
WtGYu0mTXXP7OrODr2rITrjUr+1FnH23u09jriExfUVSHmrEVP0xLaZ9Xfa70idRNmmQ0RHwg5W0
xYHP9mjdwMtc1ZmhaAnnWwzhlMmhew/vr8qn24wHSkeuQCeDG/tAtuB3rKKPLOwf9VOo7G328RLq
fglTvvHh2EBm3MupNzapjxRzbOktjHI9KtJHF3I4LpNb/lZ2QAJOCeeg9V5TI9jnbDb7CT3VLJpN
iHJ5OyRqpJ/R7ZFTtntlsOtr3OmuIOWENKNxGyDvwwk87B2/wHEyT+62ENV97mIsIrIOzG6m4bTW
o5PGBN02L20n9XjQvIui6knaBG0WYcyOE9kjuQwp9sqgP2KpIIEpEMjjinCrQKlscZZMWSl25Whi
L04mMnzFqdQ7Bz/N072dE0jrqxtCGc1TbZdq5eBx5vuBG9QTh3oXkU7E/vYtaoov35wFq+B5WYMk
NjZU5KMqvsb6OUyYROp63jcccxNSO0AYMDeGtFKixZw3CmKP5AiL0SnC2BS1+FqGFN0hSANmi6na
IQl7qjTbECyU9PBwttTXQB81RxOGOTGeC3aKemOErX3VZ5AbIU5uyIpIUZtKrrepLI5WgkhRquXa
c3n/Qy5e1DvRtmCNscrM5tpgX7nJrfEQJrxWz47vyowlW+JbxKh0PhUk2xSYiYLvzCVLjnG5jme+
QnCV7ZsYvaggdHLd92B7G987MFfLtpa2ePlWce6yp75+SZp3AJM3Xdq3+2ASJh1Zt8053RDIs2TP
WPiuFhWdXasFKBJcu/zN+8xHKc/Jl23duAfLTgbMUUzFXd8MyzpvXwKrRQBtj2+uYXMvh9Gxn0xn
a7Xht1sN5cWasBs5tfXyI2rtAntTYPxHmnGIs2iLjPx9Uf54QxTpCVUtxph0bi9B9AZTkdVRbp4C
K0RTIlNG/mRz78bAPrE2yzRh5o6WA7V9E2O5aD8BVS1bl1uI+C8+QYghSATAzV2lFWYofzZ502d2
rHMDRqRZ5N5FNbPp0WmuA6UAKvFcQDRNGRrFDntSBPHdefrZ6LhFeWgp9IM4ggLIDwa3yvqEwSvr
AaJ/gF96D8qvk0PBKojcgPQpmOoasQErOTnODXGi3r1tPjqIoe5Kp/6a5wG5KelHqGh5OR3AIzQc
kp02+qxyKMr3rCL6uXaNr+iptbx4rarhUfQeBDHsH0U0TNdeScQ4aTsulh/8Uma9zXV6c58s807k
aBZ7kZ81tZ+b2go2IFa40/rGuarsq+RRGRw/U+CT5ZC4O7dyPwYr++xStTdQ964Wg9+N8AOxdUDv
9ZmXQ+cpKVyRliMPoMupbDDQjc6BIQ8JFcLoXQZc+xy7y3DsLfcqpcA9N4NIThXE+/XoLAta0SuJ
AorpxaXKC1ZoYvg2Zy48YR3sODC37sIOxRot0FbuQ29xvgbOu8ciBgSNfcLHGa5wQRwXCKRC3c04
E65KugbeoR0pQyx+W+/RTHi89N2DyscdszKYemdP/Q5dXiUdznx1pxKbg4yjrVFwNljb42xitxXV
J89LfoAU+BWV9ZnSNlxhhwVyNua7vq4/I54xAwY3hRZIlfFjPVvFlnRGIjlS8wy2Y9vEWHjG4jj6
b7U3EMHOkoxzOjjENm0zBlaeOL7oVtHiP3dAiMl7x/DiONml64j2W5oq2ADHPEVL8IsA3zBOmY+U
dKZctle5PSU7WMZdkTxNqXkRQnswORScMHqIVXU3Gf47qtuHuURMwAvc9fbykDvVgtFP0/EGucsF
HMaeZj12EbJY0BN2/Rwtu3I2b5NakPNILPxx7MWnaxlvtojczVygcw9lGsCuCNRVm0zmJukGEAmj
Zd8x/9vJCfG7t0R3XYjgxyrx1RpItFSCi6JJd6HfmUg0pq2Mb6zYumtT9kk18qlVygU4UspGvUvZ
7iFlMGFfrdgCZYC/uzwkyQq3VjwYUKjrkZp6ZlhoFJeQTtogoWbO9/hsO4kbiM8a6HaOFXLZNqOy
T/5TGfu/pDG8BoVAoNcXxCa5AVkyaKcQ514Ddo1JU2pBnAfWekzKrdMpYy96LLDpND+5o/OZiGhf
mXsLG2nXSK7J/JkpiLUzctJF4oDCwcDYkBoDe/UKIjy4Vcu0XqnIyARHobEpazxERYSWTNkXhlbk
/foI34i/Ijk6sq9VJjdRjvdzjlm3dYxiD04ZfZuj8elO9ZWbhAOWSH1beOS25xW44Wq8MvOw3BK3
E9GgMBwdwkcEVyXR1ECnFLsefE7GCkcb96hfiMsIgRdKcfOSk5J4aSt171vxvHfnYdoNffRraMkO
ntB0zJQmeFYgSsV1L28TmH24zNrXNEwZmablIZq1flw27Z5IWiPT9LLRhY3jVhvlJ5r/OmPbnUYg
G4RYYhUg4Ry3Xtn53LNuwXg8KiAfQf6mPqTCU/K9cuBX1YO7CxLwJmZ0qTqonDEmqLVNhsa2YDW7
kXV6mL0a9b3oxFZ0GI+QntwBGTZX7qR9yFUGlTyuSfMzPmaTirF0NwmxvLsQKzFphHdVhkgKw+Mh
cOtkXdZol0gm2XaKtXGw2L/bGtbWMubXyGeZHyf57r+Qx6gVGLrRz/uryg+WLZqreGMVzo0QjFP7
RZ3V3EJW7EM9RqIQVcZvczDuC9PEUcd5ns4pZqc6PngeRdPiL6xESYlmDBAUzPLq0r0EvhpxRsLn
CNn95VHD7Gl6am10YqBVN6OcPgaoDPh9WAjCjdsmCVwPO8P5mlreu6s32v/+NusSfzVlW353f+Yh
/BM0gYwP/vOffsl/+IP+HwQr2BJJ7D/sSP4l52P9P1Xmzx/wqb7ij+KDvdbf/rj76Nh0/f2P/3nJ
9fNz/7bkEn91TDJy0YhLCRlB+oqlyx9LLvOvjiUl1ATPYcMDhQGqwN+XXKjVfdNCOWFaDmEhDv/X
H0su2yUNRDk6DUQrryW/w7/BWjA10OFP6AJ2ZUoJIdG2w3v406opZxhiFIH/W+VDe5ghm24nDy47
ZEUYKp58V9IApuoQxe5YcN9YLWxzuFvISUIFnAc2WpPbzC1h546pWh5ERGYQkYsASN2T54NdnyqC
7rgPC42YyTRshodphL2WPUaqUTQ4UcEe/eBp4NTMGlgzaXSN5RmS8PCgOw05DyapOHorWDemht6k
xaKxn0ihNRDHuMmk+TV242v/g8uROJqBTOBplJDpzCeYDOWHA2OngrWzwNxpf+A7GsOjfoA8WUDE
4rLDmXvr2CRaodJuZPlZygiUj1kQtIubiRq+2siBkrDT6B8fBlDuXLUQJ9YQBpjGFvNVE+RQaYOt
ZIenFdbmsYYolGi00ICeO9awocJK1IZuU2gMkaWBRCNkIonKb5VrWJHnZTuVsGLiVW5nDTTqNdpI
yubKxVm88kdFXpIQnzJJr8wAWFxjntskSg8+6+7HPkiuwkLcj2n24CF6XJmB8o+Ez7+Sjqv3AElw
lRkyPZjEIYL/aV4CUTY7uykHcDqnGGbGpan7Q0ZG8Amm6uBN+xao2CWPIhvfPf4gFKyBUSEzQ5Lx
fwgxgmSkPQP/iNPAqeER7IAyHwX6v64/RUb2hyXST6pWFOysKVbmJAVgsvFcEe9KLw7opk7HS98T
jewbzELd2ic6/E1SZFj2pk+bdmMt9UtR8xuyqx1oMvkeU02E+4ZAvGx2Tmvicchau24bgsbbLCLy
xC5WY4CJQUYsTGrTbo5KkaXkjggxrDL9tAce+6UGG9eOdR+5atowRGUFN97EdPeXcJrv8fEZWxp+
LBlduqnkwrwFOhZkpWHe1AHDWWtbV0nDaW9fJ6FAbh+4bLP0IH+fyQ7u1bwU+9ZkzDDaEwMdp7ry
YzZTpdPdJv3FzR0BfCe6KlU4EVuDhrq28H8xbYUvvOkZIEM69wjtLEao9pmGXCQwyLQNFB3v5W9f
1WTfU2/fecHsbbwy+ZqIrNolFanO0o3w6kcZgwBkcxY2hdaj8+gIT69MkvUAQmzM2uE9G3mby6rN
cauCLijFku79K2MS3RbuTE+dlJx+3tyqSHD4YWOsWhPaSerlazaL0K+G5ruwhjuMn0iWIxpq2TDx
ZgQw0Oi22NN7a9VZZnJgVdwY+SVMYT1I5uxrE0sXe+f2bGZKsFmCUUVw3Cn2aRchEe2lYi6mGo9e
It72U+3vPR01ImCDUNd6GHrLnaOHkKJ3ja3IRri4g4+8x4jfIEXfeJjMVnGMJ+LnWkhMq+XSQO4C
3HZk8jCNLDaTbRwmYOYs/REQu6X6+tjPjO7wAj9O8ZPB7b6jNi1Wqhxfu2hoN3GUQlT14A2IguAk
wQdkREcKxGvUlxPpGIprq4TUK4bxKm+5EEyTSWmQvZuaevnzYvpweZJlhnSQkZ8VkgUiPbacJYeT
2c/rrvKgAbfZccgXRIg2r9CnRYGxUr+49sSF1zYgRLXgiuLCNKKAop/d71BfDWpOkVHD5mrm+kxq
+TELCn/fTdxjzoBWqr1B0wHXFcvIujarCUj3sxOFLFu6L4Hjg5O+lPA37LOwWIkmlDUbf5GXznaN
TZhNAykPCf5AL+Sn6t/Vk9OLyzKIBTshISF8kNDIdy6Zkiu7I5F+9KwXyxm8jWIh5Q9uvR5kemMV
36xCJrb+R6sntFd2s7mpLWbFoUmCtmcOO9UWRLGK9jgRl7NxWCvGc8bdkXp3AACBXzvcgkQonxAU
F3uvrB/8BLFFmnM6QKfc+KOFCjxnya3i88AzYN859WPLpoGPBom0X2IdcVNPbXNSTwmL9T5JvD9m
GS27ySwAz7y4rbO22jR+m505UMWqceI1Uy+xg3yB6DHSeMgYTgE4zWgX2SDDxxkBQlPQ6v380jCT
H7GDYAf3HA7kbHZ3E6QdfpFxO+RzSpAPeTM41NeLWzM59Ed/kw5djNmBorcX7XMrvODYCWRRZnK9
cIdndnxJhyU49Wn6MWE8cCrOtDhtl3MSOF+pyyYDIQOLD6CurT/uLbB/dJ/QNMe2e5nAnQ8QhV/G
CpJEpFgOhHmyBTdUX5UdQgm74u0OUjke/KZrj2jxYNsnPrRFGDHr2bd/ZcbYM/EFnBBa4r2Y4mNm
hsxbbU7oyPGWg1kkECrFvnPrT2Ul9Vq23W8Slf192bd3ptPXO3AL07VvKPqYaTmz/YCF2tLbQT1d
mbExX8aAhzKa+m1ton8bZqJrArvF4m5xy9UTtKN5ofmgD8zW6JdRF/uIOFlVhFsj4Zn+kwDymRWp
vvoFQQZYqHqLWJifZwg370O/0McT3zKgHBxWQ5JNmk5C3KOdPntNEmIdHyEk1228bRmiwGMWLk/b
aO8Dl7sJQmz6Ze7vRyNASemG4lDny1dYYclhmYRkvV34ID4coBh7JPBEKU/BqTLwVjsBCa2ACYDg
DeuOeefPYUwtCTvfrO+anG8kypJJvu3cgIr1tpPgtk7tOx+HQ6XCZDVxddH5tC0PJPnp2UgCBdQO
L+t4bpKGcVq8AY+FXVpUXA6XQPAhDf8YTv3C/FycRkO9z4jTTy1NYh4gb0cc1TMqtd96HGCHsGje
mS+sMzrBfTh5PGfd9jvMQW6W5Y5bAhzBzuvdbNf4M5JkQntlZAYbx+mKPUVRIoitZjEpXBPqcT95
O4lhZVfVzpWbovlccpuVW4B1ojR6uMYKzfrEX6c/rrZtLyMe9bxG78r87egyoyUfC41HsBy69mJh
Ed3BFMSVnZNxabZtwpiZ66BV9H8JlM2BB79Yqpe4su5/fgWL/bMNHGgtCuZ5QbVs2krYyJxxJjjW
3p/zkg596o7L0l8XSfDIPMxaO4kCOKBUsQ++qYIEzR7wAdT8q586omXy1s72ZswzwlCD7jm1VYRs
BTAF+QxIF/Lq7LNg3MDxLwnXsO/EEnwIi26at471RtKfa7O+WXy6/6o2jW3Y1gp51oeoWC54S7dz
3do6BsAN6dHRRCC1OEIaBCqAcauRpFCOEiyGRKASgEolprIkrtIy4czWOsHStlKJd0KnWlKPN10C
74e8pSR/RMvF9NytUIi0SDsZp88wCUudldk7t6POzuwJ0VSh99jpVM3EIV+zbpxDKjH0t6E7be3p
Hlliuqp0KqcNKuxaDTznOedayZZ1IcLTXsjyLNULxsLqlvDUi5TjFR2zf8YohdjD6PFWxcYv2qUH
W2eEeoSFBr1ODc3qmAFBf8MepVgPOls0qjWNFqwl4QxgJgciSAMbP2frGBQwxJNKnVM65wpYatTW
a0WIaS5Ijq0D86Vk9MQYB3sZOTVIikj3miWqZqEDv9IqxpE5Vw9Ght4gySlhsIWFB7hz0w1SW/Zf
6kF4cp1yLUDFRSckdcAYwcTYdcgckzXhYziMz3RjLI50MFkUPwp4xdtiRkmW9NAdlWW+VEwSeWSg
k4sjcuEQHmwbHXqWk35W6Rg0eNrxsdXRaBixCpLSkhhARUgyCiExJiYYPKmWDlaD/U15OQ75Pk0S
yqU6ugl755CjV/KAkcA5e5GhWs6ybKipM4NxTLLL4SMdkSDjtAwK1NsJE90Oj6KOflsKr98hrouJ
hNM2v7p4dvZR1RIX16qNP2GFmFoZnpnAXbjKHqO6+g3OeT4spM6ZOn4ux1Pf6kC6WUfTDeUXPtn2
qh6HZ4khZt3F4nqp+pucVDtBul0NOWSdBe1ni4Q/Jv8OEtKp7ps3MYjnVv7qcnydtuGBa9LReSUZ
erQ2DgQBHuGGNeFgYFuK4avfjBUZXTqET3j9b2lgiKzC8tRlc7X9obQ6/XBIMuvcxe6VnGdEZlW3
aXJigiYd+Ff7Pc601EE2RRigbTrmNvIDWtS0vbVJDGxIDuwlrzbGKgPVjljBIIJ7O5A0OHhIA73G
Oo4tOAbqYHdT+w5AqCG9WcisrqzI3Bcq+d3MY731B59p9kxmz0xkE2IOhm5Bxz5Uxx+OS/Fek4eo
QoIRCekMjiNUpvHNYKy9nXSEYtzmL6KhswUj4uqQxdSVF9U2J0XuiqyIF0qXe4NURqNDIu8W18Rw
4l1mxFrrAEcp5vcYYPK6BC6x8RVrJ7tg+GUOeBC95H74iYLsyPAcSYeM3ObiL0DevRe3sQwWvdkb
WI2WjTCSAeGnm1hHTU5mOxwWKzwpF5FE+BNISTIlqXnjznaqDdSbZkOygdw2uT7itSInNnmHZuYU
ezwlxQ16sjuYa6ixhhEh4DC/R2pYLanzYei4zIrczMkw7xf5Klzuhp5czVEHbMbNe1gQuCmKsjvY
MnqtkJCdpJtgNzGSfG9Q7LBYY1nYlrm3rcnxDHSg5+igHIL8BmLvuSuAuS8n5BkNSrHZQuVDKGhA
OmjrEPSJo4dxqN+9E7Q045S6YVIbbr3FYRROyqgfkjlQpQSPChJIAbw9V6Z/04zBh2Zh1TqqNE8q
1h3L8IbyjhjTNDhn/Rg8Wpw5o446TcnNKlNH3ExA5wwdh5q64EpEEdJHgGBDXbkQX9S9MpEer7Os
umAAZgsY/KoTp7mjfmGtzb4Mv+I+mahFvH7SHY1W2TFiiS2UeVaGQ60nxbW2Oo+ZSvdaU17je+iv
g4l9lY5+HWoYvFxcoQ6FHX7iYbkG9z7WCy8iOjaEerRbdJysqwD3AYWhRzNZApawltulu/I8+YSf
/M3rEcjUeAywhR47DdDNNEo3wkDRs5etNWTXRIoF2Kt8nxOcCDWmTHrR9RS/mRrQ+0NF4IB6UBre
yznB3KqpbsXCTkMDfitIv47JUzGA/at4cMAvxOzKtx1q+MC1BgUXGhlcwA6eNUQYHckWnzphYBow
LCENi4Fg0awi5W0qEzDE2qwPz3i6KjgdbdwvJ/Ro9ABFtcU0cRNkrC8V6JyUR4/IQCADPK4JUMDi
CAQZPQ+TmOoNfu7nDCW5hJYc4syKO+Y+ZUf8TtAsILC49wKBNJj0VBxPflKdIPkhxxnOWADRESy4
G/N5eXMmBD3YOSHY4YBfG1Y5nRvpMc1J6ReQ+u0Al1dbHCP4yb3X7H9wd2bLjRtZt36i7MCYAG45
DxJJsSRKpRsESyVhRmKenv58UPeJY7f7d8d/eyLabpclSyQIZO7ce61vsZYtog5MKlQo6AZE4rSk
fpOQw9iteoZQS/isZbyrBsqTn1nTATUaKQhNn62JUds4tdxrpTzqfv07069z/3Lpp2mwHm3A7GVb
iP2gZWfOl6EYV60dElEQJMdsDLzjiPKgMpvrVPTp1qxGMK6ZypaalcyZ8VULUzX3katp7s4UERBq
3I2RLvX9GPTrUQ3mCQUFitXJTB4KGFkLkzCgnTdRWyIQvVQOHNTSUae6MyG4hSxXWQOr1HF/KZfs
8d6pegQe5QfDxI3J6XGRkjC5DcEUYMR9wZzXLqj1QM3pOXTwidLN+pFYALR6+iwLd0AIA5fzha3l
h9jrLAGbQUXhAjAHE/bpsfOYzBTyi6XaWQ5tcU5n53mCmhhuNgrZG/ltxoPyyoIjBJ9ZyWPlofuI
cvNg1DY2KK/iSU4KJHBEJpg9LtzAmk5O4fd4adE4hA3A1PxFRye01K34abLtL1OT09I39M+hgpU4
4JXxZtmuO8z+ttk3+6tPn4re4bTIorMoXXde3eXZbtVrbnhfhYHlxwy0l8pH9gAUas+h4CNu2oim
UPdZtsyEcxAlDcH0i17rpk3M8RZGdLfSAlQnk/JWRoNl0lGgfxLU4nG71/Q1P2B6bWmKGHmtTq59
CKMnptk7GbK+Vggx+GB0xqQyldtOqzgKo+VYVWSDQQgcx7URUcv3qYEGU9XPCJRXqdHLkz1LI8lE
gUdfz4DK5keAqAFVtv464r07+nNWzcCHkYFhAlm2C9sQEF2cblQSlVvRBSQWWvUAJUn8FGAniLKy
NTZO7aseKgtgVFQ9MMMGCF9zwsYeipoq1NkaTRW8d6V+FT2GgKx2L3kJzCOPhp+ic7deAisAarHY
ymaE2o6q0XDVxbAnKi0vaZa5SEmj7PYBHNJTE13xZhdbOyOQKtblT5HNJ28mCKhPoZxTj8xZ2tps
3cRbVTfIhNzcfm1EG+xJjysX445UgnqDYtk9h13+gTnhXA/sNUbjyRWS3TUIThYANaT73H6eDGbe
moFK0PTlezrg5Rio0Ve+SqaVnIr12HDdctQD57BIn4UDuaGOtGeBduamMbxHjJds0sCtd01YrUzR
YjjvaWeLuH/Kx8O8Ufjkw3VhEX90zYNkAvdUF/2rC3nroEWnyOOGRC2G3tEI1DLUBonGuVCrtjXe
hE82oYOzY+HEYb/F8L/Im+FG3qr5BDDtvUJ2/ehF0A3Ssi5xHDopQExYp07cXDHcmtuk0BCACf1X
AA3hMAW6vWsHpEqDGv0fHmU2l5ROujv4txHXPC3l3GU/3Q/pj2G07FVS0S+oqPvK+W8BBxr89F6F
5RGvfhEpakB/ZI4Ooj7kLGW6MjkLSXU5kcagUKDt+8j0n2NrXPcu2JQEjgxlRkVTgMN2bDCPaKo6
pn4Gycqcf6MbwasuQKzD+30Ic+NcRZnBCATtZzmPHBt2/A2JFAdmFvLsK0kh25e7aXTko58RDGJm
2XuHJ5+gVW3Vee4HTbBPXOPEMyMEShvRn1HrcGirpuxQtVW6jLzp2cRZvJC20Wya+cYqCzTzldUX
F9ArZucmn7YRdmgPsmq+iCSwNtI7gkitlhzQ6P9M8a1SzatlhNbNbq1Dm8vfIRkqeGfVuHZ6f3gY
UxY2uq/lWnOnD04/8cL3+zcmZ5wlTDNY/e+nmgwr+d//N/NKHfr631Kxtvc0YkjJiHL+p+n+x6Hk
v/7jfznvJCwsTWfwqJuuxchv9tD9ayjp/YNppcdfhql7pgnQ/P8NJc1/OC78LLiLjmd5ho4/7P86
7/R/uPOI08U1phk4yP5XAPj5B/1p/jOPNzF0ufrsDjRMd7bH/QHA5Aaw6vKKyoEAGAKS0cRyG7l1
tc2tdmPFNFbCn42Lkbdu97Qcbomm3vtC20jnYzSiU52PT54xPuUQFXJR//rDEPjyzzHUH2nv81j2
z68OTqDFaICxv2tZ5jyb/eOro9BoUh4R9H1z9qKVZfsqfpiQ3yLDVeQaxh++MFEQE3VNXBmyDPmg
UWhgnFjHLnBl3Ute2Gf8/zI3M/59asYQ17EkCH5H8wzrOzLgj6+ra1rbb1LWcPR0BMg0x7bi5DI2
tyGPngP7dcrLS6n0jRHIlxRRSmKFHyryVwVhHiEVdGY3eyuEt9kWxdYrKXtyNyQRF5olbXZNGv/E
2/2P2PxvNNgfx3z/fMGMQKlGJFvNvxssJ+lgeuIFq1S9qFyB6gQOEPmfShqnInIPAlQLaqKHJBOP
Af05IgTfzTJVm7//ROVf7JZcOQBmOjQSzXY1G1nAH69cLZGgtFbYL+rGv+olN5LV7mXgf7aVfCg0
91pm1iV1H1srAzDSE6ACZHhojFMUle8Apo/AnI+cvK5jQP68B+jCovvV7TWRHke7eI+zgAmdTqGq
nyYVH+tMbGknnHKgm9IzLzMTQkFQMCPosSjwu6iZcybnuCGKN50sxSk80ms8G4xGkvrj27TWQIR1
uw1Uxv38czVBEz9EMVcKpLhkrWTHXIDJ1okq587r6yOj5V1qvbptfKxqEk4zzA60e/0OLxY37CT0
TemlL39/ba3/8LS4molZhXXGthkO/fnathoOtsp2QFivKV2uHiz4OBJbI+c10awdZ8uFb7x4dV4x
UvH7JZOfry6a805CVH3FS180PznAG7ReNN7bEHgrtAersWRvRzeFtjAwTlVgnfJyerX5EDzPRz/v
AImBKFXYD/DCNnEV/cr8n0UhH3rs+TkGzxIllu9b31/2K2MXloSj8yU/RKoOB1k527+/FPpf/LVS
c7ETs7KRoqGZzr/dZjGh0zocEToTJues/lIN7kPVhrukbNfoVje9JLAsDHYcBg7V09//cvM/rA4u
y43u2RIpFkqPP38OFgY96efz/I0kHcCedMM164H5zcOMUAMbchQJIE/zTOoBAJ7tL306BgYlwPQg
Df5NoHlXtIWvucUlDy394pUNmmWH4RXDgIVbiV/cb/tpJlFHztmU4oDw+kK/8coCcBoNrnQVfvz9
u9L/ol7hkmLORiVgWzb8RCzkf3xyIYK0bEktRKCuiJeNBQPUVNZPn5jeheOQXzeEx0gZ5PqU753r
XX3HuFgBtoA0Dz8cHX4uc8Mgz9+1yXn4+9f2n258w3IQ+HDrz+vxn1+aadWo2/yC7opvXIzauuha
iFLP9H5pRSz+y+L/H+8tHPS2abJhzjDKP/82YVRBQ9MFmKDcFEV/HmdsYMu9hME56F04FADczPiI
fYp+RPJffv1fNmx6zx5wTAz+2OapG/7821sXlF3L6rMQWrjUbfPgOOHWMtxlWRGd6YPhq4NV1mf/
JDH8jzsIT85fbmvkHA7zHWlaOks3hcefbgAhpV9mGX4ndlRr3YQalJoyeqRHv6S1BiO5N1Ztp0HX
ZubYsakfu3a4T4DhSFwI54BP4lY0GvaaOxIr41jrICULPi6A9lSlSVeorc9o0NPFoLEY+2Zx6aYq
BQCXUXYgEomn6DULS7U04hK7oQfsz0I+1Yp1C54bT9D03sjsceiJQ9Ft8QM0EUiSgpNmeRm1LXCt
EY510Zj4geYum0c+9yn1p3CXZXgEAuulr2tSOGp+lwLMtPo2d7uNfHwr8A+t4qR9d2vHX9YVeREe
pzdNSHfPMnboAX+W/s6mU2jSenrSy3ht5cxtuiQf6VCTV9uneNyTeqHNwMYpsm/RWNwjnyEEfG7a
C4AHAvkAHNrfuX1SLrSm7A9Riu+9geYcB2+Yw2N8r92XIaynJgf6QlSZszBEerFdko3xPf4q7fLt
OHXyZ8xXCKvjGXVib23k0XhknmvZ66aW466o8k1s2gTkynM2YrSu+/alm7RypXX5Rp+AYXslGy8z
CNRPlv2J6BL8UZVebccOtgh/UAtk7WtjWy9tXKLSpPdmJlm3HKjUdoJubFoGxlPrBksG9AQvhBrB
N7a8Q+Fk7j9LgRms6Cazn7APaEAosMDTFhUcc8aAFkGSpFBZ3XEdI5zY+RSnfP5Fp3HidCpYzynd
z0Bgs9W3TVWJw6jgiE80O1RZgPZeTGHVrK0JTrxnR+Za5dx8bZ4+ewE9YSyPt5YbaY0e4ejYcJO4
o5l8wKxLVObwjVqA38PZijY+Qbwv1sKGaOmEDZoUzV59/6nP6LKVOPwMVR/inukd5nBAgAzVyqre
52N917TBBS0Ln1MjhpZx9Wg+T/WzJPKzzEt3Ay4PzEVDM2mc5H6QlrfBwDb97IPm0Tfy5KjL5tHr
iYnotPzwhG08uri6/YNonVWhlSH500Q/UA39wvq5inWvWo591S2TLmixeFvJqnKtB0ybuB2tjLS2
OXwV5u3a6DP7hAnbeEqsp2SG12OmR/gd/wYJsUc4+2Ylw4uL0tqfUrGkDp4trhRHjZ/spghgUtP6
wErjrZ0mcFtNWizyuRmzX+lYbxENyqWpqQigdHGJKlpvZYDdJigGtBwGkaBYOrbGaHC36cVBDybM
RDaT8tJmlkZGEjwmf5jR6ESb+/glUqJnQqN+c6xheE4DsiWG0LWgcyrQYD/glDXrcuBBMkahrWI3
q5dA9el22HpBaGYE5zblvpqMkxk6ydmZe1mJXvA5K+uW19aX09qrHol1X+lvfe+9dZjud3lZbN2o
mHfqiHiLpMCaaRAhm/HzQMxlpbVQGqAEZtutFRz03qpvVUGfMvKHvTsML5kQ9Y4da1oRsXV1fH0e
QbyQ3med+jK5+B3+DzbaYxOX8Zbx26orI/w1Ggm9Q2/i94Mtvhk1ryKlgriJcm4XqE1rC+xetvvm
FzSSwdrnh5KhMU5LRsJDBtSf8Y5R7kqH5M1wQkFton7PMpqgqiTfspSHbipfSov6pPL30A+fEPvR
GYuyF/qbj5KDgW1vY1abN1CB9NwPHh77k0eQQtiYrBdGgadqG8MtO4da2+9QDbL7T+bvfp7pDpa7
alq1LdHQw4hwHgNjfDOz2FrHpvbpBniAQsfDqlBab12vA3qn5b3QRifdmyJ9DX14FoEBmKQgXK8g
a/bgm9PWFuQTM/ZF8V9bNTFRfNqqsoplUoubRUwE67Kzoo5/8x2+VLY+Q6sUm0cf8DYvliXVy1ho
jI3Ui9RmtkGAQgY1DzjSzF8WWVUcbPtF9UzsQ/z1TNxwOMVzs2YENlqr6odRVmy6OTOCOL7perqL
ODKvEbaYm4aMg8Acx5XLPTHwibhBcaxzlW1Sg6ymCnRUKANAu156DZj9hH71CQ4ZO/kQNesBTWuB
/Gzdmz4OKMusFlrvMD6Od7bbnGKKb7f8ABiDj9gBGFEKFLpFSiewgo4DffrMCkQiQIIwJ0It9sOA
sOX73Y4dxF9UNQcOKPJLIhL2kZrgaIG+hLjHKEQSMWEpiQMCzhXwwQG7k6aBjW3slfz+VSOXCt2p
WE5ywibwrjrbeBoLNBRF1C180243dWDpj5ntQ77S8De6sChXqc2bY+yygoyy7oN+U5X5QVj9Rnpp
RBIEKWQiLMoVyA781CzElhZk74k+POMuq47BJH/Z0ygPhXKPkYuFIwGb0UfaUwvF8qGVNmg0B6xW
XghOiXGzasOe5qLDnqGC/DlxRbrpBRyTrAp3hmu+Z0YL6iTFz+vgpnSbYOUiT1zKfnycCM5ahRtp
q59t1TNzidLHloMrbXYifaBIQnJMrY/KRkEXTpII1Wyslyqz0nWj6qtjm6vapv4KADGuHTfHjpe/
5GnFXqoAqPi62jLcxh+Xh0fF4Xxj9XTkSjmQJN+S8hm38LW6MEtBMpSEk9qsp6J8DCMtWCtZ65sC
/ChJVTs+O9bDPgyO1WReWeaQgmJcyaJ5bqznNK0V1JbCQmEQE24vTCbPZDcTowGH0k7cg2pH40kj
wcCYPR9tCaDfL7Rz7xHjEdbglNPhbfTNz7KE6Ow7KUN2NVByVNpqTAU9l977nWgIsGwHXZP5rfPy
4gpwSc2GrSOrrktsxB2W1kAE8NRTWHhuN0MmHHlTWbBPTGrGQXt2h2ml3OTgdwywc2jr684rP/Pa
vQnhcNc0pCLF7gSkjQ5U3tsoSsa+PerGWhbKuCQEXVQ59U8nekTBiSKFmrlUEEU3beYLaiUl09Re
8DgyKU6Z7NYJDu3RTWj+ttY+L0pGZaNhbGC8fsx/KZI5NgZuW9ttv7O7eqVALkjIyBBXA5lfQG8P
SFe4fSGGwzCAANsHZLbVZdMQaY/yjojCdmlrYl+gnPQAQCLaINDJDdObZ/AwTxIZnZvGuxljQ55W
WOO99uyz19X5yuPATsJrt8fjSEU6LWVlvcYRzMRYe8pzS1xqtf3+g8wxt1Wlfhqh/a8ERmxd88jy
0SE29MOA0Sv4zfVDzMsTtpid7E0MkKFqou3oYkxhHzIkl7Vq0jvCo98ZOvNgDhmqOnvnZGW0DfIH
I3fgJVZYptKMsNnM33vW6GxVG0FfCptDXqcv1PO0B7H9MX1Em4I4FuZMucL/hd5sP0RwqXXi35uQ
MyD3GUFdIt8onVcYOvCTwZCvag8mjuvgADQyiCJN63J86e9yeJY0HpYSuDDIKwbGGMpe4oRIcVXB
KyFgfWeX/Ouuw741hM5nnw4mLxNIYzM4UAzlCVcHOWcuApl+gN0hmF1oSQ3uqqcXkSF/rFqZrcEO
rVTdcvksDoryUBqdhs6vWVE/AyvG/jsiPC6mJ0SDDzPXVm1zIkkk1mgBmapaRoUL57nYIdrYOx23
gyh2E7qnSRU72BjLytAfjLRdYjXciCFYRtLHCczAoMCqyR4LcIEIX0c9hFMMNxYfmjgHvQnL2sSG
hBO9/4oidCgZ7w5kdEFB64z9wQCJAbGCFQ1f26vVWz8yEa5H7GdG46zceHZzTStuYuQc9TPLyLa2
ppX5SO2sB8XTqLlLEoz3aXOfJZs2YUt6QGI4jik3WZvlmpJ0yuTBqBRHD33ZDcO6ibM7UgXuZfzW
LF+fSYTeyDUOstFv3/faNwsn16Y3ERvP0QD2RbmPcJ4uwq0ZyMfIXuKT5Y8P2Ch3jvCetCbaE3LF
fC/Zd03xiVaUUKOO9ATlnwKCpuKBpDI727qOBx8TOeZ0ir30xGK/CWOeNq5I+aAF/b41h62vXIbC
02Mz0pkrrrmlnWjoAR4DptlnryZW1Ep9uhFifMWAJ4nSO+HmR6P0TlBaNFhRL5ThsMvSr5kkRmSg
dWrUR24U97z5MkxAZqX3wLB8i5H3pLYMSR9TyTHSpxq3YLrDgG7rZsWnrxhNQXApwJ7LeoHDAkkF
CBDoC5ATtiwUt8Rh+Ud1z+9tGt4ZDIvcJgquDhZ6OZBsB+7WmQeRmb5tne5GOttXzPnLy1CF1ihM
Ne4xAcBqCj70KDeWmM5mM2Az43OwugX2yYudS+jlz8oYr9y0X6KhOMUmeg97ICzViJxZ0VvNra+k
2kQWh145xHCIkYOHjj130HlmprG5gqwgakwhVzEL2k9ljtViOru6cOD1TnvD67khwqbbJl3+Nbgh
FOyaZ468h20/gtuULYK+yAy/DNQmMU4N+Oq1x3wdMlMRfWFrLReyqx7QEe7Qzhsj4UvhgbL4FMrm
qunFemBTm0G5C3uCxoLWhXU8BwrPwaU2wju8lK+YK57Q9dI854RQ4wud8RWZKHYRjXVTnmQefSak
ehjxF7BXIJjZV8PdjHqEYtCF3lN4nIhI2xO8dCLMcHInwQ8vayHRxucs/iTFmqDNmPea5PUrZpdd
Eo0YI1qJEJ2VliEKuKGCFZtfNoXQZhl6tr72M7RBaSS+Pa6mqj7G0exKwaMIchV969Dx6yEkyRKL
rmnyczwC2LIkRDvFbD1xxJyE3UEQFdbDxER1UXqlgQLI+oU6az3V/Bc4QHHMBt05T9/mS9E6vIVQ
TYyYBUJ16Dzfm0PR8726Iz5njqplqXc3CY/fL67xGLKiOEC8HbbXue/dkF2QUmY2uLUHCm45DazE
dAQskmQX9cjhvRC41UKOioh+DsNAAZnh3VnYTYDtNU0ALhtvo3D3Ibo44BJ2KMUiTqEb2Ce2ZRI0
iHkjn+QIlR3BX/L1vQkJhxeha7BW5qC7On1PUt7LjJPqbaehNcNN7ghUCIV7KIzxmBAXr4qNrCSd
0oKXVuKQ8RpnSz7d2m/qX4ZuvqMBuHXBk0YsAtXuiXKqdXCza9UZOz8PTem/gFI71759mh81lzbN
wgC3hAiIKlAe84YHYX7daF6qS1jic6fei7MMbHSNEd7L7i3Wn0U2YCjweo7XWrHWjZCohagmEb70
7l0nn4JhuLZlbe+0iXdR5tl9mB+TUg9fR5D4fcxF9V13VaLVsOZLphtAZAxtFsBBuWnhtXZ3mjxf
vkQ9ZIcOKS0xNNYm+iJI4d4gLS2ZUrelfrd8NsdhPgSFGjpnE6n8AFKmzEp4OmVPhRXawzJDv3/R
sP/3OH+ZbssTdzZnHEk2Lkmwk0rTlVk5iJDNLxLfP7JGPsFdCLwnqslLVOx6chWSfoO+dYlp/OC5
5e+h7vf4Eld2HV/xFsCh8p5V6zwTXv86pFywZk2e2GvpVpsM+MyYj+f5y1D6qUgb+1Wz3Hejg9hb
Em3qPYdm/oiq8T3QHqmV0Oz42X7Kg7nZqB5Tx30fzfRYgHLOAExB6PjoVkiQYYNZXnwcUvlsjPpZ
GPEVnxP7NAcJ5jjADrosuxTatEaAtMYCCBKR/CylE0sK2xZ9NGGODQOeXp27oHyK1LUw0SjYz5W/
NZuRey3grXkacl+Pzwg0zp6pPFBDO72OzofR9eca1FED9KVMvfe+4o5K2/R4TzX/wVPGVQrIWm5y
bMP0KGp+nR624EyIHiSf9dWhO7aIVXgd+mnhMoyS5u9WVgCgWcEkTIlAv2WlWJdOh0Q3/W1nsB86
sVbuQ5CgMne9d2d8R9D9OITR1W2S6+CPZ2uUAZ6raZunPxTyEoMRySIe4u+RGmX9lmDXs+bd/ag/
o8LYO/qTE5UUULScebaxRLd0ZTop3oMiusc2ZhHdgQuvi6OWV0QbuqybF03RxgOAxbiIMOy0XY89
vkUZFjMMgDs81ouzDvtQ2b/7bDwNVZhhqexvfhwcdRzzrfptaNnBUP4DkQdnDpFzMxDWCxyYX91c
cvrzGiEz4wL0qUEdQ9djll6yrErEbmMItCzUxbhWmrO2qLBCc47Law8lCWcYkZh2Wa9sQvUyN+nE
RgX8l4oTf2KS8VGMPDPsuWtV7euavUuE/LJ4kkihwuy1JQl2MYbb3oq+FInPmKuA3ylWMzS2SLH9
ZcoBnVjazQAsmX0l+gI+cQ88FFsJVzCW+Cc7c1d43oWMHCA08+PMbZpWPU30ufyt6GFGQbJAv0Pt
U6SzAWMkkDnWsLCQN4dLqClxCASicVd+Gn3lqO8736mXdZh8dd50Y+vHhw/mA57DvMd2CbroUhOP
ekl6JNx0xP5PnPd2zDhOaFqIdlQtjV2JdYCUHH9uf89rbDiyBBfGT2aJbOZ8S0X0Rdhrn6ge2dka
TuZY4gTxCRhuyY1nk6vYHW0tvc/sNQeXD2pINHtQYT5dPXswUzoCDpCeRJu9NSRY1xqPkRjOfuy/
S6Eeu0K+pml8nf2PjSCAySl+tp9uOly5CR9UVD9JNyJMmAOfIIACDz+n8cJb28ZwiyXBu7SW17Xp
kCPDJhyrS2aSfdWsipw7L7G5y6L4ntvVlyW9Tz9jRwlcTB+tcWki8koAfI4huIRvBpntNXPekr+Y
pXupF+1mtN5cR/mQRZbBXEN934lTBZCQ3sDoGJy9QsbpPisBsciA3mhnwln3Cw6nog4vg88n4Si2
YctpHjuFhy/RYogbSrFoRp9GzR/mIqzPzyZJUiuRcI+ZDotyhU0j4qA4Y004dUGuXfxsenbgIqJk
TPNox07+mrgkMHica3LH+WkyWR8pTpdl6PV8rMNj4cV4YzH1reClUgn8tn0w4cgpMYu5FKdKRPca
Pi+OlF82sMVgIpM6HNJ73b5P3KEpKLsINhfIMUPaeyeDkKw5RxGz6TaFPHq5PJrzmBKpWV5WO89g
bgnDqfeZ6RDhDG7s2I3VGZ3stjKjVZhOvxswTbm2MXymEkhDc0n52XjI7DMsYhJphIY8e47Dug4h
bxd71e27SCBHa60H+sUY8m0x0jergsuASIRcNDomVbWYPz9GpLgBrZVVhCupy2OqIcfyHlL2T/qj
b1rffgkKa9+sflbHweRBirPLdzU3VsNRuBw/7WhYeUo75fPBc9KeSieA7uGdPac/NWPyEycr1guK
qincJEV4HE3tEBE1rUpcujywHEEzBhntuaE4GNzhiW7M1dcpF+BhnZ0hfcYctx2Hhi7caK9izviU
XuMNN+cxKFhucuB39OB8HlWhLQX41O+ywbbbp67qf0PSWAuOubroLqng1kJPvgPFfpQ12NWpO7kw
YvKuXzvJZ0qTCLQZKkhjCyqjfVU6BYt+DEJ2sqSu2SEJRZjSUyTkUejMJpjKeaHBkAmlBsP+z6lP
mfYanIQtnm5ArNSYUN+qjj5dbS/mddGh1+WMkbcQ1rg3whEHEltkWYxHT6T3jIFoltQv5KssPJfj
BnaUpRWNa1FaO73iyYkb7oCpfG1ilmK9Gm6+iu4h2cwLFU3v30Ws1vS/zZhYu6pvr7LA2VCDh2rk
68wcrJBcL+xafPr8eF9EX2UjT5yEzXlA9mVXfHU+G7SkTXVDdC6SuU6eGyBjX+wi2cHBYlHHx8GW
rYEo5LPCO+avv9cQEY4326UKx8b3VrUMNb6v+Rxd5IXDcu5ifC+C33C7INpYToDdjlkaNRhtOs9v
7iF2aPRMsM7nkj+Q85IZ3RDlYmPtedzbuZFDWXEoadgaJZ0KG21Rb4uXLOYPwFQA3JqcyMzZON9Y
5k4fuTU9rCHLEvJbTT34Xe9LL7zzNO6d9joHPzW99WSY5Njn5hsDVir1+VJkdvolNQ4hReJDtbV2
31/S+4op1ffupEwQzt34okm+m/HP/fsAFzcXv+cW+j5G0A5SNL1MBlxTf/1e35ps3LqeNXHKzr8a
nSmZpfITFuGO0DzC6KpUfMbcqCqN7kXZLCpGcx03EinzcEdrigWDrHU2rNPcRwja7grI4atwo60P
kc5N8fyKfrgGGa8cJgQrFgJQbj4X29/aogng4ZkybS5wVNC9HtS0zvsIk2Ls8fWhu5ZjTec5qM+Z
m53mpcKJ+jfUFJf5jnP68Ta/woymylI6UPec9EM4xWFGahYezVO/xPzicnQcMv7WBwQuZfnvwkwE
0LPoqy/tl3AnSzZj3CxL6BHMG5alGdIu1lFKjFxr3hMn3y/VKNh3MXrq+ZRR0VNa28E1jqmeLIcP
OC7LE47Cu+uA1bSHXV0613E+9blFfcX3fIPOcdNdgrxrxl547PX8eT7J9KP56EmTqWuCs9RlP0+m
4YZ9gT49R2ShdimTpcpD/z8/Dk5LTiwCdR4FA6H6zG+28hFAJNcs0NvtfG4kzu8N58uekc8w36Ns
DKx+n5GTfpnQ58aWnx2GXIJEVACPU7zN2sdUtfsChlB6L8EkaLj9O53zjFiK/tNl3wjoV4VUxTCC
ZlD80sADN5JakuCbw3c1M8i1AVyYRQoIWcm6wT+L58giyXA0eVxqET5JLZDMWYk1VPvOcigOsnWF
7sAZw1UJtgujfk3LaLDrravdJ6N9zCGpLW2lPRVj/uE71vOIo3eOihwT97dRqgebJdhtIOdq3Q+g
GE2AZggCQyrfpIdouqGNggZ4aoo7vdQNs7kX08y3qfrR4Ppo8lcPoG9SqW0jmFvhnKfU9lqy2uY6
OK04wHie2mQWp7xcNjh/wx1NaRbbrGXIkP/+hvrGHV8RobPUC6IRvp+ixKQRJwICjkztlvO05W56
R92+GTKaO1lKunF9geCxiSOOjZ3OOscjq7cQpYqIjgbuSju+15n5g4k3iTaN9ZylisHwdJtmVhfE
5Ulpt2oKv3Ak3aY0wqJ7aw0voowOv2zFgbXv+uvctzFqMD5zc5VtfdmK+COtcsX5wIk4u8BPi+xn
PVzbYQxgPp6OdSDd9Y7WlK6/J1jvOsLbRsCzJaIZ9RiNcLuDWWHu+ay8U6s/5r9bhaPQmeXiNgZb
MypWBMhAJNODxz5uAH/wHhGE9infFo0sjopWF3YMWr2dubZiCtoKYZosjpMjdi218SBZ6OeFggeY
NCsy3+qKAB/6T9V0nVe3qnsADP3TC/lkvrtYc3PG1ap1kgLREEZyt/EjjsVwNGfusuJhJ2D72e7N
B0E8IqoN/ZGQ431tsuGYCQ+DU9PW64lIk8hUZzSwFbMdkPbNKogonAXybrnegboFS76I+Rsk3ESy
51cslFoINqfWrs2IRfv7h84vSMQDAG0MUVi2ngT//70XCJ0dk0KZValOvr5PLo6gVvPEqRISTjH2
nsPkMNxstE+NEnSe6tES5Lr4QjwWYUTLnU1DcSzSnP44r3bfW5LRVrdEcXCeK2aHWhMGm7XIgLnW
hBYA89oZQbHV3WTZefqmal2gkU9smUlrn6sarttA56is/OsU1x91zAoXISELK0pF+uckXTZEU+aS
YQM5N4AbF7nwlyZp17Fuf4YTrmykHhLeY9bqcDk42veFbdAzXLh28aNOzEuWxMukDDdT2ZN8W670
ugEaVNsnx54j/sQpk/Kh7cxT0xdQQ+eQsW4PbvnqkM9QuhL8n3pCTXEBvARfMN3N328mDHpwZIIE
ocEfA/Iwg53Wkv/oeM9J3+2tyXxNB/tkGhkB9lRG/4e789qNHTu39asYvmeDYTJd+ACncqmCSqVQ
km4IReac+fTnm7W8z15rNXY3fLsBG7Ylt4pFTs7w/2N8g8QnSshrpCFSdQlqpHikUcummYV+LFhr
gJIUKXcHUo7wzkSw4334GjuPHaG1t1EohIVxDBt7ZqjZttApVBiUyxD1ydvYZf0yrap5NuTPQ+VS
gGgWZvyu4wTMOmevghofXXFq8ngn9X9E3K7N4qCn4hibI5tl1t7WPsthqJAUGYbihB9uVzu7pO5W
tkgfLRrTM0RRX1dxbToPJyQcirIOSwrFHAuk4Lqewl1PN32wemYz8+TrL+pARO7APTSK146YRorB
ynsR2UwBvLG2uzWbHBChgOUKcQ8QQjj22zI0TsRk7TwkkRbyQfklsYevMwTJBgjmigNvOqkLzcoe
SZTYyJ/Le16O6jEx/U2FfrXynb38ChJcIv95eU1V0qPEDXeRmDf2R61RdGycfWH7m84y90xoS7Wt
gHZ2S5e81KlzDmpXPEopNIgQaTrVj0kFsTh6SE37JD9B/mWVRxU6KNnUreEEqBeK4tFFzSt0vFaG
OJpIt653psgfpULZobZmwWC0GCFh+hDRGNesixS86ppylgMvNs1T5ehHGvVbRMYfQ5W+Bjx8odl7
Wv0fps+OXzevApuZ/GE/eu/6YFx8/xm15zoLtMt1lJdIb2awB9Z1iphJ4xSvFc5ZlMYRihJDNZpr
oY+qjXxNThjOl62xlTZS7ppKXhwVVrU8pEr6OAD8J/2aWMIxeayQn8ZqeNIae2kW3TYyrTNgka1Q
olnPfZRK7DA1T23hnn0a2/jD933lPob1sIYccbKB6PRtuiEmt+wddmFsj2eZSj4Em+xcN/cj4xdc
wx7N6REmzS5Q09ess8Ej3/qeOD/2SfYoj1NSc51r0c5ulaeSdlijX9reOpVe9uoCllbptUsp8YjU
uw3Uiw5duzHuUBHc2V3+qOfGSdGtcxnjjKXaLQrny8ACNQJGpHG79bzssR0Z+A2DsL4ZEkVDNTfn
LIKHkW4+/VjNYFTEQ/HKYXubE68L37PZ0t/ZVq2xHHjGUkfcs90sXesr9LDnCWs/2PFjw5viJukW
7vBW3jupDS0tXPmM4lh1v2it551OvQOVr/yZZoS7IuBe6+45jfpt6qMUJ5rZUE6x/coLz66FIqHL
UEVycQIism+6BzZxmlcePYRwNqUsOQincIAM6p1TPX9EtAI31FvLF2DEM6ZCxICmch2wSunsJ9M4
YaevsJ6l+OqVg4NQDxciZDRN9m2t9PF645A58rQUQAdxTgypcQISsqtV5Z2JdMnbtG37j9rR7kpy
yzBtBR9G+l4KXHyAHnb24J6RxNlBv7CNYMfQ/kJQ8F7yckGqWg3ohnhtt5IfEiqnqc5nYfPtBspT
stahT2UXuv9bImlfw4RZ2eClj2kUyqnRt5DxF82KhtVWvk2DY+7lDNBwVZnIiTcUwcZnbs2vU7l2
8g3zFEdMyXJgSR8BYaPBzB1AbhAYZ7Q8XzmLyBnd6ZkgPeOSDwiunHmQhU9RGWxajAtyAlQn4+hP
4kQdbmNV5k5KzHE97LHUUONWSVaqjZeybufAUy54fd5jn4umxrT0G2Xj+e5ZvuaTH36ojFI5Aium
PwS/RzNAXc/UCur7FNDyJLhqmYHQIBV747hUoHVZ0/fUU6s7X34XnePtlHTLGutw4fFy98I5R7XN
VWrHChJ+akavtWnN088R9gXognWlF/DvDPllG+0kpx0v89ajZp2aRP4mUDetEIfCkppqhf1v2aeP
ZeYCbVfWPdO8i0CyJSer6ey9zjtZJulGpT3f2fBNsWDkU/EqS3a+eRmQsHiENXOLOgRbaWSSt6Ot
ApRYGbc+rt3L9Q3CPdGr6iVt2jv2UUHZbuVLIJcC1j1QKrgqBjApfvEgPI28lHbJxpDcPvM4ARrg
3jBx+Rvpy5AvqJyQ4la9yM2CwvOXb7oN277t2+3gcvDEp6smjwVTixda0hC/l5J7TtdLsOarKWBC
9HgxJxqSbthQ1ooYTEP+WAUM8B59PDo/BqpDznDaNQdIx+znmUZDJOgxG6iAXZnbeK+KsE4ui0pe
MWM2vJx5cM/Mu3Ig4TipuAgz3KVdvLArdtKNAwZYTneKT3rTF3iIed8mj0htXqCXdBZ+SOF/BGr2
lF/k26PhL4rxF0GUZV5iZUkmdSU3Wgy9uEkoxtfbV2y+K7mgy+yrMZHzC+9F0uv7SUfhU3jnMK1e
sUPSEoNEXGrhbQlrRB28MxlOx9BymFDYX2feWQ0Fb0O4M3piM5jM5RsXjBrn5+IV0fG+bYxLbLGv
Md2bMJiWmmfuTQa5k8Nb92U5uWtuItX/kO9Q5ZUsodoRUv2LuLuauvxhkWn6WsswOOTD0e6fVN84
Gla3LUKqdo1y101HTGynAFhgUL12E7eg0C7yHgdJ8EFFZamG9pcIs9fru91h7CFE/FQq4uCj8wtH
cw+e7SMmw1LNhMbJ0P6q47NvuCu5DkgPg5yw/F67uD2bka67TxvgWGwvp9r8qkyTslJzUJEC5gWj
l546ar1Kv1eb9kZP2J1mvr4bq/bGKPiN9EC0FZ4ZNkQ+FI4+lVQK7Yj+6cy5Tr6xLsVHmuM4knh8
ZKRRl0kWoYsTT8iIZ0cnl0vr3zrTvB3YJ1bqYzK467h1N5Ru1nbGFrY3v0Sl8aKtbGPcVB1N76he
VKM4jRYzwRQ/ojelPmd/Udxe2mpyhN52rhOGb1GL99yaVj3gvDlNk4tcIZmuN7X2JZ5Dl6URC4si
uh2owjPlpYwOh/VlT96iU9mXx+LSIquCrMkfiwkA0OAVsX4VLqkkgklUcRkubfmaaJT8J0cnvSlG
ucCqQyTfKfbGa9OLkNlupqb+vefrl842saX5O/k2+U29Mt0W5rp2lK+xta21Fk0R9grhX0xn2Oc2
G065CZS7NvnWe9SGAlPZwda684o76QIZ2A8qVWbOiulQBmwsqPqDBScNAnQAcINojWjpKDrWXV9F
csuNYkoc2Mv1WXhX1+2pJyOU5r53psJzRj/MkYADfeC+y10GjADsXcOx9rqLg3W6tCLEU6pPFgpL
yOiDGa0symgh5HyQYOvrHwsy43L9FVZqvHmcmbXydZgAHlWlcm5c/mndtjk3EFYHyTJYVl74lVQo
SSZ/YDHiMDUI+gytiRSGiQr3z5f8uIyUKkuj8JTRL5Qb6ywU2yJ2NlkFzsAAiYJkDbdGm9I3QMGN
b8DRbj18jPboffu+AZ2ARflE85ikm9QH+9V8Own9Bk9N9Rmz3xMeODxcvuFguGzvQCxtcHUEy7pi
TgaB8pUzHatlduyoOcw6z1Qp7m4N38an4J8tzU3PSQId2ulPmtVO90OyMqmEwSCEcGkrZK0mwTps
7QiX1gRjowZj5stKWEi8Rj0innQmGAVMnDdqQm0L6XBIYQbiZu+5b6kKj3ZwrV2aJizMgX/xpoMa
je6ssWmH9PoaZcEhC1XIB8OzKR947LgH1kxjzcrdUBHFPlBAlWMjQBhuhinADU5JGKmU7ykndMXw
1vjIuAKhf9WEHBNZ4q5VQK/+AECNShhwUY4dndq/E3u87jrb3kBrMOBIOS8trwzauHinG3gOxQg/
30FanhndMvDhNoqG8PEGXQS5EVhOnAlotxfel0mAzdC5pcl00xn1QmWPhzHmrU5DAfo3XWvogdd4
ZwCN60ZNvyDdJ5VDSavDk146NDPBMZQuNplyyXejH6cjmNS0U+OOTLQ6KASg7mvmATJlFnolykN9
DxFZUhbzl9LUCE3rqmjrFIitOlM5F5C1rBpDDo2ivVkgbs8a/xabfagDwRlHSBle+5YOTF8drZdZ
XfbVtgLnsLQqZ0NLmZYYycd+Uo1zVafagjBwU8uwj4qWOapNsiWtStvqMrrc1+7HjUKdcp4ltbdV
jPqjAuGxQRFFkFaED6DT4mPeU0M0yKtbFNGi7w0ViBa5Obyq5g8bq0Rn+1/5v53J9RX2/JEXWATQ
NP72P//P/wjg/t9M8gZgbdsWzrD/OZp2W9MP/McMYPdb9VX/7Iz////wD2+8+MPQMWm6FthtHYu3
gdWt/6qbf/1T+0NzLBiKrm7zO1WY/Oa/cd145oVlQ/EWOOcFLrT/wnU7f1i4yhyE37aq4r40/hNc
ty5tfP9tmbZ11ca7aei6rQINdzXzN1q3zXGy56zxjeeSF8tYm9ZjOlEuG4IYDKJC6TEqDmEcvcOv
dOD/yjiN9Kg1zDTJ6K1clTlBpdSN/XwuI+90KR3zE/R5EyAMw/47g5785r9dsCss4TguZwihE6r7
qz9PH3K1SXzmLR8g8boOMK24zC+QqdCLUS6+FlZJrJMOK5eGT1KdiwxHU+jhiRUkUqu++aXFAx4k
lJE+8G4bzF/7RVUuX9R+X6M1bV+u7TVL1oFHJ/uKa+T4hNHZ6nQaDBQJo99/ZT5F2srW+5moZLet
o9befCUuJPKijkZ2RRCA676O0f+SIJNHWxVsNkXV5C2KKN17obFto+EFXOkraoRtizsQezHtiISI
pLnm0lYaVSroKGKLgI9BIz3KLIslrtunfAQrSdcBcYasgdc4yFmpmWDokYBfRkvQNd1WUZu7NrJW
MhsFlwySPHq9cUcBdZrYh/k4kqiqh2H90TAXWzpHkqZPPkBtUJsrsTsbNT3mqzqN7CVEi5SrrrKB
gEyTmU/Mtky5u3ZaYu8+6YLHrieOjWO02eHGUsY3kJPwIPlA2RZtclbs5D1DHBHl1V1DQbRcs1N7
gjIQIjg0973FRVoN6mmsZndNNclqI8iYuoU0HRx6e9nm+UU1kWF4PWV0hBqkigGBpOtDmMRSHYN8
jnyhnQ+Dj0IvhBej3NVc7qxGfpOzFJ3AYSH9SI2nXhveO5PNU8nnaRK+JJL+oHE0NEPlhdB02kqp
2LlNtiKWGOtIg3qgi+qVIpo1b5PF7rjZjkZ7J+8AEXZ0zJTqrtVoltkOf062LuKML4922riKv4Pe
eQgd15xfU9J8P9v6TfYKA6adNUepPskdEHhts5e69UkZUXLKzqmU/TQgm9Cu3lg+l0IkItYtcxfp
FMx9mbuXPfl+fsh7vqkUofaCAjngM45s+redf/fKsNJF1chec44Zpf/Qm2FN+MgTIlrgWHG+89CD
x67ALtIhCCiaPVWUed7SouMhQ9DBnYrvJ1hMjGCocU+NG6+kggZ2MRuVAR+PVuxpcLw4cLo0laej
+7DqwtDa+K2P0g7SqSy8W8H4qY/OLWzhnWgRewjnFkj9t13iN02fOb8igaQ5Td4ho9s1GHaAGH+I
dWTrRI+Vu4p6rk2BlS47AyapzFu8aLOrRikvaD55oDFVtt0QtdntWRxeCgVVMq9SNPUvfqltM7DJ
M81o3ugckjWo4aIxByRvUsYqmw+2yu8F/b6RB1DpyUFJw0MEF9UykQO0cecuSTYh5kolj54gKFJo
DRGu0366EepwDmSdQHP8DYL2u7HDEphIEVcO5SvwULVXFPTTb4AFcxJeTioZzED6eaeCAJkVe95V
P7IPrTTpr6DBOHMJJuhdHraloZcHQQVemP8VSWFNaLXzws2OJKMi4JCa4/YhdYQ/A75CH1jQnAuJ
zq55unvkBssExya3E1OOHJalQjOZiQbIPCYL3oKlFTMilP04xEAWEn5bInbqW4AIMp3T8a55kfrR
GvY4QqD3ebxuZQlrGrATQTgRCiU9kTlyB18yvnDUQ2FnTZEBdOwi+2VZMFEVlo4QUe0PCt0R2VGd
mRF2AJ2i4d+YybVfg9flIseaYeoGK7HhsLD+5ibXjJ6YvZ41w23Hb8dWb3XpliEk8S5lPPG6rqM6
WHM03VqJ8vnTtuDfe6hf6C6/WtltXVMNnXx5AHI6fBz99xVW8xqbo0v9OfTVTVHhkesy6Sg8F1H2
5g4/pq/CJIH9R3hjvZzYZkbWyEyJUyWObpQICqNJ7SdfGkr6/teX9ytU4M9X9xsZR6BUaeBpfOqx
+dzQZrtGs6a6u8Ptufnrj/oVrfDvj7J0uQ+yNXZJcivyE4RHHQYDI2z5mcX62zTZB5TXj+GEwzUk
dgwp7/yvP077lY7x4/MsWzeBBxnCFupvNBgPWG1jqcnnkMYkZExoUZhZlllWI8ZuHyIIIqni3yuh
dsqneO+Ap/ibC/h92Mkn//MFyAv86QsnBOFWppZ+OgC8MmE/iyi7aY11mrt7tzGW1mzAmO3Z4fGv
P5fh9dseiQ82NNwiQpiaKm/4rx+cI3QaHLX+hE2GsDLGfz+cx2n6kPqIRsrmr5K+lKa6DuzUE7y+
cf7kW9aDZncPnSKOgdFx2CRNVCqaLDKAo6JdDMRjt7512+1QYzAzm6eRuM00CR7Ywy5Kti4oIZOP
fnJIDNf6B53q0BJhXk8CYujmp6wxhnlTE0fOfiiY4mUaN4eRJi7qFSKpjGqtBS+hBCsSwTQCBJ0Z
HSqUobDvbXUM14TK9YQd3sSOsVE5w81sfdxrub3TcmQull5s21EqfkZbyhAwS6Tua6e1m5Q+zdwc
+n7RKOmx5iDNZOzUs4YNEzEsbNMiLX6lkvHFGWnVugTH69VtHwdHj5UhsVdulH6i0FdxRkXfuhpY
hB3U60oJQ4wAqCcqTyJZ/e/chklcqhF2Wg8OOGcBnSoz3WiLtJqJKAKP1Jx1NurDskfunutYTODT
09DHVJKMpFhRZHKcAf9W+mp22VtFyCREXchmm4FQYTa4Rrwi9s6cI7hN6EOPAhd1cyP3BkuVlvSi
MMsdqg6dklrwnooc0+cQf49q+g5Ad0i3OP8+S8PZ0r1rBxfup43Cje0ebc/KrGeZSSfM9wjLiMAj
oR2nHmQkr+lAyh7JAX2iOLMEcR3aSarUZXMXYZlnyaLO6LG6lwK7GFH12FTIWSiPfhuyRzMKOiLa
AOI0XAOIsBb00RvywCcqY1h03VffHFZTXa3JKjkzGx07TuzU7I6WTSun+TAF++sImlNaeS9ZQGI0
wMkSkRVRadMsr1GjdeOJbQwCB9q+kbnzhK/O4RQeuSdEV2fkBmOasLtF6wTjPBoJ1ACCyNJq6JvR
s2k1DiejrR+1iOFTa8+Zq54qUa16xT72br3Km+w2ATw/BuoS/jcq7WlXFSPZ5fTIuk1b8KbAYbqh
x7QZxID80z5iLT30uooSDOUgfyvLtd19DEHCd8JD3Y4fDhrOCs4awgBCkR1jEU3qPnXQibWNjSJe
y7aEnq4if3waC0Y8VACBWkVm9FrsqVqWM5jtgRvdNAGJdPZ0kmIWl3nM1viC1Wg+49bFhl3cuRg3
ZcKwb3LDUIk0cyM1bwpCMIqh/qQTQ18vZ03Gx7Rzde7u6GBa6NQVqYqzxMliEkTlUCBdeazekwIR
ngcMkFqPjxi8eFPc+LXMcviOQQMmtITQMZx7w3o2oFgSfKKSvRgfLJe30zXSg/2cAiSG678kPWRt
MQPb6FyNoL4MIvseDaD5qM5ugu6QR84Rac0p5YF0hXgezfi77MsbhRZhQdZ0lVnbeDFxayq3XKYc
I9g88efBaTAIg7dAUMOHBrupLdybbmKcdMEhxx7UXYmLjdIgKaVxRPoLWr4FOwIpWu7LeWQetQKd
mBIz/QXmpqvVE3Yu0rhRw/7d9uTKafr5EM58DdLK4j9MCb0Rv0GHQlIGwtaMP33UUXgX1FPpxt/R
CcTObVQ7RFCQHCM07spUOc/IF3BPOc/TUC0zDEx5/1A1Js1daNCldupa7oGOxHFUc/pn2rSSM6xZ
sdML++Lg1/Zr0VkWtgDeeSpcZWLLtulRC5k9rovDpBAvMGW3kYi+o8465sn0JMcr4jkODlRkpf1O
HQDbFqjoTNc52Nq9opQ3LdG5iYpFsR7PKPDeBugrEasetxAdfl1j28QM4ixgNM7pMnfvSR/v8q6Y
Gwx3GZKN2/wAOPhGFj3rmto6oLEHlD6XHlGVMjGohcOZYDJ4cpFF8TvVt7QNi3mfSVV8ZT3YEZlU
FueXHgzaClwdrT+cEm6W0S2AFO7TY5VKrs1kOseewHm9jUE72Dda2j126KcdKf7Jjf6pxKafKeDq
q249wRZTSHCJUnLghRmfgS0v6ZJ+GzZnAbfrzhIvG3j9Rv5wLDE/KWU2Ty38v050CBBOR+Fwjrk3
acaAbMdsx7ENhkntxrfXjZ8WoEvmZqs2s02FrsIARjLh+e+M9qOA4BMpzBpm/zB1w4kcLc6qlk4I
fbRWwmgvnUpAStfKiwTFVkI8S200CqAb08aZwLLv19HBQCMzadGNlYwnc1TJSxbHNovvofkWFHcT
YiCKLzMuFsXB8sRx7KeTVfVnHCKbcNKXroHgNErhnPFQtGYRZNqus8O3v969/HmXKDSoEJTF2LA7
EKh+3buAGfQSI4q+RkIjKL3C23D9g6kX2sKAo7Rr/2aT9uetEkUkOGau5TrwF1W5e/9pjxaXmk0B
qPlUhbgvapBOaR49k7R4+utv9ac6m6YKnROAIwtuAtjHb3tBfD9VP7r1p1dY68wjyrPRqlvCpA9o
YWmXYziXZrYqas9u1D4MI2nlTDs5ElMjCw9d+1ESmpkFwW3l3VbOPiiaSzGHxnn719epyU34r1OR
vE7uBmA9qoLmb+eBNKEwY5rdp9WG9000rHONLjxZvQfd0x7tXf4Q0XUgrFw9Cb1im1eNh7++gj8/
f4dNMwNAs0wTvN9vF2CGHl3BqMUnZyHzLiLvXp9qygri7Bn5cy+hxH/9gZYt/+Sv39nRSWYDI2Y6
juR+/ToGulGfMByM/ozIUIIawrNvh3AdgAnqJsFeVoIssyPBTNKhcitQkB707rKRQIMmDjY0qmFf
0fUqbRY1f3UVbNq2kd10uY4EwNhXIUR03nuDTd6SdLlvxUzfkqnkXGwUN6WfEn3rIAvi8HViFUXJ
TauQ1cjG7T+lxGXrxr4sIsgHQUdXJnHXVjuefVXu5MtP4RXn62eiYSBcXGQr4RSHWpLHA7nLHXEo
RApdZa8xN4lOLbS3AfIU2jEOgF4QfLpmFnCXbkvgjl3Y+oKjqj2/Btiovr1JmzJZWFlQL3xdNTfR
VM2ayLp4tkFcq4ugtda0YWVLC6PIZyM6OSZzlPt+D9/cUG51ipJN190oY0CVVeawpsBBM7vc+pyB
V2HWAOKkD4RFHIt04IWQJjIX4RYbc70RtLXrD2ZkeETSq8ulP7jO+Kz7kVglfbBTtcDb6PWj8HQZ
sJBosyxlsaONgnFuIuDcy/0KsBD9HmGFJ1IxZqMpEVqdBtWx+exa5hZZlY0rQk4qKhgNm0SAAGGz
HjYeKnwU9JM18xUN7Ag7GE2jX6nBFigswGzeWDxXsoTi4L7DfkLZTNYK1TIPZxkmbSTjboYita8g
24jJiRZSVcxjvRmc8aKG+Z6xSRalizkPOtE2gMY1kyU2N6QcJHT6vqrOLUkQqpP8xt6FPIjlZFXj
IqOD1+EG9nryPwzmzVWrE3IQafwfKk//tiZwUzShUd6L/GHMYh5HWCwLknUIZ8IwhKaML9E4K4Mb
73vUn6d9Z0QPfV896yYHjKDJ3hIDtHhBZ5JvipLCPBSevk16BoK91VpfejKqS9aGmNWljwwQdDQf
6+BZoeQGQqI+xE3HVsHFlJUF1M6v1VYuLV8QecwZxvzIfINc9R6BUoVzzATvPFf7YVUFBWZyt77L
FVnubdzFMNnp8grkmAxKhWaAY53lGro4PnbsXbHCAdOC0zLv9EdDTGJeO1SsKrv/wnZIkwDpGzyB
dBENOo3nvkVVpjY50xlG1aCRETJUgj2TXDgHJhQjedHabJ6killWmb2EdzHA8C6AgzGXHKYOPLrN
kEaQ8z2Iluiqp6KNBQk1lPH0GvRtKW2vHbzRXqX439oI+dZdxmnWEXKUTurzQLQfeeFYm6eniPgr
AkzUZ1khqqm3LVsT59+1muun8inJ+qAUaCdRsbVC406Ip7LCvIN4sqFdTNWX+yId859ly08kOMAl
UG2+bCuKl4btDcsIjcdFTMnnWFP1vzriR+THhe/by1E3QaF6/u5a9A9lvZXTVruqvBMS72EJqqpF
dPGq4JenntJpK0Hrmjqe5s91uYWchvB5Iu9BpfFMCg+RWTGYtiRSOPO2PMcGPFeX+xcfKYmjYfLn
6vJ55I2fKEmLlWO3gBY5fdEmNWELS2tTjY236GBTNYa2on6DxYHBVD+zAIHG2l+9TYkKQqjvLohk
uUZeQAcBU+JTwaRvyh2zIeM06rjObKqXrYH4XvMpjFAp9wW5qF6J9hlMkadxibUDnOxqzxGGDHcB
B2GE2MkrIs95g8wbXFPjQpD3CLiHHabqXMAez69PgIBEUmPQmieyMq8qsIGqjDAryQIInXI3auKM
uKNbRyYxTKTBshks2UDzhbDCgoMTZ7ehBP2jERLa7yI3YFX57PsnoGLYwIytcAABQxeUhquhYXz1
lhiWUyczneGfjI35AJp4rwu+Rp8yNxBmyTLA9VznFRVdRD4OX9ejvz5CCmyhXlz9nmX3rAuixUKu
QNHYZE6wImyyIoHUMJHb3UsrP8odbscGZU9oMWnlZBqlTtcsekEiYm/fjQa9QGGUd24rs7V4ZfWA
5aDkTLjsynkzUW6W43TKeRTRlN5mFiqBygNy06XcZhJ1N5OnzlusoZ2F/63uw7cihZ1ICVr6oRp8
0tOorYvYvEs5JYeO86CHCZMvj/XqW1P0nuWxPat9Sb5GflahunR8tl+Jz1oScZqcy8oivC4CAoKe
VvlCOj/GuVOQvpOzcM+VetxpzfvVU5clAYQmawM+eFzYKoT+SipwNdryAkUe5XGvY44QBNooKWMG
GCPuDNweM8wm/W1TPBe2fRA5QkWmEI8YsXnURm8udS5PL14I58bEochuo89NB3H8VQ1bcU8Qk/2D
doTC0p110xYUAmLXqlo1KvUSAdJHLjB2Qtewb6cns2T4jk6N8abqvkjjgS1qEFWn3yIgUlbonnG6
dtylVvZsdIXVrI7wM42ajcnC2/jkZdm5g52V4SpNc5N0O2lJ+Nhi0yvL5FvQvQgSG3uKoe6u02Um
R3wTqY9u09xfW62axaMk6Y+Wpey8qt1APc4LHjU0YPLfhs42a4ygfwJ5XSmduktweFkO/jkj9b6V
rt3II1rtsvliltzj68PJ5S+g4K0AbNDihTLXxBzYE1vdISNBmZUR1+pYW09hZ5b59sq3qA9WRlWs
pvDJADW2MBySMTixkiMTtsxVJV5qzohTGqPCH7q1K09+Y5/tPdJOZ73xaAqwFgYHXdS94fV5TXQ0
Z1593wj6cSTYfzSWOF1fD2kiETXPvIBWlTNTQiisR1IrgaUwCW7D3iFzg9rDDNMvrrwV0NhqHlGK
oHRVL8uuZgRztDUxWMxMI1qMzFOU/Pu7YWBSzXSVvQBr3vWRSecmLcM3p6lfr1gZsJLfV59eIF/I
ayea2CkP7sayK2gH+/lu8Aj5mXIevbzXgVc/lIH6QZTruKyU12B0n+TPTWn+rlW8z3SHWiyV43Wf
UTO2+6Bad7Z3Er2sl9KHGGp6cnINcyjlsrOZ/DnksQjj1nQa3UZZTNEOnW24ztkxV74canqJCTe4
Hab6AwMdoL9QPi0kMZQhFd4E2FBT4R1ri6Fx7buZBoizUlM/IagEgbvJABKvMfSbCHcPphWum8i4
/+vjwG9ZAbJt4BiapluSxM+x0PiteJ4GhFR3E81uCiQry8KM7O+nwrppMnMdeyns+OwGM+euqmjc
0rZuu+5R8ftDa4v1NHWHKkoR2pKgN7FaKtnfXN6f+zXy6oBUU+JHV/L78VgXveqHgqsriBmzCKhp
JtAgGVYep/ibPoLz5/4Fn0XTSkcB5Wjiem766WwcWlSOqJL6M1WzX2B1yBEyJNFraFlrNroHglNW
SpAGM2JJeZiOtQp4fUozXbqRs7Wz5tkagJiOynKIs9OA6jSOOjQWB4IFb4ieWjpjexgsb9mNyhnQ
tMBsn/k7WWimp0NF1U1utdgGJs/7XOh3lRctQopArmOvysaEm4TA2PvIR2SVo3/T8ibzjm/s0Ob1
8GdIYTExheUz5ZtFHZf3U6zfTTr5t0KsGwsSQs16K2NzG2dtg0rhb67byd0pgb9VAxO1Y3Zic34c
9OTEvmGJVeRT1Uwctwo8w+zeV25LjCiEts28NjslrbFADvuQA4GwJfbIIALyOjj/I0UWEST8639N
ColOCslPb+jirXn7xxcxnc14fEu//vXPUxVmH2Hx9pn/4/PrH/+3btoKPMPPgqsff+HfSSTiD1MF
RunawtWEyX/nsP9DbqXYf2j8FA8CZRGC4FWTc/5/6a2MP9BnkXDB7zSahVJVVOdtE/zrn0L/w3GA
oLtMBYbtuKr1n+itKGUZv1QbECxZpkMXVDdcQzWFfg2x+OmtyrFQd0NJiyqwqHK4NWHZUzcNJIAC
754MQobNyIMezYYmVQW60RqskVYeCxe9utEbLt7EChwc1lDHpOkSF1WM0ahVsIKaAKsVj46Cp2NJ
Am5I9VNfpogy5jpEuVBx8JN6wGIbsGfLOCof69G6jRMaP4b/QoFv1dtGu/Zz62xZuUesoBMuxKhK
vcYJYTBmdavCBonUMieH2szJgsBQsB3HOT6JC+KnEFsMKnp5ymPjQSUT37X57na+LEfCO8eyOs2Q
CeMWDBEWWIKasunhgC5IuXL09iPvjXhbD4TBObYBr8luBhKXSBiKx5bNo+Gjx85fKOdf/MjlfJYW
T2mRaGsPb6Y5qZB8FQwzFfBSp1CeAFovtcBO5xHQiIWjl0vfC4G6kcw86tVWJP7F8IJbq7YfaA5s
DVfcFr6jbjPXP/KMti3b7NDVWdoQ8R4dHcpF7gbxwrFIIShAUDpoTKirUGjnOpkgcfKqNYxCdxdM
rrELleckjqZDq0f5Wqm3dRvtXb2rjwZ81NVgg/J0zK8wGu6SCK1MTTxgFQJNSuppMbRpBR2RDoqf
mvd9XlRrXRdHVTg0Cfp8mQ6hc0A0QuHYo74tj9osas+cOp8rGg4Lj2MIm1YPPKNPLjhxVksnJtND
6cGM0ZCU9QqAtnOdLjJUn9Q4tIiI6bVdCORptqWNQE3VxKUuW0wlGL71Hg1ca9rbMu7s2xAfSgud
tldo86TgDBuCrDzFErtxBHrm6tFFsfRuYzyYeM0U7TtjqMy6r6prNRow4AC73tlbwr+rouTGr9Ij
i/uD/f+oO7PduNFsS79Kou8pcB4uuoATJGMOTZZsSTeEJnOeZ77TuepHOC/WH0NypmQ7sypLhYZb
qCzAlhyh+En+w95rfWsWug86FAnsyEzrjboR6YRuuT7+RIvBkrZhRv+xqjrfaYjDdWqFQk8UIC4a
sjpajTlOEX8odqR3nRO8ui4aJNw4FXEGmcQsR6PqSi02oDqQSWvv872v4MQy2LqXtDldzYLcMukP
VVF6m7AiQjDqCi54hQ+SpfIJs+5EoUFm+zzmORnjxU6u2CUMClcroSQYjMgRJ5NtHFjbVZlpbK+J
DbeVpURa1QJqgIWFnUAW1Yh8+PKSE+A/itv2TLOQC4dhXrlq192zizccumU9IYONYYsWq1THMSZW
hAPhuv4pfEnP9jM25qk6Pqkt/xZJ1nb+4TnOLooAUg0FQarRcOdXurBsk1rAQ22hbZ0V1JxJ3UCC
mWxJhka5L8zX8l3YY3roJw5Gul/d9CChiONCy5coRbuUm2glGrG/GgX8EiZNprgEEIwZZnBKyd/K
w5Q4JLFJTlFWn02RG7UNQJRQ2+PEVNl9rNujlArr3JPIf0S9jVg66K+rVj8fWmAx4MmTjayPyzAA
gJE3HrGZHnxRRZDTnUkaiK9G2zqVLnSpadamUgt7eua1TRvRI99dPgumocFNPqYLrWJC0fz+wUrY
+ZaYe5FU9oIjDJ+oLMtuO1CagGjFttulJ+3bosRRs4F1GKX1GTvlfJ1DIE/9nZAQ0zkU5XyiY4+H
X36ve1O3yz3s3wp8hEpqSJQKs1s1pusD/jNax70ILCPznwDjSNsM5xI7ETFfDEYT0tccu81US9A9
JMhwHbjSnDOWG3ciheCuF/Fa0VmLiKScivACY6O5IEToOjd6yPI8BSMGZk2l5d/m4ROZytiOWtgF
FC+IDsZQbujoBjRQrEIAB96H+VsRDgCGeyFN7NIyS6AkLVtuXiuQVAz9a+rlt2KA85Tk8rNk37XM
QTJt05U+8TRZ6DSIkRgEvGnSVzoYl4pEFYaO/2U2kiMf9Vyr3LvQZeuLCZRrl1fdTsypagdYIgJv
vKkwkK2DVBNXAasfSkAt5jNSVB2ogrtqgmJCukqLcZOawtdK5JgwCKf6mM8eB7DNk1reFlPcO0qp
qFiUIGS06MVMFYoVmJqnUetrVPDK9ggnABO1yMzhekyUJ/Zjjpf651OGEq7Wse12Qe12LbEuqcG4
g/VOoZbHrpa1IOUsIOVzxVVQSc8ZzBl8gx+ZgDvIo171qBJovig8BJSaNX1JI9dsoRZR34QaWaH+
RDHLuM8qw9ZXZ5zDtJUxUtmNj0xOPg8NjqNtAAGA5NmEsAe4MLSgibjI54o1MaTVZKzhq51OIbBZ
HsC1V1pO36lAP8e5VCYJN0Rj3qRtXG39wcOyQdM+pjjB1RXdPBTPfe6eipgFmFriooWbAdaNDcGg
CR3LQA2GPw+w0lJjxri5Haq0tzXZD5wxkq7HAMiH6S0VmOFmwab6WDMy6HFgd8CeO0MqZ7pQUgiP
IstSHMQpLg6K8mAjN5kQTrbRc84bAojK5EEk/V3ZWcDwNBFbTRQ4veVBCleBVYy15uY3UyqYq1Ej
63yUbtleUMSaa0JtBKhTGNLzseOZ6synpiupZlHJrdMx30gRRhFs3mOasgUv7kqwGzC459TejATd
ytrFTfiMW+hTEoMMle6CKaRYr1nBaecpt4IvPlAeRUNL+oydmOH6eMXqDJ1nHUVfwc1GM2hS56JP
2vB1EopdT3N10TWpuKjSDLNOgZRH58JqSKC5ISKEnVQjQq1iHlCbp7zKdiRKaK54FimzFtkH7DhT
ajL1hp73lyrg0Z/b2Qn+QSerEBKj2XEW+ew4zAcUIJM6ZK5PCGVdUzJX4mk9dp9kMz2PK3OFcenM
kLIVtiIWVIOPIkj5wQyFjRecJ1TsphipcNNRXchzlpxEGZd1te4q66yV1eukGbJFUAS3kO4uK1+7
0DLvUGPphtl3hnfvS+STsyqpmySztsXQrhugnHWOWw0SRTuvKuw0hlTfyaC0eer6he67SpU/1WNz
FpA43RsdKCprxdEOAyVmPZl5qyrIfrYKeT20JK7o/SmdcKdKvC9CUa2ZVoKZse0pqIS6xFzpiQeN
J/lqyBWBFUV/GQXJhQDdvSNi1ZRlFiURe5i/nCTiDjqiqSX1DrcQhKoixvY5ItMVHEUEP0yigyzv
zE7Zho2+7n2Daq8iuyyspyhil1VDyHzXbbIo2U9+eZrLwK+JYo8IONeek2BYkb51qiZrK8VIF4ZO
nIuQR61TAjPwicVrqU0gePSHRrurVXkvpx7pv/onc+iXebFr5AqZH5IFgD5df0rS/Zeyls6MuLu1
zNaGBEWJJrnSh+wz1ZW1pMk7TdP3QUc9KySTd1qpfnZPo2StUZ5qQmUdqMEFGcy2WoZ7aILbPmIR
nezakNfkDH+aWq5uPJqrqJFOu7BdT+leJS1bNwInRhOIt+BzkvMcUiTrWzuTki8jhTulpjBXxe3j
JMJ6qKdLJen3+k5Kejiw1dKTu7MyPUMDjXKIrmT+QP10iiCMsjfUkhnE6z0V0NKomiC+Btdeqyz2
hO3ejmjwjZHeEjJTsqlH3J7wHKEjIBqvsq94KlGVoNA8FiJnpEvvy0Qp9ET1ySalIbmg7SH1+kbM
WJx9qrSGJt4LHnDNlAKdgORKqI+5O7ILuIzW1gyePRLH/ILauewdKJJVdlcByCSFAV4dk60Vdpdz
b2RuxpnMptWobxQd3NHsPZiBayKysEgNDsh3EcKN0KcSdlglxJq5PxRMUGuOlHfYFywBYr60gKbh
ARHsvK1Oq8Ta4Y4nQEJkjdTZy9d4o6VryvaXZcOdIXa7KpU+t15/CWECXSWmw5lljBfnFH0LmLy5
BNtl4V2LZ3V+/05N7gnEBb5jqneUR86AaDkz+dEHZ8T5de2raADnz36ECOsyHSwlDtfH3sKxF+Sz
hWGTA/lg3vtbL5jnTmGwc+OuBHLhYtDbRhPl2mObKUkljjNy8+AFSg5WiVm9Lb7AwnQkmkkLiSK6
nc+0qbnufpzBtH5eDOYRy5X8SqqIq5r7Lb7SX44FjB6SxtH2W9zJcJgwYbSPdY66sWpP6YFeGzCh
/aZ/QPT5tdAKLpkQrQaw/zZ0dorJbYBPm8zCZl4sVQwC8/u2Ue16aXzQBtqlSUsUAVin1bEELfTK
xkpFOoVklHGKRd4OhJ/jMzP73FfKR3Fu6EdfohydbBiCoqmJU+QXPi58tII3Qi5fc4ilMIuBjpNw
5JDZQzKTyJKPJfjeE1ssvdxDx0Yk1VIq2ME2nhFjPdIYT+Vuqn3r4GX1/vgSMTqgapa/j+Y1ZTMf
4Tu6jyNMc9baEEF8TdtrMwOuj0h/th33g0VK5FxlBz1MgzzsI6eddyJHCNJxndKGh2L+/FUNODzt
AQZ75ulRH5BkDZCztXEoGnM3DuXtCzSPLllhiXt5eIGFkrOd2RYt3JxD6Bimn0YmOK0vL2Ehnad9
dn50FWmteMMe+Yi+OzbdjojKoqDcVgpUBWEqzaCsTBM+k6m+bEvOTSURDrpetYuRSQgjzqqyauH8
+IfMIrRQ+pKGcAUBcKUGu2ItHS+LJsscmTytM7/VqjXiZZ3dvBeS1t6denPGhEXYRDSnTngit1pJ
EIVOIIU+z5CECGKbKEmr6JM5M55lbJyTLAiWDpeNTxNY0Pg4ikekRmRuVam8iYLuhlJw60jFdZ7M
u2U/fZz/K0ayM9KCFI22xc4652pUc8JGMbsHco5P9HPPpzmFQwwJQeur+HOsMEl0c1aHn+i9E+sh
ULYGrJIFykR2/bFvd+mc9FGQTRHO2R8RKRaON+eBEPb9uSUgJJ2TQlKBbkJBeIhFiIioyleiwU1A
uEhn6J+NY9qIbvWOQNmDMvo02YSMYR4mnkSac0o80YdxRGvVTQhqR3Ex77p764kGOMrQWfUxZ55Y
BuKjYs5BGQhECQlG8QlI4QSo2ClZ0XJHshqJb4AqiVPJiSq4SBRrW8vhJ+BumuurZK+omjAum4Cd
vabO7UuAEOxqAHoKpLaEJilFk3LZzHkuRIRJC3mOeIFNnnE4Xkp16wPKLg7cGwn6svxg+JB2lUQx
XW0acbbISIu1OUmmmDNlFFHYBk0yTzEZmQBlCVmRBJo8uzbnRBqfnrJbCwPlBh1hYlJe5s1IW3BO
smlKBVJcieCh7qRHMWXmiOfkm9QcucZVdEhzcgggjN/6y7EiK0cjNAcPECq+OUcnnxN1UnT8AOgu
vEa/kyWgUWENYmJO4SmI4zGnAlrYfF5K56yelNCeARMniGO2v41Pok9HtE9ExE8wZ/1wXXYSF3Pb
Z9ZDM+cBRSgOlTkhqCMqCMgibRaLHDkiv6glzIlCHtFCJRFDfdeam8kyb+Rwug38nNDJSVwVAL4w
E+uc52V5bybtwa+uvCBtnP+3Neh3xuHVcz6Xeevvy9lzRfytJ/m1Qj5Xh/9x/FkMzPMf3GOl+KJ9
rsZLbOhJc3Qz/81vvtabr8aCevP9U0p5MqyJlXls3paZTQRilqnRcqHxolIunjV8f24QPsefh0OY
mvWn/OG5us/+57/v/+nLvRax5RMV+8acmS1SJxYpSv9exMZOPCffIpGlfGKQUImA77WIrWgnMpwx
MHqSohlUltEyvhax+ZZkYEIUsSEZKnZk428Vsc33qsmXkVAtkXKjJUNhlr4T6eXaVNe5Id91jxoe
QHN1E20MZAQwic9jN3Co96DoXaDRsEeX4mLnTI60WHYmOOxFsiTPjsLQrQClQzgvb/Tzu9xfFmeB
I1AiYhKL7CpxYu/Ag2xLK4Rpru+GCytZOgGvTQ/Zybfi/cHTwMssAztxCF9wu69pedgjLlEIKMuX
AiDxS5/UnttZ91Mulv1q2FNJIuCBeigH2kVyexCoxF3WFwY5W/eYG3nOs422PL6e5SjF6rJ5SJ+D
pXYKLW9phgssLJf2aK3KbuueGqY9cvy9CwV7XR04BTkVsZdLzY6d8GwNdN+tcjtwQyf9xBl1WS4b
W1z4RK4tYsdybFVAOran3OIoLick/cK0dvKpbC6T2OlymzO3cQuRu/8nakfsT+/6Dz9eu+8Ur5Uq
WugXlTt5VexFV3UfrGV8md8D6xuvtT25pNqjkz0iOx9dY4kHEgjCwyJdTevalt0HDAe2bjNI5+V9
vM4+xf0Be5pt2ADZ7GqxtaN1tM0O4hLG2zlQQv9QER3kYqe5z+/zBU0HN7cXwadyVW6dZk9gJMVg
yU5XwbIIl4Ngs69eIs9LL82ttFyioK7OHyTVzu+lRwx8o7FQV9Umc+pnmB3U9VbpxbTwXW8z7S67
NSFkFP32075Ylisadra2Cnbd5+RUXZwbpMkt/HPxRt7Eq/DaOoXTaIub1hGd1OnXF/1DcjE29pbo
mX4p49NsbQra9dW1dBCvTsG54NS4hvzQ34gwoTWqzatediQbBzrxtKtucPrl81Ttuu1k93tzTV6O
zEFeWIjGsrW9y+ha+1xpS2OL8O0LGit15dBC+YQ4atwZV+ZMVefD25pBcs46BtsMkdjfXoxfSORZ
kQPi1Gs7u/4KZ5AiYLyyOY1r15XtLy/gSB2qFSlaC/XyzZT1E/Pi0Sn2hzT2282i0OY2LeYV8zu3
fcSyBQNAuavdgbvyln6LXX9VlpnjUUDq0Rqu1FV6qtuhi2rkIBpOc+UQNrQ1YRxBPFsiJmyTywXP
EqBKeS1YNuiR6wO+cFxg69JhtWRLgK+KArGNgHBhGPZivJ225ARuGpc81GeWwlVtLggDsAmZnHJK
U5AdbSpOybh1COcwzaURuvC4m6WeObbgGC8rHkvMHxiMtxZO833LjlEA28icqjDjzkPy/SiYVjbh
jNEfPvdcCvHC/7rLtQVv4y9Bl26L82QpLQgrWq08NI2LxHn23T5aNO5eOewX0PaZntKNuJFvl898
5K/WdlE7t6BguFNQPtrjOn5QFlxfD7eczn9OtPrr62iyNL2ROP/4Cb4TNYSA5xtJ0R+UMzS+ZCst
G0fcJvvwMwkvq7V8mn6FFEaQ0xUuSWMznEX7jpQm5sh4GzjEdTpuag9rJmkgcU7t2Oz0roe1iYhr
x+HWBn56oZ4NItfuTDkkOze0G9daRWuJfxra+9bhzClcwKLbBVuN8JXlX38+XI3/5AN+tyKxWhpK
JekPpWudja5sE09iiy4aOULZbOfmhoQOm03ZQt7u6q/x6aF3D/NsxKqEXthZSk5/iLf+hWBfPocH
wQ2W+Yqjgl254bmt3jB3IBZeoNZayAv5QVzY99jKFtZqXCorddHPlZTgcnvKX32Nl+MCBAb4tEXo
ZNeCsw2X5frpovwnzgVJ++GiGhiGcAxqBhZQRVe+s0oo6uhFZEM/Is8q7WS57O+kJ2YQsBSDEz0N
G39r2dadu0EWtdYXvXM7kDC52O8XlNQcEEsu8B/3S7OlTvlpWsdcVM8xN+FuSZVH2itfApQd+IoO
SwAT2ZdpsUw+0WTeWPZSX0lO4vjbunP1J1XhEvurVX1T7pPLxA3P6B0tmJdMW2c2BGHN/LhtbNve
xk52WBubzG7X0pnu6qcEH6yizYUUucY+eWaBDB00y4XT3RxyLOlUQWzPRU9sk8PL+BsLJ0WOdT2+
jOXf0lWcFc/Zp6Z6fm4O98X/B/tRWVZ0rvif70Avn/3wf/5PNm9BD231OBtxXoQVm6f//b9e//Xr
hlM8gaais+GURJ3+sWayaXhVTcgnCvIf5A9EwIObEVUmx28bTvMEgwgQAR09k4x5hm9923AaJ4oh
Q0uzdAMShszC8m1n/rrsvICGfj4BG9893ppuKJBuaIXrSDfkn1g0fJoslBIeTIsVx1IR37FJLORN
XyF6LcQCrgWJRDRE9yYdb+pFVBx0Lzn3B518IwS4fWNZjlcZNMnYAhYpLTUSfc8rAc3tpF+OkrYU
VXyGdU/51+serYL8oyqIZt4BoPaooS+ZtrcllXViaqiLxUV5JXUm/Z4Oih3dOITGuuiKA0JnjM40
G5WzWAsD9I0CcGoFr8GgcHOD6qulr+P8ewsgEmypNZy2sB7FbP6bZnYNSLEt5fNrCbyZaVX0yoTw
KTPWnQeMI2pNf+lnyQHHXrdsU21nzvQ6jYc0rIBTUx7DhaGhRBjO6JKnjqdXIV608Xoq6bx3Y35l
Ed7WadYzqWLQ03ywhd5UnDeJtNeaYVt6FADlLN0QidNBcJaRb1PlUqLwWT0tvRRBvTyx4JFEj2aP
Po/YtsuuJkSlwHEGPkS5aUywBTBkNJUBDNv0Sm2fccdINt0JGqyxdN1CfbN9XHILw9EF3qLy1Rsg
FueSEU6bFhn8IjmrrRLJy/QotARsRFVMU9EgajzUWrCBxZUyxTelSNe9VWM7Iu5aH/S7qsuuiA+E
5ExTI9NuQoXLlxK0iQ5VvsZU62QdoZS6WE2OH1jbNkOsEBilY3kqTSYKFig0VJBuqoj/qPNk6Kxt
cTB0K1sZELKTufKcNvwAjfabdMoprdci+7Z8WCaS5S/TXj+TI/VKhKy30CQuaNhwv1hDRkYFjH9d
iClTmfqD3qauaJRnpL7YSjm1M1+GDnGnP9bgjC2ax6pHWchP5DtdGy9jLyrcXBaAf6E3iWvujfln
p4C4k1Ibt3mORK+U+aCaHyPaNVVbFuutrPvBUoJTYxgJYlsTIbN/j9ce4zQSKkJJ0Abn1UprRGkh
eNkVKZ6disWHojhd5yzZtn3xVVJ9asumtur7+FTKRTBpia/uTOpgkiWc9bW87xK8070oAIiSu4cm
T7yllKvsmkXiD0wkAisiESAwMXBZYN60ybghqPVcUD0ik6XPgSTtCS8EfhNE7qQQZjSpmzRQbtoR
R443mHBEGEpo1JeGfC5KxVVlxTmQ37q0B9xaZlFcJXkEW625rEvTcsyGJ2B0CyF5VCyediHgx6MM
07I68J3gplaaLwQZXecdmD5ZK2Q3UBQfQ4iY24LX32iwNxjF6VFDtuFOSZm5Zu8NUHnz0Q3T3rru
Mh2fnLrVsNt+rvPmi+ZP0WfCytd63VU2QXLWTvQlGmZ+WhFXHnR09834OQYJBSH6vCrCyqYDECL5
kpulOudwR9Z0BW6PE0aFRQjzCFz3RiBorZBRRxTdssnk595iOEaVFPjCOo2U/K6NBd9Bk2Jw2kKf
VVvcEl1hnOU1Lu9G9pZlDXd/Avpkd2ktu02snvnCoOwLSNhkF3wxaE4sudkXbVWjXpA558QlV0NV
aVUWsZw6g5muYhVfVKh4V0UNiVjsOliC1MRUU4/P2GJe+WVauLU3npYhYek1w0VQNYcoVeNsxx0u
7+r5/0QO50nkaY40fEJ0VcWZSZbPnPk6eJ8HhdZukUVoFUbP+0RgjLLCao4XEgbfFk/PgznSqop9
VVmZUXOJIiTnPBCm66CRyt0wchLPoi5CI1PeVZOpXOTN8FkCWGlGQU+vosNEIwjWumtllKGkXGCr
+aSqNF2HjkT5Qo8f6KqkpzmEIDs3RLZWdaPtJnlQt+y47kbyf3dprt7rAqfRyWj7jTY/FjHZ6ynS
MbhU4aIk4vSCyeRg1Uq9CfR85ysjlHo1dVrimVqxSR3TqPRtpRDPEFl4QcTeE5b+hLk28ISrrNFX
ceVhzWo7cAT1ujfqGgJQAwAbZpkm6UvFFwi/VeiTe7p3PtQ8r3o0DBeip17HWlvdiAoJZiWGFY6W
uEDaOVZA7KfSlhXtCtIDVRqjGtdaU9MXEk0ZLiKc3cYERsDJXSkbyU0UkRpOoThioqOOj9NkqbZK
d1Di1O0gERHpLqGpkZCCexEKllGAc1U1OdAa7JSESeyzLUIGmNq9uSQci1UGF85BpvzGcCvpF4H2
JSlazUXWmss8RhhchZM7lKQueGN2pZJNGTb0mctJ+CS0U4yTsbO7QPY3TZdp62ZglgCsDWnqCZPJ
ZDcNynPy62DPFUq0MGLvS2x0oh0rG2yt50VNzSfCKDiUyLwCryXxskhcKRboo813pIjaO849lpFj
xwnvXEb2oJsPo4sLM3S8GaLdD0xSao0rUk05phrBFc0XaSchhoONfdYB6YwhgdJqMG+PIFO9qq7G
NJdWajeWRFbq/bXUhnadk8FH8ldA/oAU2FNTJyvFpFdZ+WHv+rHKCtREyWmt0JUws+ZMSqHyRCF2
nhRxS5QQHRj12VJsB+LI2ojqgtcGIAGifWamJZl9hb4v2n3OZMHG2Zf3bYZcu0LVvRFzSd0avrbt
PT3cWB1yEaFobrUoyA9Vx/0ol7XjjWa0oYNUuzVIv8inG+75feuUoy4CG08IN1GVrRTrtFkDsVih
JwldRVMXPlwqO/cbceUHoDdyK3nKNYNgdyHD8enJUL7wiGV9XtkKgkonB7HnRGUUnI25Tt3If041
QV2OVkCFI/IVl7LsA+x+1rzJily5Gk7bwDK2ctMKjj7Po7Vaq6taqwifJk6PAPIWn0kTryZfeaws
q1q1EDBhVcmdI1W9TwLUMNgI0DljNGa1UUaC3atQ2qsqN4uEygFH9+xmGw5dZzF30OCZYm7xxuOA
wlP9qRx8NCRJib+twggPkl2okP8lUXcx6sk8dXinhSl/KbLgyYDfhLmVXUqDV9io7huEZht9AtA3
yfuq9lbMv7ZoCk+KvBdSGYmasPIBF0iCRpOL1NFRo/Pbi9PXMpCfYqDegGU8jplhFJNrgK14qFXf
DorqZmxo3X2NiObedRYKEr1OD2z+BUIAu5pxnA09yBiEGGB232S7rvT2SS/J6FiNYVsEFw3G3l1m
7pShKwD8MnOUZkB6zlgdwloV1pXBbyEoil3rhylCDBuRLDP1TPbxSPQwoc5uF5sRNhzd6UMsShhb
Plktcjw1DkKQsARmhSSWAu5D0pOTUeG1eXfG1mTE3lMSridJ0k4FXsuV1V18dsnnTPIvwYA7XZOL
d5NpPiEJg3Fb9Df9jKAM0R2mKfUor8OUPPH5COSUzyxiqw6pqUlrTN9sIKPrqasyPIJZsI0wsgM9
ycNzM+zvFdTXdjBW3YGbTDszahR9b85ePymlvTeZzycY2dQUUxGVY3X+e8YHJIPJSETjHjT/TQAG
sa4vmlp7lEXlxlTPchUf7/EN/9aZFqMA//v+MPu2t/IvAl5X//k+zZuWzg9dnN8Ph3OP5zzHAn6V
/3s/9O3U+fMXetf5eczbrJn7SH6YZ+/OytL3DoXjr3TsOv3VKwC0DJv2iaaSKp7AbJXYO8p0bvii
fJXkmf/6bUE50TTsW3RTOGjPX9w9HOzfDNGfDcJff74fe2I/vs67T/Cn3a/5V4e3+vJ7vVROfx/S
Hwfiu5d5MxDKCXAPhZICKNz5i5rW24FQT2CmUavjOXn5oqTwaw2EpePpmE0d7wovf3JD/Pk4yCcy
jThFmfkWbwdAPtHo1Cki1Y6XLwbo1xqA1zuBttGHRkCxTjRYjCyn9BTejoByQknTUCk1vTwK1ss7
/XLPwmwM/NAIqBLlM4nS2OuV/vFZMMCRiDArX3/gl3sWcErNoJsPjQL3AVMjbqgZ+TN/Maxvbwfx
hJlxdmxhdnz5eil6/kr3A4bTj46CcaLqCvhtXX0ZBW76t6OArc3Q+fgyT9/x6xecFmCcfnQULFYH
CWimBK1z/vpuddBPJIrAPDC/7BMxT44mPsIPDgT7BarYGiQs/eV2+G6VUE4MiTgBJoeXcZr3E7/Y
KsE1tAxLwlP8sekBUQt9Z4PN008fDPkE2yPzh/XtuflFVwv5o6uFbDIQsxyINvTx67stpKSzh9Rn
dNcfz84veUvMiLWP3hImllxdNl+XBNbFt3OlhkSKdr2JFur3h+fXGglIMMaHd5DsHnjADPq+L/fD
+7lSOtHm8ya7yNdB+OWeiyNT4IO3AuZsXee4gEHxZRC+uxWkE12FY6fSuHz9+uXmyVmQ9/FRMCgw
GDRh3z8Jxsm8iVY4TfxqH1uZm8wf/dicFNRZk0PX+vj1/gkQuDdYPulP/2of/veEmI9Ngxafbz5J
y3Tgj1/vLj4Lo4Zs6Y9T1C83DBKypI/eAkxzEvk5iF5fboHvHgB0DZploUJ4rTZwsvzVboaf8C/+
djFBYWuATtg0Xx+E70ZBO5knAbD7rzuDv7Nb/BeOWb8X6+wgTJ6OZbrwuX6jyf6nP/CtiPXjC7xV
rFCFe/eDs1775aWfjyrw+c//eFdxORbQ3nzzW0Ht+D6v//z1A/741u/e69un+vaX6xBJd/UIB/L4
1q+/5gux5L+yp/ukJRb+bQ1ROp4R//hdfhCa/z4X/OVLV/f++9rky0P00df9BlnBbzz+ln/9K8zK
70P9730Cd0Bild4/tdX74RGPp8ePfo7VfRJ+J3TiCDUvsB995X9JTPXBsbGD+6p5rp6ffsPwnbbZ
68U4ve/uq+r522d4UW/BY/r2Fz/1LfxLt9Nn4suA69xnf7zhtxed3+W1vPPRoVvc12X7zFu0c3n9
/RscdwEffQObJgEHgPcP3Ose+6Ov/V9tk2d5inlj1tHt73+7DPPo3a37e0H4o2/1EiYXPv42Z8tl
T/Xbkfp9y/DRN7HvSY0Yf/YWc+mCCj/n1P/AezT3D2Cavr3UfDO9vjybvo+/fN2EybPAxTjcZ4/B
z96Gzc5/5m2S+9+4Fr/tn7+bdo+DNZeAP/w2bx/1w/1TFT59e9Fvw/ZSUPrwGz23zfuheinRzIeD
j7724TkJk+Rnrz4XgD766v+eleovJ+Ofrfq/99t+3At866P97J+93+jMP/E4h0L+4/8CAAD//w==
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405</xdr:row>
      <xdr:rowOff>129540</xdr:rowOff>
    </xdr:from>
    <xdr:to>
      <xdr:col>11</xdr:col>
      <xdr:colOff>314325</xdr:colOff>
      <xdr:row>420</xdr:row>
      <xdr:rowOff>66675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0788D49-9B11-FE0E-BE93-16D9B53633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1640" y="77663040"/>
              <a:ext cx="5099685" cy="2794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167640</xdr:rowOff>
    </xdr:from>
    <xdr:to>
      <xdr:col>14</xdr:col>
      <xdr:colOff>432435</xdr:colOff>
      <xdr:row>16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4F91E-5E3A-4A7C-D09E-A3C303CD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AD7427-D601-49F5-A8E6-37B575D43AA1}" name="Tabla4" displayName="Tabla4" ref="C2:M370" totalsRowShown="0" headerRowDxfId="42" headerRowBorderDxfId="54" tableBorderDxfId="55">
  <autoFilter ref="C2:M370" xr:uid="{7CAD7427-D601-49F5-A8E6-37B575D43AA1}"/>
  <tableColumns count="11">
    <tableColumn id="1" xr3:uid="{FEF04A66-68B4-45B6-A7A4-B2E31E731520}" name="Mes" dataDxfId="53"/>
    <tableColumn id="2" xr3:uid="{0BD1E967-3EAC-41E0-ADF4-07049C255266}" name="Fecha" dataDxfId="52"/>
    <tableColumn id="3" xr3:uid="{7F4F4CD3-66E8-4A01-9392-54E8BCA21F65}" name="Provincia" dataDxfId="51"/>
    <tableColumn id="4" xr3:uid="{50921604-974F-4D5C-BF40-C17F0354D1FD}" name="Genero" dataDxfId="50"/>
    <tableColumn id="5" xr3:uid="{51C65C7C-FFD8-4C31-8077-7F0C7D102D83}" name="Prenda" dataDxfId="49"/>
    <tableColumn id="6" xr3:uid="{8833C8F6-3829-4426-B38C-E5E00CA03043}" name="Talla" dataDxfId="48"/>
    <tableColumn id="7" xr3:uid="{84A81E45-2A15-405A-9C4A-4E7174BAEA04}" name="Color" dataDxfId="47"/>
    <tableColumn id="8" xr3:uid="{A00E3F4B-8B45-4CC0-BF6E-F58522E5555B}" name="Sección" dataDxfId="46"/>
    <tableColumn id="9" xr3:uid="{D962B23B-D777-465F-97F1-92149FF7B22B}" name="Base Imponible" dataDxfId="45"/>
    <tableColumn id="10" xr3:uid="{935D55FF-E3E4-459D-A99B-631CA74109E0}" name="Coste" dataDxfId="44"/>
    <tableColumn id="11" xr3:uid="{FE29185C-F6EB-4D89-B55A-1D36D9C2D8B7}" name="Beneficio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6EE6AA-BE72-4297-9962-F1997E6A416D}" name="Tabla5" displayName="Tabla5" ref="B379:D391" totalsRowShown="0" dataDxfId="36" tableBorderDxfId="40">
  <autoFilter ref="B379:D391" xr:uid="{476EE6AA-BE72-4297-9962-F1997E6A416D}"/>
  <tableColumns count="3">
    <tableColumn id="1" xr3:uid="{3D492D89-23A2-434D-A214-B6721989C3FD}" name="fecha numero " dataDxfId="39"/>
    <tableColumn id="2" xr3:uid="{347A59E4-EDE0-4C4B-A2F6-FBF02DB172D5}" name="Fecha Letra" dataDxfId="38"/>
    <tableColumn id="3" xr3:uid="{740313BE-7C69-4694-A9FF-6666F5B87D66}" name="Beneficio" dataDxfId="37">
      <calculatedColumnFormula>SUMIF(C3:C369,C380,M3:M369)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DC4DA0-5669-47DD-B089-377B9F00F84D}" name="Tabla6" displayName="Tabla6" ref="D396:E415" totalsRowShown="0" tableBorderDxfId="35">
  <autoFilter ref="D396:E415" xr:uid="{81DC4DA0-5669-47DD-B089-377B9F00F84D}"/>
  <tableColumns count="2">
    <tableColumn id="1" xr3:uid="{6BBDD3F8-DCF1-4081-9EAC-B88793D7D85B}" name="pais " dataDxfId="34"/>
    <tableColumn id="2" xr3:uid="{0A705730-71F0-4121-AC2C-6824E92A6FFA}" name="Beneficio" dataDxfId="33">
      <calculatedColumnFormula>AVERAGEIF(E3:E369,D397,M3:M369)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FC1869-EF30-4D91-85A5-921ECFAE2802}" name="Tabla7" displayName="Tabla7" ref="J392:X402" totalsRowShown="0" headerRowDxfId="17" tableBorderDxfId="32">
  <autoFilter ref="J392:X402" xr:uid="{BDFC1869-EF30-4D91-85A5-921ECFAE2802}"/>
  <tableColumns count="15">
    <tableColumn id="1" xr3:uid="{7BFACD19-C282-402E-ADFC-ECFB2945D772}" name="Grafico linea "/>
    <tableColumn id="2" xr3:uid="{4A5D23CE-C446-4C07-8B99-9C14DA3E7976}" name="Prendas " dataDxfId="31"/>
    <tableColumn id="3" xr3:uid="{69A78BBF-BB8F-43CE-9B75-0D79BA4D4E6D}" name="Enero" dataDxfId="30"/>
    <tableColumn id="4" xr3:uid="{E2E01EFB-8A83-47FD-89B7-F978BF0DEEA9}" name="Febrero" dataDxfId="29"/>
    <tableColumn id="5" xr3:uid="{C96983E8-0AB4-45D1-B58E-7214FC701CDD}" name="Marzo" dataDxfId="28"/>
    <tableColumn id="6" xr3:uid="{DF46AB72-BC98-4709-895F-95E1AD93D788}" name="Abril" dataDxfId="27"/>
    <tableColumn id="7" xr3:uid="{2A6CC0E9-6CC0-406F-99CA-C79887FCDF71}" name="Mayo" dataDxfId="26"/>
    <tableColumn id="8" xr3:uid="{52779678-FFF7-4538-9E75-0AD2DA78E71F}" name="Junio" dataDxfId="25"/>
    <tableColumn id="9" xr3:uid="{942216FF-EAE0-49C1-87AB-473452AD53A5}" name="Julio" dataDxfId="24"/>
    <tableColumn id="10" xr3:uid="{BD700B55-20E9-483D-BE78-1D2FA80CA4DD}" name="Agosto" dataDxfId="23"/>
    <tableColumn id="11" xr3:uid="{25DEF20A-76C7-46C4-B260-1872A085FCE7}" name="Septiembre" dataDxfId="22"/>
    <tableColumn id="12" xr3:uid="{7308DC57-8A20-4249-B614-BBD6E3628806}" name="Octubre" dataDxfId="21"/>
    <tableColumn id="13" xr3:uid="{DD3EDF11-3562-433A-A2F3-06BD92694D0B}" name="Noviembre" dataDxfId="20"/>
    <tableColumn id="14" xr3:uid="{40BD9DBB-C761-4F37-99C3-3814CA47938E}" name="Diciembre" dataDxfId="19"/>
    <tableColumn id="15" xr3:uid="{750EA131-B092-496F-8658-4660B3DF3743}" name="Total" dataDxfId="18">
      <calculatedColumnFormula>SUM(L393:W393)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54C7E3-01FC-4598-A1DA-84169C0EE541}" name="Tabla8" displayName="Tabla8" ref="K377:X387" totalsRowShown="0" headerRowDxfId="1" dataDxfId="0" tableBorderDxfId="16">
  <autoFilter ref="K377:X387" xr:uid="{C654C7E3-01FC-4598-A1DA-84169C0EE541}"/>
  <tableColumns count="14">
    <tableColumn id="1" xr3:uid="{1D182D18-95BC-4867-AAB0-7BA5BB76DB00}" name="Prendas " dataDxfId="15"/>
    <tableColumn id="2" xr3:uid="{2ECE9B28-B947-4FC1-9462-28BC1D17FC1D}" name="Enero" dataDxfId="14"/>
    <tableColumn id="3" xr3:uid="{F4544383-A4A1-4FF5-90AB-3B4A555A3DDE}" name="Febrero" dataDxfId="13"/>
    <tableColumn id="4" xr3:uid="{1281A2D3-2822-444A-B63A-9F4A2D23730F}" name="Marzo" dataDxfId="12"/>
    <tableColumn id="5" xr3:uid="{ADDB4715-EC5E-4E29-B374-4EC09C80C15F}" name="Abril" dataDxfId="11"/>
    <tableColumn id="6" xr3:uid="{4D8723F5-6BC8-4183-A4BB-C3AB0A45C5DE}" name="Mayo" dataDxfId="10"/>
    <tableColumn id="7" xr3:uid="{E19A1027-6034-4F5D-B3E7-7B1959FF23EB}" name="Junio" dataDxfId="9"/>
    <tableColumn id="8" xr3:uid="{44BB9895-8389-4B9A-8100-B384FD65FF8A}" name="Julio" dataDxfId="8"/>
    <tableColumn id="9" xr3:uid="{FF9BAC2E-A293-4F22-BE6B-52B3B24530CE}" name="Agosto" dataDxfId="7"/>
    <tableColumn id="10" xr3:uid="{5B3255D5-C43E-475A-BD81-2B9307148A1F}" name="Septiembre" dataDxfId="6"/>
    <tableColumn id="11" xr3:uid="{A3C8917F-9CF3-42FA-9E24-0A2F175F2D96}" name="Octubre" dataDxfId="5"/>
    <tableColumn id="12" xr3:uid="{FE43F594-F667-4E9D-8123-CB150693CBF6}" name="Noviembre" dataDxfId="4"/>
    <tableColumn id="13" xr3:uid="{2B80D605-CC82-4633-A537-4FBAC07B2A14}" name="Diciembre" dataDxfId="3"/>
    <tableColumn id="14" xr3:uid="{8CB4D701-7F62-471E-B476-226FFF2C8236}" name="Total" dataDxfId="2">
      <calculatedColumnFormula>SUM(L378:W378)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994EB2-FB97-4BF5-9A93-18B26868D1E9}" name="Tabla3" displayName="Tabla3" ref="A1:E16" totalsRowShown="0">
  <autoFilter ref="A1:E16" xr:uid="{C1994EB2-FB97-4BF5-9A93-18B26868D1E9}"/>
  <tableColumns count="5">
    <tableColumn id="1" xr3:uid="{ADE91243-A2EF-486A-9148-2F478895C35E}" name="Escala de tiempo" dataDxfId="59"/>
    <tableColumn id="2" xr3:uid="{0D240A3D-4A68-416C-8CF0-1103A57378A3}" name="Valores"/>
    <tableColumn id="3" xr3:uid="{CB8851DF-5AC2-4FE3-A536-A8257DDA65A6}" name="Previsión" dataDxfId="58"/>
    <tableColumn id="4" xr3:uid="{EC6AAF57-FFDD-4864-967A-D18405EF00F1}" name="Límite de confianza inferior" dataDxfId="57"/>
    <tableColumn id="5" xr3:uid="{DAB19422-7FE6-4850-B046-0218297B75F2}" name="Límite de confianza superior" dataDxfId="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A00A-1418-42DB-9360-00CEFA2E38EE}">
  <sheetPr>
    <tabColor theme="5"/>
  </sheetPr>
  <dimension ref="B1:X415"/>
  <sheetViews>
    <sheetView topLeftCell="E126" zoomScaleNormal="100" workbookViewId="0">
      <selection activeCell="J404" sqref="J404"/>
    </sheetView>
  </sheetViews>
  <sheetFormatPr baseColWidth="10" defaultRowHeight="15" x14ac:dyDescent="0.25"/>
  <cols>
    <col min="2" max="2" width="16" bestFit="1" customWidth="1"/>
    <col min="3" max="3" width="17.5703125" customWidth="1"/>
    <col min="4" max="4" width="21.5703125" bestFit="1" customWidth="1"/>
    <col min="5" max="5" width="20.42578125" customWidth="1"/>
    <col min="8" max="8" width="16.7109375" bestFit="1" customWidth="1"/>
    <col min="10" max="10" width="14.28515625" customWidth="1"/>
    <col min="11" max="11" width="16.28515625" customWidth="1"/>
    <col min="12" max="12" width="11.5703125" customWidth="1"/>
    <col min="20" max="20" width="13" customWidth="1"/>
    <col min="22" max="22" width="12.7109375" customWidth="1"/>
    <col min="23" max="23" width="11.7109375" customWidth="1"/>
  </cols>
  <sheetData>
    <row r="1" spans="3:15" hidden="1" x14ac:dyDescent="0.25"/>
    <row r="2" spans="3:15" x14ac:dyDescent="0.25">
      <c r="C2" s="18" t="s">
        <v>79</v>
      </c>
      <c r="D2" s="19" t="s">
        <v>44</v>
      </c>
      <c r="E2" s="19" t="s">
        <v>45</v>
      </c>
      <c r="F2" s="19" t="s">
        <v>72</v>
      </c>
      <c r="G2" s="19" t="s">
        <v>46</v>
      </c>
      <c r="H2" s="19" t="s">
        <v>47</v>
      </c>
      <c r="I2" s="19" t="s">
        <v>48</v>
      </c>
      <c r="J2" s="19" t="s">
        <v>49</v>
      </c>
      <c r="K2" s="19" t="s">
        <v>50</v>
      </c>
      <c r="L2" s="19" t="s">
        <v>80</v>
      </c>
      <c r="M2" s="19" t="s">
        <v>73</v>
      </c>
    </row>
    <row r="3" spans="3:15" x14ac:dyDescent="0.25">
      <c r="C3" s="7" t="str">
        <f>TEXT(D3,"MMMM")</f>
        <v>enero</v>
      </c>
      <c r="D3" s="13">
        <v>44197</v>
      </c>
      <c r="E3" s="13" t="s">
        <v>42</v>
      </c>
      <c r="F3" s="7" t="s">
        <v>0</v>
      </c>
      <c r="G3" s="7" t="s">
        <v>11</v>
      </c>
      <c r="H3" s="7" t="s">
        <v>6</v>
      </c>
      <c r="I3" s="7" t="s">
        <v>20</v>
      </c>
      <c r="J3" s="7" t="s">
        <v>4</v>
      </c>
      <c r="K3" s="14">
        <v>19.826446280991735</v>
      </c>
      <c r="L3" s="14">
        <f>K3*0.5</f>
        <v>9.9132231404958677</v>
      </c>
      <c r="M3" s="14">
        <f>K3-L3</f>
        <v>9.9132231404958677</v>
      </c>
      <c r="O3" s="1"/>
    </row>
    <row r="4" spans="3:15" x14ac:dyDescent="0.25">
      <c r="C4" s="7" t="str">
        <f t="shared" ref="C4:C67" si="0">TEXT(D4,"MMMM")</f>
        <v>enero</v>
      </c>
      <c r="D4" s="13">
        <v>44197</v>
      </c>
      <c r="E4" s="13" t="s">
        <v>31</v>
      </c>
      <c r="F4" s="7" t="s">
        <v>0</v>
      </c>
      <c r="G4" s="7" t="s">
        <v>18</v>
      </c>
      <c r="H4" s="7" t="s">
        <v>8</v>
      </c>
      <c r="I4" s="7" t="s">
        <v>3</v>
      </c>
      <c r="J4" s="7" t="s">
        <v>4</v>
      </c>
      <c r="K4" s="14">
        <v>66.933884297520663</v>
      </c>
      <c r="L4" s="14">
        <f t="shared" ref="L4:L67" si="1">K4*0.5</f>
        <v>33.466942148760332</v>
      </c>
      <c r="M4" s="14">
        <f t="shared" ref="M4:M67" si="2">K4-L4</f>
        <v>33.466942148760332</v>
      </c>
      <c r="O4" s="1"/>
    </row>
    <row r="5" spans="3:15" x14ac:dyDescent="0.25">
      <c r="C5" s="7" t="str">
        <f t="shared" si="0"/>
        <v>enero</v>
      </c>
      <c r="D5" s="13">
        <v>44198</v>
      </c>
      <c r="E5" s="13" t="s">
        <v>41</v>
      </c>
      <c r="F5" s="7" t="s">
        <v>5</v>
      </c>
      <c r="G5" s="7" t="s">
        <v>1</v>
      </c>
      <c r="H5" s="7" t="s">
        <v>8</v>
      </c>
      <c r="I5" s="7" t="s">
        <v>15</v>
      </c>
      <c r="J5" s="7" t="s">
        <v>10</v>
      </c>
      <c r="K5" s="14">
        <v>15.694214876033056</v>
      </c>
      <c r="L5" s="14">
        <f t="shared" si="1"/>
        <v>7.8471074380165282</v>
      </c>
      <c r="M5" s="14">
        <f t="shared" si="2"/>
        <v>7.8471074380165282</v>
      </c>
      <c r="O5" s="1"/>
    </row>
    <row r="6" spans="3:15" x14ac:dyDescent="0.25">
      <c r="C6" s="7" t="str">
        <f t="shared" si="0"/>
        <v>enero</v>
      </c>
      <c r="D6" s="13">
        <v>44198</v>
      </c>
      <c r="E6" s="13" t="s">
        <v>42</v>
      </c>
      <c r="F6" s="7" t="s">
        <v>5</v>
      </c>
      <c r="G6" s="7" t="s">
        <v>22</v>
      </c>
      <c r="H6" s="7" t="s">
        <v>2</v>
      </c>
      <c r="I6" s="7" t="s">
        <v>23</v>
      </c>
      <c r="J6" s="7" t="s">
        <v>7</v>
      </c>
      <c r="K6" s="14">
        <v>26.438016528925619</v>
      </c>
      <c r="L6" s="14">
        <f t="shared" si="1"/>
        <v>13.21900826446281</v>
      </c>
      <c r="M6" s="14">
        <f t="shared" si="2"/>
        <v>13.21900826446281</v>
      </c>
      <c r="O6" s="1"/>
    </row>
    <row r="7" spans="3:15" x14ac:dyDescent="0.25">
      <c r="C7" s="7" t="str">
        <f t="shared" si="0"/>
        <v>enero</v>
      </c>
      <c r="D7" s="13">
        <v>44198</v>
      </c>
      <c r="E7" s="13" t="s">
        <v>29</v>
      </c>
      <c r="F7" s="7" t="s">
        <v>0</v>
      </c>
      <c r="G7" s="7" t="s">
        <v>16</v>
      </c>
      <c r="H7" s="7" t="s">
        <v>6</v>
      </c>
      <c r="I7" s="7" t="s">
        <v>9</v>
      </c>
      <c r="J7" s="7" t="s">
        <v>10</v>
      </c>
      <c r="K7" s="14">
        <v>31.396694214876035</v>
      </c>
      <c r="L7" s="14">
        <f t="shared" si="1"/>
        <v>15.698347107438018</v>
      </c>
      <c r="M7" s="14">
        <f t="shared" si="2"/>
        <v>15.698347107438018</v>
      </c>
      <c r="O7" s="1"/>
    </row>
    <row r="8" spans="3:15" x14ac:dyDescent="0.25">
      <c r="C8" s="7" t="str">
        <f t="shared" si="0"/>
        <v>enero</v>
      </c>
      <c r="D8" s="13">
        <v>44200</v>
      </c>
      <c r="E8" s="13" t="s">
        <v>41</v>
      </c>
      <c r="F8" s="7" t="s">
        <v>5</v>
      </c>
      <c r="G8" s="7" t="s">
        <v>22</v>
      </c>
      <c r="H8" s="7" t="s">
        <v>19</v>
      </c>
      <c r="I8" s="7" t="s">
        <v>12</v>
      </c>
      <c r="J8" s="7" t="s">
        <v>10</v>
      </c>
      <c r="K8" s="14">
        <v>29.743801652892564</v>
      </c>
      <c r="L8" s="14">
        <f t="shared" si="1"/>
        <v>14.871900826446282</v>
      </c>
      <c r="M8" s="14">
        <f t="shared" si="2"/>
        <v>14.871900826446282</v>
      </c>
      <c r="O8" s="1"/>
    </row>
    <row r="9" spans="3:15" x14ac:dyDescent="0.25">
      <c r="C9" s="7" t="str">
        <f t="shared" si="0"/>
        <v>enero</v>
      </c>
      <c r="D9" s="13">
        <v>44200</v>
      </c>
      <c r="E9" s="13" t="s">
        <v>43</v>
      </c>
      <c r="F9" s="7" t="s">
        <v>5</v>
      </c>
      <c r="G9" s="7" t="s">
        <v>11</v>
      </c>
      <c r="H9" s="7" t="s">
        <v>19</v>
      </c>
      <c r="I9" s="7" t="s">
        <v>23</v>
      </c>
      <c r="J9" s="7" t="s">
        <v>10</v>
      </c>
      <c r="K9" s="14">
        <v>30.5702479338843</v>
      </c>
      <c r="L9" s="14">
        <f t="shared" si="1"/>
        <v>15.28512396694215</v>
      </c>
      <c r="M9" s="14">
        <f t="shared" si="2"/>
        <v>15.28512396694215</v>
      </c>
      <c r="O9" s="1"/>
    </row>
    <row r="10" spans="3:15" x14ac:dyDescent="0.25">
      <c r="C10" s="7" t="str">
        <f t="shared" si="0"/>
        <v>enero</v>
      </c>
      <c r="D10" s="13">
        <v>44201</v>
      </c>
      <c r="E10" s="13" t="s">
        <v>32</v>
      </c>
      <c r="F10" s="7" t="s">
        <v>5</v>
      </c>
      <c r="G10" s="7" t="s">
        <v>22</v>
      </c>
      <c r="H10" s="7" t="s">
        <v>8</v>
      </c>
      <c r="I10" s="7" t="s">
        <v>13</v>
      </c>
      <c r="J10" s="7" t="s">
        <v>7</v>
      </c>
      <c r="K10" s="14">
        <v>4.9504132231404965</v>
      </c>
      <c r="L10" s="14">
        <f t="shared" si="1"/>
        <v>2.4752066115702482</v>
      </c>
      <c r="M10" s="14">
        <f t="shared" si="2"/>
        <v>2.4752066115702482</v>
      </c>
      <c r="O10" s="1"/>
    </row>
    <row r="11" spans="3:15" x14ac:dyDescent="0.25">
      <c r="C11" s="7" t="str">
        <f t="shared" si="0"/>
        <v>enero</v>
      </c>
      <c r="D11" s="13">
        <v>44202</v>
      </c>
      <c r="E11" s="13" t="s">
        <v>43</v>
      </c>
      <c r="F11" s="7" t="s">
        <v>0</v>
      </c>
      <c r="G11" s="7" t="s">
        <v>11</v>
      </c>
      <c r="H11" s="7" t="s">
        <v>19</v>
      </c>
      <c r="I11" s="7" t="s">
        <v>20</v>
      </c>
      <c r="J11" s="7" t="s">
        <v>4</v>
      </c>
      <c r="K11" s="14">
        <v>23.958677685950413</v>
      </c>
      <c r="L11" s="14">
        <f t="shared" si="1"/>
        <v>11.979338842975206</v>
      </c>
      <c r="M11" s="14">
        <f t="shared" si="2"/>
        <v>11.979338842975206</v>
      </c>
      <c r="O11" s="1"/>
    </row>
    <row r="12" spans="3:15" x14ac:dyDescent="0.25">
      <c r="C12" s="7" t="str">
        <f t="shared" si="0"/>
        <v>enero</v>
      </c>
      <c r="D12" s="13">
        <v>44203</v>
      </c>
      <c r="E12" s="13" t="s">
        <v>37</v>
      </c>
      <c r="F12" s="7" t="s">
        <v>0</v>
      </c>
      <c r="G12" s="7" t="s">
        <v>16</v>
      </c>
      <c r="H12" s="7" t="s">
        <v>19</v>
      </c>
      <c r="I12" s="7" t="s">
        <v>15</v>
      </c>
      <c r="J12" s="7" t="s">
        <v>10</v>
      </c>
      <c r="K12" s="14">
        <v>14</v>
      </c>
      <c r="L12" s="14">
        <f t="shared" si="1"/>
        <v>7</v>
      </c>
      <c r="M12" s="14">
        <f t="shared" si="2"/>
        <v>7</v>
      </c>
      <c r="O12" s="1"/>
    </row>
    <row r="13" spans="3:15" x14ac:dyDescent="0.25">
      <c r="C13" s="7" t="str">
        <f t="shared" si="0"/>
        <v>enero</v>
      </c>
      <c r="D13" s="13">
        <v>44204</v>
      </c>
      <c r="E13" s="13" t="s">
        <v>28</v>
      </c>
      <c r="F13" s="7" t="s">
        <v>0</v>
      </c>
      <c r="G13" s="7" t="s">
        <v>11</v>
      </c>
      <c r="H13" s="7" t="s">
        <v>6</v>
      </c>
      <c r="I13" s="7" t="s">
        <v>13</v>
      </c>
      <c r="J13" s="7" t="s">
        <v>10</v>
      </c>
      <c r="K13" s="14">
        <v>18.173553719008265</v>
      </c>
      <c r="L13" s="14">
        <f t="shared" si="1"/>
        <v>9.0867768595041323</v>
      </c>
      <c r="M13" s="14">
        <f t="shared" si="2"/>
        <v>9.0867768595041323</v>
      </c>
      <c r="O13" s="1"/>
    </row>
    <row r="14" spans="3:15" x14ac:dyDescent="0.25">
      <c r="C14" s="7" t="str">
        <f t="shared" si="0"/>
        <v>enero</v>
      </c>
      <c r="D14" s="13">
        <v>44204</v>
      </c>
      <c r="E14" s="13" t="s">
        <v>37</v>
      </c>
      <c r="F14" s="7" t="s">
        <v>5</v>
      </c>
      <c r="G14" s="7" t="s">
        <v>63</v>
      </c>
      <c r="H14" s="7" t="s">
        <v>6</v>
      </c>
      <c r="I14" s="7" t="s">
        <v>12</v>
      </c>
      <c r="J14" s="7" t="s">
        <v>10</v>
      </c>
      <c r="K14" s="14">
        <v>32.223140495867774</v>
      </c>
      <c r="L14" s="14">
        <f t="shared" si="1"/>
        <v>16.111570247933887</v>
      </c>
      <c r="M14" s="14">
        <f t="shared" si="2"/>
        <v>16.111570247933887</v>
      </c>
      <c r="O14" s="1"/>
    </row>
    <row r="15" spans="3:15" x14ac:dyDescent="0.25">
      <c r="C15" s="7" t="str">
        <f t="shared" si="0"/>
        <v>enero</v>
      </c>
      <c r="D15" s="13">
        <v>44209</v>
      </c>
      <c r="E15" s="13" t="s">
        <v>39</v>
      </c>
      <c r="F15" s="7" t="s">
        <v>0</v>
      </c>
      <c r="G15" s="7" t="s">
        <v>21</v>
      </c>
      <c r="H15" s="7" t="s">
        <v>2</v>
      </c>
      <c r="I15" s="7" t="s">
        <v>17</v>
      </c>
      <c r="J15" s="7" t="s">
        <v>10</v>
      </c>
      <c r="K15" s="14">
        <v>5.7768595041322319</v>
      </c>
      <c r="L15" s="14">
        <f t="shared" si="1"/>
        <v>2.888429752066116</v>
      </c>
      <c r="M15" s="14">
        <f t="shared" si="2"/>
        <v>2.888429752066116</v>
      </c>
      <c r="O15" s="1"/>
    </row>
    <row r="16" spans="3:15" x14ac:dyDescent="0.25">
      <c r="C16" s="7" t="str">
        <f t="shared" si="0"/>
        <v>enero</v>
      </c>
      <c r="D16" s="13">
        <v>44211</v>
      </c>
      <c r="E16" s="13" t="s">
        <v>26</v>
      </c>
      <c r="F16" s="7" t="s">
        <v>5</v>
      </c>
      <c r="G16" s="7" t="s">
        <v>14</v>
      </c>
      <c r="H16" s="7" t="s">
        <v>6</v>
      </c>
      <c r="I16" s="7" t="s">
        <v>23</v>
      </c>
      <c r="J16" s="7" t="s">
        <v>7</v>
      </c>
      <c r="K16" s="14">
        <v>55.36363636363636</v>
      </c>
      <c r="L16" s="14">
        <f t="shared" si="1"/>
        <v>27.68181818181818</v>
      </c>
      <c r="M16" s="14">
        <f t="shared" si="2"/>
        <v>27.68181818181818</v>
      </c>
      <c r="O16" s="1"/>
    </row>
    <row r="17" spans="3:15" x14ac:dyDescent="0.25">
      <c r="C17" s="7" t="str">
        <f t="shared" si="0"/>
        <v>enero</v>
      </c>
      <c r="D17" s="13">
        <v>44212</v>
      </c>
      <c r="E17" s="13" t="s">
        <v>43</v>
      </c>
      <c r="F17" s="7" t="s">
        <v>0</v>
      </c>
      <c r="G17" s="7" t="s">
        <v>21</v>
      </c>
      <c r="H17" s="7" t="s">
        <v>2</v>
      </c>
      <c r="I17" s="7" t="s">
        <v>23</v>
      </c>
      <c r="J17" s="7" t="s">
        <v>4</v>
      </c>
      <c r="K17" s="14">
        <v>7.4297520661157028</v>
      </c>
      <c r="L17" s="14">
        <f t="shared" si="1"/>
        <v>3.7148760330578514</v>
      </c>
      <c r="M17" s="14">
        <f t="shared" si="2"/>
        <v>3.7148760330578514</v>
      </c>
      <c r="O17" s="1"/>
    </row>
    <row r="18" spans="3:15" x14ac:dyDescent="0.25">
      <c r="C18" s="7" t="str">
        <f t="shared" si="0"/>
        <v>enero</v>
      </c>
      <c r="D18" s="13">
        <v>44212</v>
      </c>
      <c r="E18" s="13" t="s">
        <v>25</v>
      </c>
      <c r="F18" s="7" t="s">
        <v>0</v>
      </c>
      <c r="G18" s="7" t="s">
        <v>16</v>
      </c>
      <c r="H18" s="7" t="s">
        <v>19</v>
      </c>
      <c r="I18" s="7" t="s">
        <v>15</v>
      </c>
      <c r="J18" s="7" t="s">
        <v>10</v>
      </c>
      <c r="K18" s="14">
        <v>30.5702479338843</v>
      </c>
      <c r="L18" s="14">
        <f t="shared" si="1"/>
        <v>15.28512396694215</v>
      </c>
      <c r="M18" s="14">
        <f t="shared" si="2"/>
        <v>15.28512396694215</v>
      </c>
      <c r="O18" s="1"/>
    </row>
    <row r="19" spans="3:15" x14ac:dyDescent="0.25">
      <c r="C19" s="7" t="str">
        <f t="shared" si="0"/>
        <v>enero</v>
      </c>
      <c r="D19" s="13">
        <v>44213</v>
      </c>
      <c r="E19" s="13" t="s">
        <v>40</v>
      </c>
      <c r="F19" s="7" t="s">
        <v>5</v>
      </c>
      <c r="G19" s="7" t="s">
        <v>18</v>
      </c>
      <c r="H19" s="7" t="s">
        <v>8</v>
      </c>
      <c r="I19" s="7" t="s">
        <v>12</v>
      </c>
      <c r="J19" s="7" t="s">
        <v>10</v>
      </c>
      <c r="K19" s="14">
        <v>80.983471074380162</v>
      </c>
      <c r="L19" s="14">
        <f t="shared" si="1"/>
        <v>40.491735537190081</v>
      </c>
      <c r="M19" s="14">
        <f t="shared" si="2"/>
        <v>40.491735537190081</v>
      </c>
      <c r="O19" s="1"/>
    </row>
    <row r="20" spans="3:15" x14ac:dyDescent="0.25">
      <c r="C20" s="7" t="str">
        <f t="shared" si="0"/>
        <v>enero</v>
      </c>
      <c r="D20" s="13">
        <v>44214</v>
      </c>
      <c r="E20" s="13" t="s">
        <v>25</v>
      </c>
      <c r="F20" s="7" t="s">
        <v>5</v>
      </c>
      <c r="G20" s="7" t="s">
        <v>1</v>
      </c>
      <c r="H20" s="7" t="s">
        <v>19</v>
      </c>
      <c r="I20" s="7" t="s">
        <v>3</v>
      </c>
      <c r="J20" s="7" t="s">
        <v>7</v>
      </c>
      <c r="K20" s="14">
        <v>9.9090909090909101</v>
      </c>
      <c r="L20" s="14">
        <f t="shared" si="1"/>
        <v>4.954545454545455</v>
      </c>
      <c r="M20" s="14">
        <f t="shared" si="2"/>
        <v>4.954545454545455</v>
      </c>
      <c r="O20" s="1"/>
    </row>
    <row r="21" spans="3:15" x14ac:dyDescent="0.25">
      <c r="C21" s="7" t="str">
        <f t="shared" si="0"/>
        <v>enero</v>
      </c>
      <c r="D21" s="13">
        <v>44215</v>
      </c>
      <c r="E21" s="13" t="s">
        <v>30</v>
      </c>
      <c r="F21" s="7" t="s">
        <v>5</v>
      </c>
      <c r="G21" s="7" t="s">
        <v>22</v>
      </c>
      <c r="H21" s="7" t="s">
        <v>6</v>
      </c>
      <c r="I21" s="7" t="s">
        <v>12</v>
      </c>
      <c r="J21" s="7" t="s">
        <v>10</v>
      </c>
      <c r="K21" s="14">
        <v>22.305785123966942</v>
      </c>
      <c r="L21" s="14">
        <f t="shared" si="1"/>
        <v>11.152892561983471</v>
      </c>
      <c r="M21" s="14">
        <f t="shared" si="2"/>
        <v>11.152892561983471</v>
      </c>
      <c r="O21" s="1"/>
    </row>
    <row r="22" spans="3:15" x14ac:dyDescent="0.25">
      <c r="C22" s="7" t="str">
        <f t="shared" si="0"/>
        <v>enero</v>
      </c>
      <c r="D22" s="13">
        <v>44216</v>
      </c>
      <c r="E22" s="13" t="s">
        <v>29</v>
      </c>
      <c r="F22" s="7" t="s">
        <v>0</v>
      </c>
      <c r="G22" s="7" t="s">
        <v>16</v>
      </c>
      <c r="H22" s="7" t="s">
        <v>2</v>
      </c>
      <c r="I22" s="7" t="s">
        <v>23</v>
      </c>
      <c r="J22" s="7" t="s">
        <v>10</v>
      </c>
      <c r="K22" s="14">
        <v>19</v>
      </c>
      <c r="L22" s="14">
        <f t="shared" si="1"/>
        <v>9.5</v>
      </c>
      <c r="M22" s="14">
        <f t="shared" si="2"/>
        <v>9.5</v>
      </c>
      <c r="O22" s="1"/>
    </row>
    <row r="23" spans="3:15" x14ac:dyDescent="0.25">
      <c r="C23" s="7" t="str">
        <f t="shared" si="0"/>
        <v>enero</v>
      </c>
      <c r="D23" s="13">
        <v>44216</v>
      </c>
      <c r="E23" s="13" t="s">
        <v>29</v>
      </c>
      <c r="F23" s="7" t="s">
        <v>0</v>
      </c>
      <c r="G23" s="7" t="s">
        <v>16</v>
      </c>
      <c r="H23" s="7" t="s">
        <v>19</v>
      </c>
      <c r="I23" s="7" t="s">
        <v>9</v>
      </c>
      <c r="J23" s="7" t="s">
        <v>10</v>
      </c>
      <c r="K23" s="14">
        <v>21.479338842975206</v>
      </c>
      <c r="L23" s="14">
        <f t="shared" si="1"/>
        <v>10.739669421487603</v>
      </c>
      <c r="M23" s="14">
        <f t="shared" si="2"/>
        <v>10.739669421487603</v>
      </c>
      <c r="O23" s="1"/>
    </row>
    <row r="24" spans="3:15" x14ac:dyDescent="0.25">
      <c r="C24" s="7" t="str">
        <f t="shared" si="0"/>
        <v>enero</v>
      </c>
      <c r="D24" s="13">
        <v>44217</v>
      </c>
      <c r="E24" s="13" t="s">
        <v>41</v>
      </c>
      <c r="F24" s="7" t="s">
        <v>5</v>
      </c>
      <c r="G24" s="7" t="s">
        <v>63</v>
      </c>
      <c r="H24" s="7" t="s">
        <v>19</v>
      </c>
      <c r="I24" s="7" t="s">
        <v>13</v>
      </c>
      <c r="J24" s="7" t="s">
        <v>7</v>
      </c>
      <c r="K24" s="14">
        <v>22.305785123966942</v>
      </c>
      <c r="L24" s="14">
        <f t="shared" si="1"/>
        <v>11.152892561983471</v>
      </c>
      <c r="M24" s="14">
        <f t="shared" si="2"/>
        <v>11.152892561983471</v>
      </c>
      <c r="O24" s="1"/>
    </row>
    <row r="25" spans="3:15" x14ac:dyDescent="0.25">
      <c r="C25" s="7" t="str">
        <f t="shared" si="0"/>
        <v>enero</v>
      </c>
      <c r="D25" s="13">
        <v>44217</v>
      </c>
      <c r="E25" s="13" t="s">
        <v>34</v>
      </c>
      <c r="F25" s="7" t="s">
        <v>0</v>
      </c>
      <c r="G25" s="7" t="s">
        <v>21</v>
      </c>
      <c r="H25" s="7" t="s">
        <v>2</v>
      </c>
      <c r="I25" s="7" t="s">
        <v>20</v>
      </c>
      <c r="J25" s="7" t="s">
        <v>4</v>
      </c>
      <c r="K25" s="14">
        <v>14.867768595041321</v>
      </c>
      <c r="L25" s="14">
        <f t="shared" si="1"/>
        <v>7.4338842975206605</v>
      </c>
      <c r="M25" s="14">
        <f t="shared" si="2"/>
        <v>7.4338842975206605</v>
      </c>
      <c r="O25" s="1"/>
    </row>
    <row r="26" spans="3:15" x14ac:dyDescent="0.25">
      <c r="C26" s="7" t="str">
        <f t="shared" si="0"/>
        <v>enero</v>
      </c>
      <c r="D26" s="13">
        <v>44218</v>
      </c>
      <c r="E26" s="13" t="s">
        <v>42</v>
      </c>
      <c r="F26" s="7" t="s">
        <v>5</v>
      </c>
      <c r="G26" s="7" t="s">
        <v>63</v>
      </c>
      <c r="H26" s="7" t="s">
        <v>2</v>
      </c>
      <c r="I26" s="7" t="s">
        <v>23</v>
      </c>
      <c r="J26" s="7" t="s">
        <v>10</v>
      </c>
      <c r="K26" s="14">
        <v>41.314049586776861</v>
      </c>
      <c r="L26" s="14">
        <f t="shared" si="1"/>
        <v>20.65702479338843</v>
      </c>
      <c r="M26" s="14">
        <f t="shared" si="2"/>
        <v>20.65702479338843</v>
      </c>
      <c r="O26" s="1"/>
    </row>
    <row r="27" spans="3:15" x14ac:dyDescent="0.25">
      <c r="C27" s="7" t="str">
        <f t="shared" si="0"/>
        <v>enero</v>
      </c>
      <c r="D27" s="13">
        <v>44218</v>
      </c>
      <c r="E27" s="13" t="s">
        <v>26</v>
      </c>
      <c r="F27" s="7" t="s">
        <v>0</v>
      </c>
      <c r="G27" s="7" t="s">
        <v>21</v>
      </c>
      <c r="H27" s="7" t="s">
        <v>8</v>
      </c>
      <c r="I27" s="7" t="s">
        <v>17</v>
      </c>
      <c r="J27" s="7" t="s">
        <v>4</v>
      </c>
      <c r="K27" s="14">
        <v>15.694214876033056</v>
      </c>
      <c r="L27" s="14">
        <f t="shared" si="1"/>
        <v>7.8471074380165282</v>
      </c>
      <c r="M27" s="14">
        <f t="shared" si="2"/>
        <v>7.8471074380165282</v>
      </c>
      <c r="O27" s="1"/>
    </row>
    <row r="28" spans="3:15" x14ac:dyDescent="0.25">
      <c r="C28" s="7" t="str">
        <f t="shared" si="0"/>
        <v>enero</v>
      </c>
      <c r="D28" s="13">
        <v>44220</v>
      </c>
      <c r="E28" s="13" t="s">
        <v>27</v>
      </c>
      <c r="F28" s="7" t="s">
        <v>0</v>
      </c>
      <c r="G28" s="7" t="s">
        <v>16</v>
      </c>
      <c r="H28" s="7" t="s">
        <v>2</v>
      </c>
      <c r="I28" s="7" t="s">
        <v>23</v>
      </c>
      <c r="J28" s="7" t="s">
        <v>4</v>
      </c>
      <c r="K28" s="14">
        <v>23.958677685950413</v>
      </c>
      <c r="L28" s="14">
        <f t="shared" si="1"/>
        <v>11.979338842975206</v>
      </c>
      <c r="M28" s="14">
        <f t="shared" si="2"/>
        <v>11.979338842975206</v>
      </c>
      <c r="O28" s="1"/>
    </row>
    <row r="29" spans="3:15" x14ac:dyDescent="0.25">
      <c r="C29" s="7" t="str">
        <f t="shared" si="0"/>
        <v>enero</v>
      </c>
      <c r="D29" s="13">
        <v>44221</v>
      </c>
      <c r="E29" s="13" t="s">
        <v>43</v>
      </c>
      <c r="F29" s="7" t="s">
        <v>5</v>
      </c>
      <c r="G29" s="7" t="s">
        <v>18</v>
      </c>
      <c r="H29" s="7" t="s">
        <v>19</v>
      </c>
      <c r="I29" s="7" t="s">
        <v>9</v>
      </c>
      <c r="J29" s="7" t="s">
        <v>7</v>
      </c>
      <c r="K29" s="14">
        <v>96.685950413223139</v>
      </c>
      <c r="L29" s="14">
        <f t="shared" si="1"/>
        <v>48.34297520661157</v>
      </c>
      <c r="M29" s="14">
        <f t="shared" si="2"/>
        <v>48.34297520661157</v>
      </c>
      <c r="O29" s="1"/>
    </row>
    <row r="30" spans="3:15" x14ac:dyDescent="0.25">
      <c r="C30" s="7" t="str">
        <f t="shared" si="0"/>
        <v>enero</v>
      </c>
      <c r="D30" s="13">
        <v>44222</v>
      </c>
      <c r="E30" s="13" t="s">
        <v>35</v>
      </c>
      <c r="F30" s="7" t="s">
        <v>5</v>
      </c>
      <c r="G30" s="7" t="s">
        <v>22</v>
      </c>
      <c r="H30" s="7" t="s">
        <v>2</v>
      </c>
      <c r="I30" s="7" t="s">
        <v>3</v>
      </c>
      <c r="J30" s="7" t="s">
        <v>7</v>
      </c>
      <c r="K30" s="14">
        <v>19</v>
      </c>
      <c r="L30" s="14">
        <f t="shared" si="1"/>
        <v>9.5</v>
      </c>
      <c r="M30" s="14">
        <f t="shared" si="2"/>
        <v>9.5</v>
      </c>
      <c r="O30" s="1"/>
    </row>
    <row r="31" spans="3:15" x14ac:dyDescent="0.25">
      <c r="C31" s="7" t="str">
        <f t="shared" si="0"/>
        <v>enero</v>
      </c>
      <c r="D31" s="13">
        <v>44224</v>
      </c>
      <c r="E31" s="13" t="s">
        <v>40</v>
      </c>
      <c r="F31" s="7" t="s">
        <v>5</v>
      </c>
      <c r="G31" s="7" t="s">
        <v>22</v>
      </c>
      <c r="H31" s="7" t="s">
        <v>19</v>
      </c>
      <c r="I31" s="7" t="s">
        <v>12</v>
      </c>
      <c r="J31" s="7" t="s">
        <v>7</v>
      </c>
      <c r="K31" s="14">
        <v>17.347107438016529</v>
      </c>
      <c r="L31" s="14">
        <f t="shared" si="1"/>
        <v>8.6735537190082646</v>
      </c>
      <c r="M31" s="14">
        <f t="shared" si="2"/>
        <v>8.6735537190082646</v>
      </c>
      <c r="O31" s="1"/>
    </row>
    <row r="32" spans="3:15" x14ac:dyDescent="0.25">
      <c r="C32" s="7" t="str">
        <f t="shared" si="0"/>
        <v>enero</v>
      </c>
      <c r="D32" s="13">
        <v>44225</v>
      </c>
      <c r="E32" s="13" t="s">
        <v>43</v>
      </c>
      <c r="F32" s="7" t="s">
        <v>5</v>
      </c>
      <c r="G32" s="7" t="s">
        <v>14</v>
      </c>
      <c r="H32" s="7" t="s">
        <v>8</v>
      </c>
      <c r="I32" s="7" t="s">
        <v>17</v>
      </c>
      <c r="J32" s="7" t="s">
        <v>7</v>
      </c>
      <c r="K32" s="14">
        <v>68.586776859504127</v>
      </c>
      <c r="L32" s="14">
        <f t="shared" si="1"/>
        <v>34.293388429752063</v>
      </c>
      <c r="M32" s="14">
        <f t="shared" si="2"/>
        <v>34.293388429752063</v>
      </c>
      <c r="O32" s="1"/>
    </row>
    <row r="33" spans="3:15" x14ac:dyDescent="0.25">
      <c r="C33" s="7" t="str">
        <f t="shared" si="0"/>
        <v>enero</v>
      </c>
      <c r="D33" s="13">
        <v>44225</v>
      </c>
      <c r="E33" s="13" t="s">
        <v>34</v>
      </c>
      <c r="F33" s="7" t="s">
        <v>5</v>
      </c>
      <c r="G33" s="7" t="s">
        <v>22</v>
      </c>
      <c r="H33" s="7" t="s">
        <v>19</v>
      </c>
      <c r="I33" s="7" t="s">
        <v>3</v>
      </c>
      <c r="J33" s="7" t="s">
        <v>10</v>
      </c>
      <c r="K33" s="14">
        <v>19</v>
      </c>
      <c r="L33" s="14">
        <f t="shared" si="1"/>
        <v>9.5</v>
      </c>
      <c r="M33" s="14">
        <f t="shared" si="2"/>
        <v>9.5</v>
      </c>
      <c r="O33" s="1"/>
    </row>
    <row r="34" spans="3:15" x14ac:dyDescent="0.25">
      <c r="C34" s="7" t="str">
        <f t="shared" si="0"/>
        <v>enero</v>
      </c>
      <c r="D34" s="13">
        <v>44225</v>
      </c>
      <c r="E34" s="13" t="s">
        <v>26</v>
      </c>
      <c r="F34" s="7" t="s">
        <v>5</v>
      </c>
      <c r="G34" s="7" t="s">
        <v>18</v>
      </c>
      <c r="H34" s="7" t="s">
        <v>2</v>
      </c>
      <c r="I34" s="7" t="s">
        <v>20</v>
      </c>
      <c r="J34" s="7" t="s">
        <v>7</v>
      </c>
      <c r="K34" s="14">
        <v>82.63636363636364</v>
      </c>
      <c r="L34" s="14">
        <f t="shared" si="1"/>
        <v>41.31818181818182</v>
      </c>
      <c r="M34" s="14">
        <f t="shared" si="2"/>
        <v>41.31818181818182</v>
      </c>
      <c r="O34" s="1"/>
    </row>
    <row r="35" spans="3:15" x14ac:dyDescent="0.25">
      <c r="C35" s="7" t="str">
        <f t="shared" si="0"/>
        <v>enero</v>
      </c>
      <c r="D35" s="13">
        <v>44225</v>
      </c>
      <c r="E35" s="13" t="s">
        <v>31</v>
      </c>
      <c r="F35" s="7" t="s">
        <v>0</v>
      </c>
      <c r="G35" s="7" t="s">
        <v>11</v>
      </c>
      <c r="H35" s="7" t="s">
        <v>8</v>
      </c>
      <c r="I35" s="7" t="s">
        <v>3</v>
      </c>
      <c r="J35" s="7" t="s">
        <v>10</v>
      </c>
      <c r="K35" s="14">
        <v>33.876033057851245</v>
      </c>
      <c r="L35" s="14">
        <f t="shared" si="1"/>
        <v>16.938016528925623</v>
      </c>
      <c r="M35" s="14">
        <f t="shared" si="2"/>
        <v>16.938016528925623</v>
      </c>
      <c r="O35" s="1"/>
    </row>
    <row r="36" spans="3:15" x14ac:dyDescent="0.25">
      <c r="C36" s="7" t="str">
        <f t="shared" si="0"/>
        <v>enero</v>
      </c>
      <c r="D36" s="13">
        <v>44227</v>
      </c>
      <c r="E36" s="13" t="s">
        <v>36</v>
      </c>
      <c r="F36" s="7" t="s">
        <v>5</v>
      </c>
      <c r="G36" s="7" t="s">
        <v>1</v>
      </c>
      <c r="H36" s="7" t="s">
        <v>19</v>
      </c>
      <c r="I36" s="7" t="s">
        <v>3</v>
      </c>
      <c r="J36" s="7" t="s">
        <v>7</v>
      </c>
      <c r="K36" s="14">
        <v>14.867768595041321</v>
      </c>
      <c r="L36" s="14">
        <f t="shared" si="1"/>
        <v>7.4338842975206605</v>
      </c>
      <c r="M36" s="14">
        <f t="shared" si="2"/>
        <v>7.4338842975206605</v>
      </c>
      <c r="O36" s="1"/>
    </row>
    <row r="37" spans="3:15" x14ac:dyDescent="0.25">
      <c r="C37" s="7" t="str">
        <f t="shared" si="0"/>
        <v>enero</v>
      </c>
      <c r="D37" s="13">
        <v>44227</v>
      </c>
      <c r="E37" s="13" t="s">
        <v>25</v>
      </c>
      <c r="F37" s="7" t="s">
        <v>5</v>
      </c>
      <c r="G37" s="7" t="s">
        <v>1</v>
      </c>
      <c r="H37" s="7" t="s">
        <v>19</v>
      </c>
      <c r="I37" s="7" t="s">
        <v>20</v>
      </c>
      <c r="J37" s="7" t="s">
        <v>10</v>
      </c>
      <c r="K37" s="14">
        <v>9.9090909090909101</v>
      </c>
      <c r="L37" s="14">
        <f t="shared" si="1"/>
        <v>4.954545454545455</v>
      </c>
      <c r="M37" s="14">
        <f t="shared" si="2"/>
        <v>4.954545454545455</v>
      </c>
      <c r="O37" s="1"/>
    </row>
    <row r="38" spans="3:15" x14ac:dyDescent="0.25">
      <c r="C38" s="7" t="str">
        <f t="shared" si="0"/>
        <v>enero</v>
      </c>
      <c r="D38" s="13">
        <v>44227</v>
      </c>
      <c r="E38" s="13" t="s">
        <v>43</v>
      </c>
      <c r="F38" s="7" t="s">
        <v>0</v>
      </c>
      <c r="G38" s="7" t="s">
        <v>11</v>
      </c>
      <c r="H38" s="7" t="s">
        <v>19</v>
      </c>
      <c r="I38" s="7" t="s">
        <v>20</v>
      </c>
      <c r="J38" s="7" t="s">
        <v>4</v>
      </c>
      <c r="K38" s="14">
        <v>29.743801652892564</v>
      </c>
      <c r="L38" s="14">
        <f t="shared" si="1"/>
        <v>14.871900826446282</v>
      </c>
      <c r="M38" s="14">
        <f t="shared" si="2"/>
        <v>14.871900826446282</v>
      </c>
      <c r="O38" s="1"/>
    </row>
    <row r="39" spans="3:15" x14ac:dyDescent="0.25">
      <c r="C39" s="7" t="str">
        <f t="shared" si="0"/>
        <v>febrero</v>
      </c>
      <c r="D39" s="13">
        <v>44228</v>
      </c>
      <c r="E39" s="13" t="s">
        <v>30</v>
      </c>
      <c r="F39" s="7" t="s">
        <v>5</v>
      </c>
      <c r="G39" s="7" t="s">
        <v>14</v>
      </c>
      <c r="H39" s="7" t="s">
        <v>2</v>
      </c>
      <c r="I39" s="7" t="s">
        <v>23</v>
      </c>
      <c r="J39" s="7" t="s">
        <v>7</v>
      </c>
      <c r="K39" s="14">
        <v>76.024793388429757</v>
      </c>
      <c r="L39" s="14">
        <f t="shared" si="1"/>
        <v>38.012396694214878</v>
      </c>
      <c r="M39" s="14">
        <f t="shared" si="2"/>
        <v>38.012396694214878</v>
      </c>
      <c r="O39" s="1"/>
    </row>
    <row r="40" spans="3:15" x14ac:dyDescent="0.25">
      <c r="C40" s="7" t="str">
        <f t="shared" si="0"/>
        <v>febrero</v>
      </c>
      <c r="D40" s="13">
        <v>44229</v>
      </c>
      <c r="E40" s="13" t="s">
        <v>31</v>
      </c>
      <c r="F40" s="7" t="s">
        <v>0</v>
      </c>
      <c r="G40" s="7" t="s">
        <v>18</v>
      </c>
      <c r="H40" s="7" t="s">
        <v>8</v>
      </c>
      <c r="I40" s="7" t="s">
        <v>17</v>
      </c>
      <c r="J40" s="7" t="s">
        <v>4</v>
      </c>
      <c r="K40" s="14">
        <v>99.165289256198349</v>
      </c>
      <c r="L40" s="14">
        <f t="shared" si="1"/>
        <v>49.582644628099175</v>
      </c>
      <c r="M40" s="14">
        <f t="shared" si="2"/>
        <v>49.582644628099175</v>
      </c>
      <c r="O40" s="1"/>
    </row>
    <row r="41" spans="3:15" x14ac:dyDescent="0.25">
      <c r="C41" s="7" t="str">
        <f t="shared" si="0"/>
        <v>febrero</v>
      </c>
      <c r="D41" s="13">
        <v>44230</v>
      </c>
      <c r="E41" s="13" t="s">
        <v>34</v>
      </c>
      <c r="F41" s="7" t="s">
        <v>0</v>
      </c>
      <c r="G41" s="7" t="s">
        <v>63</v>
      </c>
      <c r="H41" s="7" t="s">
        <v>6</v>
      </c>
      <c r="I41" s="7" t="s">
        <v>13</v>
      </c>
      <c r="J41" s="7" t="s">
        <v>10</v>
      </c>
      <c r="K41" s="14">
        <v>38.834710743801658</v>
      </c>
      <c r="L41" s="14">
        <f t="shared" si="1"/>
        <v>19.417355371900829</v>
      </c>
      <c r="M41" s="14">
        <f t="shared" si="2"/>
        <v>19.417355371900829</v>
      </c>
      <c r="O41" s="1"/>
    </row>
    <row r="42" spans="3:15" x14ac:dyDescent="0.25">
      <c r="C42" s="7" t="str">
        <f t="shared" si="0"/>
        <v>febrero</v>
      </c>
      <c r="D42" s="13">
        <v>44230</v>
      </c>
      <c r="E42" s="13" t="s">
        <v>42</v>
      </c>
      <c r="F42" s="7" t="s">
        <v>0</v>
      </c>
      <c r="G42" s="7" t="s">
        <v>1</v>
      </c>
      <c r="H42" s="7" t="s">
        <v>8</v>
      </c>
      <c r="I42" s="7" t="s">
        <v>15</v>
      </c>
      <c r="J42" s="7" t="s">
        <v>10</v>
      </c>
      <c r="K42" s="14">
        <v>13.214876033057852</v>
      </c>
      <c r="L42" s="14">
        <f t="shared" si="1"/>
        <v>6.6074380165289259</v>
      </c>
      <c r="M42" s="14">
        <f t="shared" si="2"/>
        <v>6.6074380165289259</v>
      </c>
      <c r="O42" s="1"/>
    </row>
    <row r="43" spans="3:15" x14ac:dyDescent="0.25">
      <c r="C43" s="7" t="str">
        <f t="shared" si="0"/>
        <v>febrero</v>
      </c>
      <c r="D43" s="13">
        <v>44231</v>
      </c>
      <c r="E43" s="13" t="s">
        <v>43</v>
      </c>
      <c r="F43" s="7" t="s">
        <v>0</v>
      </c>
      <c r="G43" s="7" t="s">
        <v>21</v>
      </c>
      <c r="H43" s="7" t="s">
        <v>2</v>
      </c>
      <c r="I43" s="7" t="s">
        <v>23</v>
      </c>
      <c r="J43" s="7" t="s">
        <v>4</v>
      </c>
      <c r="K43" s="14">
        <v>12.388429752066116</v>
      </c>
      <c r="L43" s="14">
        <f t="shared" si="1"/>
        <v>6.1942148760330582</v>
      </c>
      <c r="M43" s="14">
        <f t="shared" si="2"/>
        <v>6.1942148760330582</v>
      </c>
      <c r="O43" s="1"/>
    </row>
    <row r="44" spans="3:15" x14ac:dyDescent="0.25">
      <c r="C44" s="7" t="str">
        <f t="shared" si="0"/>
        <v>febrero</v>
      </c>
      <c r="D44" s="13">
        <v>44232</v>
      </c>
      <c r="E44" s="13" t="s">
        <v>25</v>
      </c>
      <c r="F44" s="7" t="s">
        <v>0</v>
      </c>
      <c r="G44" s="7" t="s">
        <v>1</v>
      </c>
      <c r="H44" s="7" t="s">
        <v>6</v>
      </c>
      <c r="I44" s="7" t="s">
        <v>9</v>
      </c>
      <c r="J44" s="7" t="s">
        <v>4</v>
      </c>
      <c r="K44" s="14">
        <v>12.388429752066116</v>
      </c>
      <c r="L44" s="14">
        <f t="shared" si="1"/>
        <v>6.1942148760330582</v>
      </c>
      <c r="M44" s="14">
        <f t="shared" si="2"/>
        <v>6.1942148760330582</v>
      </c>
      <c r="O44" s="1"/>
    </row>
    <row r="45" spans="3:15" x14ac:dyDescent="0.25">
      <c r="C45" s="7" t="str">
        <f t="shared" si="0"/>
        <v>febrero</v>
      </c>
      <c r="D45" s="13">
        <v>44234</v>
      </c>
      <c r="E45" s="13" t="s">
        <v>30</v>
      </c>
      <c r="F45" s="7" t="s">
        <v>0</v>
      </c>
      <c r="G45" s="7" t="s">
        <v>1</v>
      </c>
      <c r="H45" s="7" t="s">
        <v>19</v>
      </c>
      <c r="I45" s="7" t="s">
        <v>3</v>
      </c>
      <c r="J45" s="7" t="s">
        <v>10</v>
      </c>
      <c r="K45" s="14">
        <v>10.735537190082646</v>
      </c>
      <c r="L45" s="14">
        <f t="shared" si="1"/>
        <v>5.3677685950413228</v>
      </c>
      <c r="M45" s="14">
        <f t="shared" si="2"/>
        <v>5.3677685950413228</v>
      </c>
      <c r="O45" s="1"/>
    </row>
    <row r="46" spans="3:15" x14ac:dyDescent="0.25">
      <c r="C46" s="7" t="str">
        <f t="shared" si="0"/>
        <v>febrero</v>
      </c>
      <c r="D46" s="13">
        <v>44235</v>
      </c>
      <c r="E46" s="13" t="s">
        <v>38</v>
      </c>
      <c r="F46" s="7" t="s">
        <v>0</v>
      </c>
      <c r="G46" s="7" t="s">
        <v>21</v>
      </c>
      <c r="H46" s="7" t="s">
        <v>2</v>
      </c>
      <c r="I46" s="7" t="s">
        <v>13</v>
      </c>
      <c r="J46" s="7" t="s">
        <v>4</v>
      </c>
      <c r="K46" s="14">
        <v>7.4297520661157028</v>
      </c>
      <c r="L46" s="14">
        <f t="shared" si="1"/>
        <v>3.7148760330578514</v>
      </c>
      <c r="M46" s="14">
        <f t="shared" si="2"/>
        <v>3.7148760330578514</v>
      </c>
      <c r="O46" s="1"/>
    </row>
    <row r="47" spans="3:15" x14ac:dyDescent="0.25">
      <c r="C47" s="7" t="str">
        <f t="shared" si="0"/>
        <v>febrero</v>
      </c>
      <c r="D47" s="13">
        <v>44235</v>
      </c>
      <c r="E47" s="13" t="s">
        <v>28</v>
      </c>
      <c r="F47" s="7" t="s">
        <v>0</v>
      </c>
      <c r="G47" s="7" t="s">
        <v>16</v>
      </c>
      <c r="H47" s="7" t="s">
        <v>6</v>
      </c>
      <c r="I47" s="7" t="s">
        <v>13</v>
      </c>
      <c r="J47" s="7" t="s">
        <v>10</v>
      </c>
      <c r="K47" s="14">
        <v>40.487603305785129</v>
      </c>
      <c r="L47" s="14">
        <f t="shared" si="1"/>
        <v>20.243801652892564</v>
      </c>
      <c r="M47" s="14">
        <f t="shared" si="2"/>
        <v>20.243801652892564</v>
      </c>
      <c r="O47" s="1"/>
    </row>
    <row r="48" spans="3:15" x14ac:dyDescent="0.25">
      <c r="C48" s="7" t="str">
        <f t="shared" si="0"/>
        <v>febrero</v>
      </c>
      <c r="D48" s="13">
        <v>44237</v>
      </c>
      <c r="E48" s="13" t="s">
        <v>28</v>
      </c>
      <c r="F48" s="7" t="s">
        <v>0</v>
      </c>
      <c r="G48" s="7" t="s">
        <v>1</v>
      </c>
      <c r="H48" s="7" t="s">
        <v>8</v>
      </c>
      <c r="I48" s="7" t="s">
        <v>23</v>
      </c>
      <c r="J48" s="7" t="s">
        <v>4</v>
      </c>
      <c r="K48" s="14">
        <v>9.9090909090909101</v>
      </c>
      <c r="L48" s="14">
        <f t="shared" si="1"/>
        <v>4.954545454545455</v>
      </c>
      <c r="M48" s="14">
        <f t="shared" si="2"/>
        <v>4.954545454545455</v>
      </c>
      <c r="O48" s="1"/>
    </row>
    <row r="49" spans="3:15" x14ac:dyDescent="0.25">
      <c r="C49" s="7" t="str">
        <f t="shared" si="0"/>
        <v>febrero</v>
      </c>
      <c r="D49" s="13">
        <v>44237</v>
      </c>
      <c r="E49" s="13" t="s">
        <v>31</v>
      </c>
      <c r="F49" s="7" t="s">
        <v>5</v>
      </c>
      <c r="G49" s="7" t="s">
        <v>18</v>
      </c>
      <c r="H49" s="7" t="s">
        <v>8</v>
      </c>
      <c r="I49" s="7" t="s">
        <v>3</v>
      </c>
      <c r="J49" s="7" t="s">
        <v>7</v>
      </c>
      <c r="K49" s="14">
        <v>56.190082644628099</v>
      </c>
      <c r="L49" s="14">
        <f t="shared" si="1"/>
        <v>28.095041322314049</v>
      </c>
      <c r="M49" s="14">
        <f t="shared" si="2"/>
        <v>28.095041322314049</v>
      </c>
      <c r="O49" s="1"/>
    </row>
    <row r="50" spans="3:15" x14ac:dyDescent="0.25">
      <c r="C50" s="7" t="str">
        <f t="shared" si="0"/>
        <v>febrero</v>
      </c>
      <c r="D50" s="13">
        <v>44240</v>
      </c>
      <c r="E50" s="13" t="s">
        <v>26</v>
      </c>
      <c r="F50" s="7" t="s">
        <v>0</v>
      </c>
      <c r="G50" s="7" t="s">
        <v>1</v>
      </c>
      <c r="H50" s="7" t="s">
        <v>8</v>
      </c>
      <c r="I50" s="7" t="s">
        <v>17</v>
      </c>
      <c r="J50" s="7" t="s">
        <v>4</v>
      </c>
      <c r="K50" s="14">
        <v>14.041322314049586</v>
      </c>
      <c r="L50" s="14">
        <f t="shared" si="1"/>
        <v>7.0206611570247928</v>
      </c>
      <c r="M50" s="14">
        <f t="shared" si="2"/>
        <v>7.0206611570247928</v>
      </c>
      <c r="O50" s="1"/>
    </row>
    <row r="51" spans="3:15" x14ac:dyDescent="0.25">
      <c r="C51" s="7" t="str">
        <f t="shared" si="0"/>
        <v>febrero</v>
      </c>
      <c r="D51" s="13">
        <v>44240</v>
      </c>
      <c r="E51" s="13" t="s">
        <v>42</v>
      </c>
      <c r="F51" s="7" t="s">
        <v>0</v>
      </c>
      <c r="G51" s="7" t="s">
        <v>16</v>
      </c>
      <c r="H51" s="7" t="s">
        <v>8</v>
      </c>
      <c r="I51" s="7" t="s">
        <v>17</v>
      </c>
      <c r="J51" s="7" t="s">
        <v>4</v>
      </c>
      <c r="K51" s="14">
        <v>38.834710743801658</v>
      </c>
      <c r="L51" s="14">
        <f t="shared" si="1"/>
        <v>19.417355371900829</v>
      </c>
      <c r="M51" s="14">
        <f t="shared" si="2"/>
        <v>19.417355371900829</v>
      </c>
      <c r="O51" s="1"/>
    </row>
    <row r="52" spans="3:15" x14ac:dyDescent="0.25">
      <c r="C52" s="7" t="str">
        <f t="shared" si="0"/>
        <v>febrero</v>
      </c>
      <c r="D52" s="13">
        <v>44240</v>
      </c>
      <c r="E52" s="13" t="s">
        <v>26</v>
      </c>
      <c r="F52" s="7" t="s">
        <v>5</v>
      </c>
      <c r="G52" s="7" t="s">
        <v>1</v>
      </c>
      <c r="H52" s="7" t="s">
        <v>6</v>
      </c>
      <c r="I52" s="7" t="s">
        <v>15</v>
      </c>
      <c r="J52" s="7" t="s">
        <v>7</v>
      </c>
      <c r="K52" s="14">
        <v>13.214876033057852</v>
      </c>
      <c r="L52" s="14">
        <f t="shared" si="1"/>
        <v>6.6074380165289259</v>
      </c>
      <c r="M52" s="14">
        <f t="shared" si="2"/>
        <v>6.6074380165289259</v>
      </c>
      <c r="O52" s="1"/>
    </row>
    <row r="53" spans="3:15" x14ac:dyDescent="0.25">
      <c r="C53" s="7" t="str">
        <f t="shared" si="0"/>
        <v>febrero</v>
      </c>
      <c r="D53" s="13">
        <v>44241</v>
      </c>
      <c r="E53" s="13" t="s">
        <v>30</v>
      </c>
      <c r="F53" s="7" t="s">
        <v>0</v>
      </c>
      <c r="G53" s="7" t="s">
        <v>11</v>
      </c>
      <c r="H53" s="7" t="s">
        <v>8</v>
      </c>
      <c r="I53" s="7" t="s">
        <v>20</v>
      </c>
      <c r="J53" s="7" t="s">
        <v>4</v>
      </c>
      <c r="K53" s="14">
        <v>18.173553719008265</v>
      </c>
      <c r="L53" s="14">
        <f t="shared" si="1"/>
        <v>9.0867768595041323</v>
      </c>
      <c r="M53" s="14">
        <f t="shared" si="2"/>
        <v>9.0867768595041323</v>
      </c>
      <c r="O53" s="1"/>
    </row>
    <row r="54" spans="3:15" x14ac:dyDescent="0.25">
      <c r="C54" s="7" t="str">
        <f t="shared" si="0"/>
        <v>febrero</v>
      </c>
      <c r="D54" s="13">
        <v>44242</v>
      </c>
      <c r="E54" s="13" t="s">
        <v>25</v>
      </c>
      <c r="F54" s="7" t="s">
        <v>5</v>
      </c>
      <c r="G54" s="7" t="s">
        <v>14</v>
      </c>
      <c r="H54" s="7" t="s">
        <v>19</v>
      </c>
      <c r="I54" s="7" t="s">
        <v>23</v>
      </c>
      <c r="J54" s="7" t="s">
        <v>7</v>
      </c>
      <c r="K54" s="14">
        <v>90.074380165289256</v>
      </c>
      <c r="L54" s="14">
        <f t="shared" si="1"/>
        <v>45.037190082644628</v>
      </c>
      <c r="M54" s="14">
        <f t="shared" si="2"/>
        <v>45.037190082644628</v>
      </c>
      <c r="O54" s="1"/>
    </row>
    <row r="55" spans="3:15" x14ac:dyDescent="0.25">
      <c r="C55" s="7" t="str">
        <f t="shared" si="0"/>
        <v>febrero</v>
      </c>
      <c r="D55" s="13">
        <v>44242</v>
      </c>
      <c r="E55" s="13" t="s">
        <v>28</v>
      </c>
      <c r="F55" s="7" t="s">
        <v>0</v>
      </c>
      <c r="G55" s="7" t="s">
        <v>1</v>
      </c>
      <c r="H55" s="7" t="s">
        <v>19</v>
      </c>
      <c r="I55" s="7" t="s">
        <v>23</v>
      </c>
      <c r="J55" s="7" t="s">
        <v>10</v>
      </c>
      <c r="K55" s="14">
        <v>14.867768595041321</v>
      </c>
      <c r="L55" s="14">
        <f t="shared" si="1"/>
        <v>7.4338842975206605</v>
      </c>
      <c r="M55" s="14">
        <f t="shared" si="2"/>
        <v>7.4338842975206605</v>
      </c>
      <c r="O55" s="1"/>
    </row>
    <row r="56" spans="3:15" x14ac:dyDescent="0.25">
      <c r="C56" s="7" t="str">
        <f t="shared" si="0"/>
        <v>febrero</v>
      </c>
      <c r="D56" s="13">
        <v>44242</v>
      </c>
      <c r="E56" s="13" t="s">
        <v>32</v>
      </c>
      <c r="F56" s="7" t="s">
        <v>0</v>
      </c>
      <c r="G56" s="7" t="s">
        <v>63</v>
      </c>
      <c r="H56" s="7" t="s">
        <v>6</v>
      </c>
      <c r="I56" s="7" t="s">
        <v>15</v>
      </c>
      <c r="J56" s="7" t="s">
        <v>10</v>
      </c>
      <c r="K56" s="14">
        <v>23.132231404958677</v>
      </c>
      <c r="L56" s="14">
        <f t="shared" si="1"/>
        <v>11.566115702479339</v>
      </c>
      <c r="M56" s="14">
        <f t="shared" si="2"/>
        <v>11.566115702479339</v>
      </c>
      <c r="O56" s="1"/>
    </row>
    <row r="57" spans="3:15" x14ac:dyDescent="0.25">
      <c r="C57" s="7" t="str">
        <f t="shared" si="0"/>
        <v>febrero</v>
      </c>
      <c r="D57" s="13">
        <v>44243</v>
      </c>
      <c r="E57" s="13" t="s">
        <v>42</v>
      </c>
      <c r="F57" s="7" t="s">
        <v>5</v>
      </c>
      <c r="G57" s="7" t="s">
        <v>63</v>
      </c>
      <c r="H57" s="7" t="s">
        <v>19</v>
      </c>
      <c r="I57" s="7" t="s">
        <v>3</v>
      </c>
      <c r="J57" s="7" t="s">
        <v>10</v>
      </c>
      <c r="K57" s="14">
        <v>35.528925619834716</v>
      </c>
      <c r="L57" s="14">
        <f t="shared" si="1"/>
        <v>17.764462809917358</v>
      </c>
      <c r="M57" s="14">
        <f t="shared" si="2"/>
        <v>17.764462809917358</v>
      </c>
      <c r="O57" s="1"/>
    </row>
    <row r="58" spans="3:15" x14ac:dyDescent="0.25">
      <c r="C58" s="7" t="str">
        <f t="shared" si="0"/>
        <v>febrero</v>
      </c>
      <c r="D58" s="13">
        <v>44243</v>
      </c>
      <c r="E58" s="13" t="s">
        <v>25</v>
      </c>
      <c r="F58" s="7" t="s">
        <v>5</v>
      </c>
      <c r="G58" s="7" t="s">
        <v>1</v>
      </c>
      <c r="H58" s="7" t="s">
        <v>19</v>
      </c>
      <c r="I58" s="7" t="s">
        <v>13</v>
      </c>
      <c r="J58" s="7" t="s">
        <v>7</v>
      </c>
      <c r="K58" s="14">
        <v>10.735537190082646</v>
      </c>
      <c r="L58" s="14">
        <f t="shared" si="1"/>
        <v>5.3677685950413228</v>
      </c>
      <c r="M58" s="14">
        <f t="shared" si="2"/>
        <v>5.3677685950413228</v>
      </c>
      <c r="O58" s="1"/>
    </row>
    <row r="59" spans="3:15" x14ac:dyDescent="0.25">
      <c r="C59" s="7" t="str">
        <f t="shared" si="0"/>
        <v>febrero</v>
      </c>
      <c r="D59" s="13">
        <v>44244</v>
      </c>
      <c r="E59" s="13" t="s">
        <v>28</v>
      </c>
      <c r="F59" s="7" t="s">
        <v>5</v>
      </c>
      <c r="G59" s="7" t="s">
        <v>14</v>
      </c>
      <c r="H59" s="7" t="s">
        <v>8</v>
      </c>
      <c r="I59" s="7" t="s">
        <v>13</v>
      </c>
      <c r="J59" s="7" t="s">
        <v>7</v>
      </c>
      <c r="K59" s="14">
        <v>66.933884297520663</v>
      </c>
      <c r="L59" s="14">
        <f t="shared" si="1"/>
        <v>33.466942148760332</v>
      </c>
      <c r="M59" s="14">
        <f t="shared" si="2"/>
        <v>33.466942148760332</v>
      </c>
      <c r="O59" s="1"/>
    </row>
    <row r="60" spans="3:15" x14ac:dyDescent="0.25">
      <c r="C60" s="7" t="str">
        <f t="shared" si="0"/>
        <v>febrero</v>
      </c>
      <c r="D60" s="13">
        <v>44246</v>
      </c>
      <c r="E60" s="13" t="s">
        <v>27</v>
      </c>
      <c r="F60" s="7" t="s">
        <v>0</v>
      </c>
      <c r="G60" s="7" t="s">
        <v>21</v>
      </c>
      <c r="H60" s="7" t="s">
        <v>8</v>
      </c>
      <c r="I60" s="7" t="s">
        <v>23</v>
      </c>
      <c r="J60" s="7" t="s">
        <v>10</v>
      </c>
      <c r="K60" s="14">
        <v>6.6033057851239674</v>
      </c>
      <c r="L60" s="14">
        <f t="shared" si="1"/>
        <v>3.3016528925619837</v>
      </c>
      <c r="M60" s="14">
        <f t="shared" si="2"/>
        <v>3.3016528925619837</v>
      </c>
      <c r="O60" s="1"/>
    </row>
    <row r="61" spans="3:15" x14ac:dyDescent="0.25">
      <c r="C61" s="7" t="str">
        <f t="shared" si="0"/>
        <v>febrero</v>
      </c>
      <c r="D61" s="13">
        <v>44249</v>
      </c>
      <c r="E61" s="13" t="s">
        <v>26</v>
      </c>
      <c r="F61" s="7" t="s">
        <v>5</v>
      </c>
      <c r="G61" s="7" t="s">
        <v>18</v>
      </c>
      <c r="H61" s="7" t="s">
        <v>8</v>
      </c>
      <c r="I61" s="7" t="s">
        <v>20</v>
      </c>
      <c r="J61" s="7" t="s">
        <v>7</v>
      </c>
      <c r="K61" s="14">
        <v>90.074380165289256</v>
      </c>
      <c r="L61" s="14">
        <f t="shared" si="1"/>
        <v>45.037190082644628</v>
      </c>
      <c r="M61" s="14">
        <f t="shared" si="2"/>
        <v>45.037190082644628</v>
      </c>
      <c r="O61" s="1"/>
    </row>
    <row r="62" spans="3:15" x14ac:dyDescent="0.25">
      <c r="C62" s="7" t="str">
        <f t="shared" si="0"/>
        <v>febrero</v>
      </c>
      <c r="D62" s="13">
        <v>44250</v>
      </c>
      <c r="E62" s="13" t="s">
        <v>30</v>
      </c>
      <c r="F62" s="7" t="s">
        <v>0</v>
      </c>
      <c r="G62" s="7" t="s">
        <v>22</v>
      </c>
      <c r="H62" s="7" t="s">
        <v>19</v>
      </c>
      <c r="I62" s="7" t="s">
        <v>9</v>
      </c>
      <c r="J62" s="7" t="s">
        <v>10</v>
      </c>
      <c r="K62" s="14">
        <v>15.694214876033056</v>
      </c>
      <c r="L62" s="14">
        <f t="shared" si="1"/>
        <v>7.8471074380165282</v>
      </c>
      <c r="M62" s="14">
        <f t="shared" si="2"/>
        <v>7.8471074380165282</v>
      </c>
      <c r="O62" s="1"/>
    </row>
    <row r="63" spans="3:15" x14ac:dyDescent="0.25">
      <c r="C63" s="7" t="str">
        <f t="shared" si="0"/>
        <v>febrero</v>
      </c>
      <c r="D63" s="13">
        <v>44250</v>
      </c>
      <c r="E63" s="13" t="s">
        <v>29</v>
      </c>
      <c r="F63" s="7" t="s">
        <v>0</v>
      </c>
      <c r="G63" s="7" t="s">
        <v>21</v>
      </c>
      <c r="H63" s="7" t="s">
        <v>6</v>
      </c>
      <c r="I63" s="7" t="s">
        <v>9</v>
      </c>
      <c r="J63" s="7" t="s">
        <v>10</v>
      </c>
      <c r="K63" s="14">
        <v>14.041322314049586</v>
      </c>
      <c r="L63" s="14">
        <f t="shared" si="1"/>
        <v>7.0206611570247928</v>
      </c>
      <c r="M63" s="14">
        <f t="shared" si="2"/>
        <v>7.0206611570247928</v>
      </c>
      <c r="O63" s="1"/>
    </row>
    <row r="64" spans="3:15" x14ac:dyDescent="0.25">
      <c r="C64" s="7" t="str">
        <f t="shared" si="0"/>
        <v>febrero</v>
      </c>
      <c r="D64" s="13">
        <v>44252</v>
      </c>
      <c r="E64" s="13" t="s">
        <v>43</v>
      </c>
      <c r="F64" s="7" t="s">
        <v>0</v>
      </c>
      <c r="G64" s="7" t="s">
        <v>1</v>
      </c>
      <c r="H64" s="7" t="s">
        <v>8</v>
      </c>
      <c r="I64" s="7" t="s">
        <v>9</v>
      </c>
      <c r="J64" s="7" t="s">
        <v>10</v>
      </c>
      <c r="K64" s="14">
        <v>14.867768595041321</v>
      </c>
      <c r="L64" s="14">
        <f t="shared" si="1"/>
        <v>7.4338842975206605</v>
      </c>
      <c r="M64" s="14">
        <f t="shared" si="2"/>
        <v>7.4338842975206605</v>
      </c>
      <c r="O64" s="1"/>
    </row>
    <row r="65" spans="3:15" x14ac:dyDescent="0.25">
      <c r="C65" s="7" t="str">
        <f t="shared" si="0"/>
        <v>febrero</v>
      </c>
      <c r="D65" s="13">
        <v>44253</v>
      </c>
      <c r="E65" s="13" t="s">
        <v>40</v>
      </c>
      <c r="F65" s="7" t="s">
        <v>0</v>
      </c>
      <c r="G65" s="7" t="s">
        <v>11</v>
      </c>
      <c r="H65" s="7" t="s">
        <v>6</v>
      </c>
      <c r="I65" s="7" t="s">
        <v>9</v>
      </c>
      <c r="J65" s="7" t="s">
        <v>10</v>
      </c>
      <c r="K65" s="14">
        <v>26.438016528925619</v>
      </c>
      <c r="L65" s="14">
        <f t="shared" si="1"/>
        <v>13.21900826446281</v>
      </c>
      <c r="M65" s="14">
        <f t="shared" si="2"/>
        <v>13.21900826446281</v>
      </c>
      <c r="O65" s="1"/>
    </row>
    <row r="66" spans="3:15" x14ac:dyDescent="0.25">
      <c r="C66" s="7" t="str">
        <f t="shared" si="0"/>
        <v>febrero</v>
      </c>
      <c r="D66" s="13">
        <v>44253</v>
      </c>
      <c r="E66" s="13" t="s">
        <v>27</v>
      </c>
      <c r="F66" s="7" t="s">
        <v>5</v>
      </c>
      <c r="G66" s="7" t="s">
        <v>14</v>
      </c>
      <c r="H66" s="7" t="s">
        <v>6</v>
      </c>
      <c r="I66" s="7" t="s">
        <v>3</v>
      </c>
      <c r="J66" s="7" t="s">
        <v>10</v>
      </c>
      <c r="K66" s="14">
        <v>72.719008264462815</v>
      </c>
      <c r="L66" s="14">
        <f t="shared" si="1"/>
        <v>36.359504132231407</v>
      </c>
      <c r="M66" s="14">
        <f t="shared" si="2"/>
        <v>36.359504132231407</v>
      </c>
      <c r="O66" s="1"/>
    </row>
    <row r="67" spans="3:15" x14ac:dyDescent="0.25">
      <c r="C67" s="7" t="str">
        <f t="shared" si="0"/>
        <v>febrero</v>
      </c>
      <c r="D67" s="13">
        <v>44253</v>
      </c>
      <c r="E67" s="13" t="s">
        <v>33</v>
      </c>
      <c r="F67" s="7" t="s">
        <v>5</v>
      </c>
      <c r="G67" s="7" t="s">
        <v>22</v>
      </c>
      <c r="H67" s="7" t="s">
        <v>2</v>
      </c>
      <c r="I67" s="7" t="s">
        <v>13</v>
      </c>
      <c r="J67" s="7" t="s">
        <v>7</v>
      </c>
      <c r="K67" s="14">
        <v>23.132231404958677</v>
      </c>
      <c r="L67" s="14">
        <f t="shared" si="1"/>
        <v>11.566115702479339</v>
      </c>
      <c r="M67" s="14">
        <f t="shared" si="2"/>
        <v>11.566115702479339</v>
      </c>
      <c r="O67" s="1"/>
    </row>
    <row r="68" spans="3:15" x14ac:dyDescent="0.25">
      <c r="C68" s="7" t="str">
        <f t="shared" ref="C68:C131" si="3">TEXT(D68,"MMMM")</f>
        <v>febrero</v>
      </c>
      <c r="D68" s="13">
        <v>44254</v>
      </c>
      <c r="E68" s="13" t="s">
        <v>26</v>
      </c>
      <c r="F68" s="7" t="s">
        <v>5</v>
      </c>
      <c r="G68" s="7" t="s">
        <v>18</v>
      </c>
      <c r="H68" s="7" t="s">
        <v>6</v>
      </c>
      <c r="I68" s="7" t="s">
        <v>20</v>
      </c>
      <c r="J68" s="7" t="s">
        <v>10</v>
      </c>
      <c r="K68" s="14">
        <v>97.512396694214871</v>
      </c>
      <c r="L68" s="14">
        <f t="shared" ref="L68:L131" si="4">K68*0.5</f>
        <v>48.756198347107436</v>
      </c>
      <c r="M68" s="14">
        <f t="shared" ref="M68:M131" si="5">K68-L68</f>
        <v>48.756198347107436</v>
      </c>
      <c r="O68" s="1"/>
    </row>
    <row r="69" spans="3:15" x14ac:dyDescent="0.25">
      <c r="C69" s="7" t="str">
        <f t="shared" si="3"/>
        <v>febrero</v>
      </c>
      <c r="D69" s="13">
        <v>44255</v>
      </c>
      <c r="E69" s="13" t="s">
        <v>43</v>
      </c>
      <c r="F69" s="7" t="s">
        <v>5</v>
      </c>
      <c r="G69" s="7" t="s">
        <v>1</v>
      </c>
      <c r="H69" s="7" t="s">
        <v>8</v>
      </c>
      <c r="I69" s="7" t="s">
        <v>23</v>
      </c>
      <c r="J69" s="7" t="s">
        <v>7</v>
      </c>
      <c r="K69" s="14">
        <v>9.9090909090909101</v>
      </c>
      <c r="L69" s="14">
        <f t="shared" si="4"/>
        <v>4.954545454545455</v>
      </c>
      <c r="M69" s="14">
        <f t="shared" si="5"/>
        <v>4.954545454545455</v>
      </c>
      <c r="O69" s="1"/>
    </row>
    <row r="70" spans="3:15" x14ac:dyDescent="0.25">
      <c r="C70" s="7" t="str">
        <f t="shared" si="3"/>
        <v>marzo</v>
      </c>
      <c r="D70" s="13">
        <v>44256</v>
      </c>
      <c r="E70" s="13" t="s">
        <v>41</v>
      </c>
      <c r="F70" s="7" t="s">
        <v>5</v>
      </c>
      <c r="G70" s="7" t="s">
        <v>1</v>
      </c>
      <c r="H70" s="7" t="s">
        <v>19</v>
      </c>
      <c r="I70" s="7" t="s">
        <v>9</v>
      </c>
      <c r="J70" s="7" t="s">
        <v>10</v>
      </c>
      <c r="K70" s="14">
        <v>9.0826446280991746</v>
      </c>
      <c r="L70" s="14">
        <f t="shared" si="4"/>
        <v>4.5413223140495873</v>
      </c>
      <c r="M70" s="14">
        <f t="shared" si="5"/>
        <v>4.5413223140495873</v>
      </c>
      <c r="O70" s="1"/>
    </row>
    <row r="71" spans="3:15" x14ac:dyDescent="0.25">
      <c r="C71" s="7" t="str">
        <f t="shared" si="3"/>
        <v>marzo</v>
      </c>
      <c r="D71" s="13">
        <v>44256</v>
      </c>
      <c r="E71" s="13" t="s">
        <v>36</v>
      </c>
      <c r="F71" s="7" t="s">
        <v>5</v>
      </c>
      <c r="G71" s="7" t="s">
        <v>63</v>
      </c>
      <c r="H71" s="7" t="s">
        <v>6</v>
      </c>
      <c r="I71" s="7" t="s">
        <v>13</v>
      </c>
      <c r="J71" s="7" t="s">
        <v>7</v>
      </c>
      <c r="K71" s="14">
        <v>28.917355371900829</v>
      </c>
      <c r="L71" s="14">
        <f t="shared" si="4"/>
        <v>14.458677685950414</v>
      </c>
      <c r="M71" s="14">
        <f t="shared" si="5"/>
        <v>14.458677685950414</v>
      </c>
      <c r="O71" s="1"/>
    </row>
    <row r="72" spans="3:15" x14ac:dyDescent="0.25">
      <c r="C72" s="7" t="str">
        <f t="shared" si="3"/>
        <v>marzo</v>
      </c>
      <c r="D72" s="13">
        <v>44263</v>
      </c>
      <c r="E72" s="13" t="s">
        <v>38</v>
      </c>
      <c r="F72" s="7" t="s">
        <v>5</v>
      </c>
      <c r="G72" s="7" t="s">
        <v>11</v>
      </c>
      <c r="H72" s="7" t="s">
        <v>19</v>
      </c>
      <c r="I72" s="7" t="s">
        <v>23</v>
      </c>
      <c r="J72" s="7" t="s">
        <v>10</v>
      </c>
      <c r="K72" s="14">
        <v>23.958677685950413</v>
      </c>
      <c r="L72" s="14">
        <f t="shared" si="4"/>
        <v>11.979338842975206</v>
      </c>
      <c r="M72" s="14">
        <f t="shared" si="5"/>
        <v>11.979338842975206</v>
      </c>
      <c r="O72" s="1"/>
    </row>
    <row r="73" spans="3:15" x14ac:dyDescent="0.25">
      <c r="C73" s="7" t="str">
        <f t="shared" si="3"/>
        <v>marzo</v>
      </c>
      <c r="D73" s="13">
        <v>44264</v>
      </c>
      <c r="E73" s="13" t="s">
        <v>29</v>
      </c>
      <c r="F73" s="7" t="s">
        <v>0</v>
      </c>
      <c r="G73" s="7" t="s">
        <v>63</v>
      </c>
      <c r="H73" s="7" t="s">
        <v>8</v>
      </c>
      <c r="I73" s="7" t="s">
        <v>13</v>
      </c>
      <c r="J73" s="7" t="s">
        <v>4</v>
      </c>
      <c r="K73" s="14">
        <v>34.702479338842977</v>
      </c>
      <c r="L73" s="14">
        <f t="shared" si="4"/>
        <v>17.351239669421489</v>
      </c>
      <c r="M73" s="14">
        <f t="shared" si="5"/>
        <v>17.351239669421489</v>
      </c>
      <c r="O73" s="1"/>
    </row>
    <row r="74" spans="3:15" x14ac:dyDescent="0.25">
      <c r="C74" s="7" t="str">
        <f t="shared" si="3"/>
        <v>marzo</v>
      </c>
      <c r="D74" s="13">
        <v>44265</v>
      </c>
      <c r="E74" s="13" t="s">
        <v>32</v>
      </c>
      <c r="F74" s="7" t="s">
        <v>0</v>
      </c>
      <c r="G74" s="7" t="s">
        <v>21</v>
      </c>
      <c r="H74" s="7" t="s">
        <v>2</v>
      </c>
      <c r="I74" s="7" t="s">
        <v>3</v>
      </c>
      <c r="J74" s="7" t="s">
        <v>4</v>
      </c>
      <c r="K74" s="14">
        <v>8.2561983471074392</v>
      </c>
      <c r="L74" s="14">
        <f t="shared" si="4"/>
        <v>4.1280991735537196</v>
      </c>
      <c r="M74" s="14">
        <f t="shared" si="5"/>
        <v>4.1280991735537196</v>
      </c>
      <c r="O74" s="1"/>
    </row>
    <row r="75" spans="3:15" x14ac:dyDescent="0.25">
      <c r="C75" s="7" t="str">
        <f t="shared" si="3"/>
        <v>marzo</v>
      </c>
      <c r="D75" s="13">
        <v>44266</v>
      </c>
      <c r="E75" s="13" t="s">
        <v>35</v>
      </c>
      <c r="F75" s="7" t="s">
        <v>0</v>
      </c>
      <c r="G75" s="7" t="s">
        <v>18</v>
      </c>
      <c r="H75" s="7" t="s">
        <v>2</v>
      </c>
      <c r="I75" s="7" t="s">
        <v>3</v>
      </c>
      <c r="J75" s="7" t="s">
        <v>4</v>
      </c>
      <c r="K75" s="14">
        <v>120</v>
      </c>
      <c r="L75" s="14">
        <f t="shared" si="4"/>
        <v>60</v>
      </c>
      <c r="M75" s="14">
        <f t="shared" si="5"/>
        <v>60</v>
      </c>
      <c r="O75" s="1"/>
    </row>
    <row r="76" spans="3:15" x14ac:dyDescent="0.25">
      <c r="C76" s="7" t="str">
        <f t="shared" si="3"/>
        <v>marzo</v>
      </c>
      <c r="D76" s="13">
        <v>44265</v>
      </c>
      <c r="E76" s="13" t="s">
        <v>33</v>
      </c>
      <c r="F76" s="7" t="s">
        <v>5</v>
      </c>
      <c r="G76" s="7" t="s">
        <v>63</v>
      </c>
      <c r="H76" s="7" t="s">
        <v>2</v>
      </c>
      <c r="I76" s="7" t="s">
        <v>23</v>
      </c>
      <c r="J76" s="7" t="s">
        <v>7</v>
      </c>
      <c r="K76" s="14">
        <v>35.528925619834716</v>
      </c>
      <c r="L76" s="14">
        <f t="shared" si="4"/>
        <v>17.764462809917358</v>
      </c>
      <c r="M76" s="14">
        <f t="shared" si="5"/>
        <v>17.764462809917358</v>
      </c>
      <c r="O76" s="1"/>
    </row>
    <row r="77" spans="3:15" x14ac:dyDescent="0.25">
      <c r="C77" s="7" t="str">
        <f t="shared" si="3"/>
        <v>marzo</v>
      </c>
      <c r="D77" s="13">
        <v>44268</v>
      </c>
      <c r="E77" s="13" t="s">
        <v>25</v>
      </c>
      <c r="F77" s="7" t="s">
        <v>0</v>
      </c>
      <c r="G77" s="7" t="s">
        <v>1</v>
      </c>
      <c r="H77" s="7" t="s">
        <v>6</v>
      </c>
      <c r="I77" s="7" t="s">
        <v>23</v>
      </c>
      <c r="J77" s="7" t="s">
        <v>10</v>
      </c>
      <c r="K77" s="14">
        <v>9.9090909090909101</v>
      </c>
      <c r="L77" s="14">
        <f t="shared" si="4"/>
        <v>4.954545454545455</v>
      </c>
      <c r="M77" s="14">
        <f t="shared" si="5"/>
        <v>4.954545454545455</v>
      </c>
      <c r="O77" s="1"/>
    </row>
    <row r="78" spans="3:15" x14ac:dyDescent="0.25">
      <c r="C78" s="7" t="str">
        <f t="shared" si="3"/>
        <v>marzo</v>
      </c>
      <c r="D78" s="13">
        <v>44268</v>
      </c>
      <c r="E78" s="13" t="s">
        <v>40</v>
      </c>
      <c r="F78" s="7" t="s">
        <v>5</v>
      </c>
      <c r="G78" s="7" t="s">
        <v>14</v>
      </c>
      <c r="H78" s="7" t="s">
        <v>6</v>
      </c>
      <c r="I78" s="7" t="s">
        <v>13</v>
      </c>
      <c r="J78" s="7" t="s">
        <v>7</v>
      </c>
      <c r="K78" s="14">
        <v>65.280991735537185</v>
      </c>
      <c r="L78" s="14">
        <f t="shared" si="4"/>
        <v>32.640495867768593</v>
      </c>
      <c r="M78" s="14">
        <f t="shared" si="5"/>
        <v>32.640495867768593</v>
      </c>
      <c r="O78" s="1"/>
    </row>
    <row r="79" spans="3:15" x14ac:dyDescent="0.25">
      <c r="C79" s="7" t="str">
        <f t="shared" si="3"/>
        <v>marzo</v>
      </c>
      <c r="D79" s="13">
        <v>44271</v>
      </c>
      <c r="E79" s="13" t="s">
        <v>31</v>
      </c>
      <c r="F79" s="7" t="s">
        <v>0</v>
      </c>
      <c r="G79" s="7" t="s">
        <v>16</v>
      </c>
      <c r="H79" s="7" t="s">
        <v>8</v>
      </c>
      <c r="I79" s="7" t="s">
        <v>23</v>
      </c>
      <c r="J79" s="7" t="s">
        <v>4</v>
      </c>
      <c r="K79" s="14">
        <v>22.305785123966942</v>
      </c>
      <c r="L79" s="14">
        <f t="shared" si="4"/>
        <v>11.152892561983471</v>
      </c>
      <c r="M79" s="14">
        <f t="shared" si="5"/>
        <v>11.152892561983471</v>
      </c>
      <c r="O79" s="1"/>
    </row>
    <row r="80" spans="3:15" x14ac:dyDescent="0.25">
      <c r="C80" s="7" t="str">
        <f t="shared" si="3"/>
        <v>marzo</v>
      </c>
      <c r="D80" s="13">
        <v>44272</v>
      </c>
      <c r="E80" s="13" t="s">
        <v>30</v>
      </c>
      <c r="F80" s="7" t="s">
        <v>5</v>
      </c>
      <c r="G80" s="7" t="s">
        <v>1</v>
      </c>
      <c r="H80" s="7" t="s">
        <v>6</v>
      </c>
      <c r="I80" s="7" t="s">
        <v>9</v>
      </c>
      <c r="J80" s="7" t="s">
        <v>7</v>
      </c>
      <c r="K80" s="14">
        <v>14.041322314049586</v>
      </c>
      <c r="L80" s="14">
        <f t="shared" si="4"/>
        <v>7.0206611570247928</v>
      </c>
      <c r="M80" s="14">
        <f t="shared" si="5"/>
        <v>7.0206611570247928</v>
      </c>
      <c r="O80" s="1"/>
    </row>
    <row r="81" spans="3:15" x14ac:dyDescent="0.25">
      <c r="C81" s="7" t="str">
        <f t="shared" si="3"/>
        <v>marzo</v>
      </c>
      <c r="D81" s="13">
        <v>44274</v>
      </c>
      <c r="E81" s="13" t="s">
        <v>25</v>
      </c>
      <c r="F81" s="7" t="s">
        <v>0</v>
      </c>
      <c r="G81" s="7" t="s">
        <v>16</v>
      </c>
      <c r="H81" s="7" t="s">
        <v>6</v>
      </c>
      <c r="I81" s="7" t="s">
        <v>23</v>
      </c>
      <c r="J81" s="7" t="s">
        <v>4</v>
      </c>
      <c r="K81" s="14">
        <v>21</v>
      </c>
      <c r="L81" s="14">
        <f t="shared" si="4"/>
        <v>10.5</v>
      </c>
      <c r="M81" s="14">
        <f t="shared" si="5"/>
        <v>10.5</v>
      </c>
      <c r="O81" s="1"/>
    </row>
    <row r="82" spans="3:15" x14ac:dyDescent="0.25">
      <c r="C82" s="7" t="str">
        <f t="shared" si="3"/>
        <v>marzo</v>
      </c>
      <c r="D82" s="13">
        <v>44276</v>
      </c>
      <c r="E82" s="13" t="s">
        <v>36</v>
      </c>
      <c r="F82" s="7" t="s">
        <v>0</v>
      </c>
      <c r="G82" s="7" t="s">
        <v>1</v>
      </c>
      <c r="H82" s="7" t="s">
        <v>8</v>
      </c>
      <c r="I82" s="7" t="s">
        <v>3</v>
      </c>
      <c r="J82" s="7" t="s">
        <v>4</v>
      </c>
      <c r="K82" s="14">
        <v>17.347107438016529</v>
      </c>
      <c r="L82" s="14">
        <f t="shared" si="4"/>
        <v>8.6735537190082646</v>
      </c>
      <c r="M82" s="14">
        <f t="shared" si="5"/>
        <v>8.6735537190082646</v>
      </c>
      <c r="O82" s="1"/>
    </row>
    <row r="83" spans="3:15" x14ac:dyDescent="0.25">
      <c r="C83" s="7" t="str">
        <f t="shared" si="3"/>
        <v>marzo</v>
      </c>
      <c r="D83" s="13">
        <v>44276</v>
      </c>
      <c r="E83" s="13" t="s">
        <v>25</v>
      </c>
      <c r="F83" s="7" t="s">
        <v>5</v>
      </c>
      <c r="G83" s="7" t="s">
        <v>63</v>
      </c>
      <c r="H83" s="7" t="s">
        <v>6</v>
      </c>
      <c r="I83" s="7" t="s">
        <v>15</v>
      </c>
      <c r="J83" s="7" t="s">
        <v>7</v>
      </c>
      <c r="K83" s="14">
        <v>29.743801652892564</v>
      </c>
      <c r="L83" s="14">
        <f t="shared" si="4"/>
        <v>14.871900826446282</v>
      </c>
      <c r="M83" s="14">
        <f t="shared" si="5"/>
        <v>14.871900826446282</v>
      </c>
      <c r="O83" s="1"/>
    </row>
    <row r="84" spans="3:15" x14ac:dyDescent="0.25">
      <c r="C84" s="7" t="str">
        <f t="shared" si="3"/>
        <v>marzo</v>
      </c>
      <c r="D84" s="13">
        <v>44280</v>
      </c>
      <c r="E84" s="13" t="s">
        <v>31</v>
      </c>
      <c r="F84" s="7" t="s">
        <v>5</v>
      </c>
      <c r="G84" s="7" t="s">
        <v>11</v>
      </c>
      <c r="H84" s="7" t="s">
        <v>8</v>
      </c>
      <c r="I84" s="7" t="s">
        <v>12</v>
      </c>
      <c r="J84" s="7" t="s">
        <v>7</v>
      </c>
      <c r="K84" s="14">
        <v>18.173553719008265</v>
      </c>
      <c r="L84" s="14">
        <f t="shared" si="4"/>
        <v>9.0867768595041323</v>
      </c>
      <c r="M84" s="14">
        <f t="shared" si="5"/>
        <v>9.0867768595041323</v>
      </c>
      <c r="O84" s="1"/>
    </row>
    <row r="85" spans="3:15" x14ac:dyDescent="0.25">
      <c r="C85" s="7" t="str">
        <f t="shared" si="3"/>
        <v>marzo</v>
      </c>
      <c r="D85" s="13">
        <v>44280</v>
      </c>
      <c r="E85" s="13" t="s">
        <v>31</v>
      </c>
      <c r="F85" s="7" t="s">
        <v>0</v>
      </c>
      <c r="G85" s="7" t="s">
        <v>16</v>
      </c>
      <c r="H85" s="7" t="s">
        <v>6</v>
      </c>
      <c r="I85" s="7" t="s">
        <v>9</v>
      </c>
      <c r="J85" s="7" t="s">
        <v>4</v>
      </c>
      <c r="K85" s="14">
        <v>21</v>
      </c>
      <c r="L85" s="14">
        <f t="shared" si="4"/>
        <v>10.5</v>
      </c>
      <c r="M85" s="14">
        <f t="shared" si="5"/>
        <v>10.5</v>
      </c>
      <c r="O85" s="1"/>
    </row>
    <row r="86" spans="3:15" x14ac:dyDescent="0.25">
      <c r="C86" s="7" t="str">
        <f t="shared" si="3"/>
        <v>marzo</v>
      </c>
      <c r="D86" s="13">
        <v>44281</v>
      </c>
      <c r="E86" s="13" t="s">
        <v>33</v>
      </c>
      <c r="F86" s="7" t="s">
        <v>5</v>
      </c>
      <c r="G86" s="7" t="s">
        <v>21</v>
      </c>
      <c r="H86" s="7" t="s">
        <v>19</v>
      </c>
      <c r="I86" s="7" t="s">
        <v>13</v>
      </c>
      <c r="J86" s="7" t="s">
        <v>10</v>
      </c>
      <c r="K86" s="14">
        <v>3.2975206611570251</v>
      </c>
      <c r="L86" s="14">
        <f t="shared" si="4"/>
        <v>1.6487603305785126</v>
      </c>
      <c r="M86" s="14">
        <f t="shared" si="5"/>
        <v>1.6487603305785126</v>
      </c>
      <c r="O86" s="1"/>
    </row>
    <row r="87" spans="3:15" x14ac:dyDescent="0.25">
      <c r="C87" s="7" t="str">
        <f t="shared" si="3"/>
        <v>marzo</v>
      </c>
      <c r="D87" s="13">
        <v>44282</v>
      </c>
      <c r="E87" s="13" t="s">
        <v>27</v>
      </c>
      <c r="F87" s="7" t="s">
        <v>5</v>
      </c>
      <c r="G87" s="7" t="s">
        <v>63</v>
      </c>
      <c r="H87" s="7" t="s">
        <v>2</v>
      </c>
      <c r="I87" s="7" t="s">
        <v>3</v>
      </c>
      <c r="J87" s="7" t="s">
        <v>7</v>
      </c>
      <c r="K87" s="14">
        <v>21.479338842975206</v>
      </c>
      <c r="L87" s="14">
        <f t="shared" si="4"/>
        <v>10.739669421487603</v>
      </c>
      <c r="M87" s="14">
        <f t="shared" si="5"/>
        <v>10.739669421487603</v>
      </c>
      <c r="O87" s="1"/>
    </row>
    <row r="88" spans="3:15" x14ac:dyDescent="0.25">
      <c r="C88" s="7" t="str">
        <f t="shared" si="3"/>
        <v>marzo</v>
      </c>
      <c r="D88" s="13">
        <v>44283</v>
      </c>
      <c r="E88" s="13" t="s">
        <v>40</v>
      </c>
      <c r="F88" s="7" t="s">
        <v>0</v>
      </c>
      <c r="G88" s="7" t="s">
        <v>22</v>
      </c>
      <c r="H88" s="7" t="s">
        <v>8</v>
      </c>
      <c r="I88" s="7" t="s">
        <v>9</v>
      </c>
      <c r="J88" s="7" t="s">
        <v>10</v>
      </c>
      <c r="K88" s="14">
        <v>21.479338842975206</v>
      </c>
      <c r="L88" s="14">
        <f t="shared" si="4"/>
        <v>10.739669421487603</v>
      </c>
      <c r="M88" s="14">
        <f t="shared" si="5"/>
        <v>10.739669421487603</v>
      </c>
      <c r="O88" s="1"/>
    </row>
    <row r="89" spans="3:15" x14ac:dyDescent="0.25">
      <c r="C89" s="7" t="str">
        <f t="shared" si="3"/>
        <v>marzo</v>
      </c>
      <c r="D89" s="13">
        <v>44286</v>
      </c>
      <c r="E89" s="13" t="s">
        <v>25</v>
      </c>
      <c r="F89" s="7" t="s">
        <v>0</v>
      </c>
      <c r="G89" s="7" t="s">
        <v>16</v>
      </c>
      <c r="H89" s="7" t="s">
        <v>2</v>
      </c>
      <c r="I89" s="7" t="s">
        <v>20</v>
      </c>
      <c r="J89" s="7" t="s">
        <v>10</v>
      </c>
      <c r="K89" s="14">
        <v>26.438016528925619</v>
      </c>
      <c r="L89" s="14">
        <f t="shared" si="4"/>
        <v>13.21900826446281</v>
      </c>
      <c r="M89" s="14">
        <f t="shared" si="5"/>
        <v>13.21900826446281</v>
      </c>
      <c r="O89" s="1"/>
    </row>
    <row r="90" spans="3:15" x14ac:dyDescent="0.25">
      <c r="C90" s="7" t="str">
        <f t="shared" si="3"/>
        <v>abril</v>
      </c>
      <c r="D90" s="13">
        <v>44288</v>
      </c>
      <c r="E90" s="13" t="s">
        <v>26</v>
      </c>
      <c r="F90" s="7" t="s">
        <v>5</v>
      </c>
      <c r="G90" s="7" t="s">
        <v>14</v>
      </c>
      <c r="H90" s="7" t="s">
        <v>8</v>
      </c>
      <c r="I90" s="7" t="s">
        <v>15</v>
      </c>
      <c r="J90" s="7" t="s">
        <v>7</v>
      </c>
      <c r="K90" s="14">
        <v>85.942148760330582</v>
      </c>
      <c r="L90" s="14">
        <f t="shared" si="4"/>
        <v>42.971074380165291</v>
      </c>
      <c r="M90" s="14">
        <f t="shared" si="5"/>
        <v>42.971074380165291</v>
      </c>
      <c r="O90" s="1"/>
    </row>
    <row r="91" spans="3:15" x14ac:dyDescent="0.25">
      <c r="C91" s="7" t="str">
        <f t="shared" si="3"/>
        <v>abril</v>
      </c>
      <c r="D91" s="13">
        <v>44288</v>
      </c>
      <c r="E91" s="13" t="s">
        <v>43</v>
      </c>
      <c r="F91" s="7" t="s">
        <v>0</v>
      </c>
      <c r="G91" s="7" t="s">
        <v>16</v>
      </c>
      <c r="H91" s="7" t="s">
        <v>8</v>
      </c>
      <c r="I91" s="7" t="s">
        <v>23</v>
      </c>
      <c r="J91" s="7" t="s">
        <v>4</v>
      </c>
      <c r="K91" s="14">
        <v>24</v>
      </c>
      <c r="L91" s="14">
        <f t="shared" si="4"/>
        <v>12</v>
      </c>
      <c r="M91" s="14">
        <f t="shared" si="5"/>
        <v>12</v>
      </c>
      <c r="O91" s="1"/>
    </row>
    <row r="92" spans="3:15" x14ac:dyDescent="0.25">
      <c r="C92" s="7" t="str">
        <f t="shared" si="3"/>
        <v>abril</v>
      </c>
      <c r="D92" s="13">
        <v>44288</v>
      </c>
      <c r="E92" s="13" t="s">
        <v>28</v>
      </c>
      <c r="F92" s="7" t="s">
        <v>5</v>
      </c>
      <c r="G92" s="7" t="s">
        <v>22</v>
      </c>
      <c r="H92" s="7" t="s">
        <v>2</v>
      </c>
      <c r="I92" s="7" t="s">
        <v>15</v>
      </c>
      <c r="J92" s="7" t="s">
        <v>10</v>
      </c>
      <c r="K92" s="14">
        <v>16.520661157024794</v>
      </c>
      <c r="L92" s="14">
        <f t="shared" si="4"/>
        <v>8.2603305785123968</v>
      </c>
      <c r="M92" s="14">
        <f t="shared" si="5"/>
        <v>8.2603305785123968</v>
      </c>
      <c r="O92" s="1"/>
    </row>
    <row r="93" spans="3:15" x14ac:dyDescent="0.25">
      <c r="C93" s="7" t="str">
        <f t="shared" si="3"/>
        <v>abril</v>
      </c>
      <c r="D93" s="13">
        <v>44289</v>
      </c>
      <c r="E93" s="13" t="s">
        <v>35</v>
      </c>
      <c r="F93" s="7" t="s">
        <v>0</v>
      </c>
      <c r="G93" s="7" t="s">
        <v>18</v>
      </c>
      <c r="H93" s="7" t="s">
        <v>8</v>
      </c>
      <c r="I93" s="7" t="s">
        <v>20</v>
      </c>
      <c r="J93" s="7" t="s">
        <v>4</v>
      </c>
      <c r="K93" s="14">
        <v>63.628099173553714</v>
      </c>
      <c r="L93" s="14">
        <f t="shared" si="4"/>
        <v>31.814049586776857</v>
      </c>
      <c r="M93" s="14">
        <f t="shared" si="5"/>
        <v>31.814049586776857</v>
      </c>
      <c r="O93" s="1"/>
    </row>
    <row r="94" spans="3:15" x14ac:dyDescent="0.25">
      <c r="C94" s="7" t="str">
        <f t="shared" si="3"/>
        <v>abril</v>
      </c>
      <c r="D94" s="13">
        <v>44291</v>
      </c>
      <c r="E94" s="13" t="s">
        <v>35</v>
      </c>
      <c r="F94" s="7" t="s">
        <v>0</v>
      </c>
      <c r="G94" s="7" t="s">
        <v>21</v>
      </c>
      <c r="H94" s="7" t="s">
        <v>2</v>
      </c>
      <c r="I94" s="7" t="s">
        <v>20</v>
      </c>
      <c r="J94" s="7" t="s">
        <v>10</v>
      </c>
      <c r="K94" s="14">
        <v>3.2975206611570251</v>
      </c>
      <c r="L94" s="14">
        <f t="shared" si="4"/>
        <v>1.6487603305785126</v>
      </c>
      <c r="M94" s="14">
        <f t="shared" si="5"/>
        <v>1.6487603305785126</v>
      </c>
      <c r="O94" s="1"/>
    </row>
    <row r="95" spans="3:15" x14ac:dyDescent="0.25">
      <c r="C95" s="7" t="str">
        <f t="shared" si="3"/>
        <v>abril</v>
      </c>
      <c r="D95" s="13">
        <v>44292</v>
      </c>
      <c r="E95" s="13" t="s">
        <v>43</v>
      </c>
      <c r="F95" s="7" t="s">
        <v>5</v>
      </c>
      <c r="G95" s="7" t="s">
        <v>22</v>
      </c>
      <c r="H95" s="7" t="s">
        <v>19</v>
      </c>
      <c r="I95" s="7" t="s">
        <v>3</v>
      </c>
      <c r="J95" s="7" t="s">
        <v>7</v>
      </c>
      <c r="K95" s="14">
        <v>18.173553719008265</v>
      </c>
      <c r="L95" s="14">
        <f t="shared" si="4"/>
        <v>9.0867768595041323</v>
      </c>
      <c r="M95" s="14">
        <f t="shared" si="5"/>
        <v>9.0867768595041323</v>
      </c>
      <c r="O95" s="1"/>
    </row>
    <row r="96" spans="3:15" x14ac:dyDescent="0.25">
      <c r="C96" s="7" t="str">
        <f t="shared" si="3"/>
        <v>abril</v>
      </c>
      <c r="D96" s="13">
        <v>44293</v>
      </c>
      <c r="E96" s="13" t="s">
        <v>41</v>
      </c>
      <c r="F96" s="7" t="s">
        <v>5</v>
      </c>
      <c r="G96" s="7" t="s">
        <v>22</v>
      </c>
      <c r="H96" s="7" t="s">
        <v>2</v>
      </c>
      <c r="I96" s="7" t="s">
        <v>12</v>
      </c>
      <c r="J96" s="7" t="s">
        <v>7</v>
      </c>
      <c r="K96" s="14">
        <v>17.347107438016529</v>
      </c>
      <c r="L96" s="14">
        <f t="shared" si="4"/>
        <v>8.6735537190082646</v>
      </c>
      <c r="M96" s="14">
        <f t="shared" si="5"/>
        <v>8.6735537190082646</v>
      </c>
      <c r="O96" s="1"/>
    </row>
    <row r="97" spans="3:15" x14ac:dyDescent="0.25">
      <c r="C97" s="7" t="str">
        <f t="shared" si="3"/>
        <v>abril</v>
      </c>
      <c r="D97" s="13">
        <v>44296</v>
      </c>
      <c r="E97" s="13" t="s">
        <v>35</v>
      </c>
      <c r="F97" s="7" t="s">
        <v>0</v>
      </c>
      <c r="G97" s="7" t="s">
        <v>16</v>
      </c>
      <c r="H97" s="7" t="s">
        <v>6</v>
      </c>
      <c r="I97" s="7" t="s">
        <v>15</v>
      </c>
      <c r="J97" s="7" t="s">
        <v>4</v>
      </c>
      <c r="K97" s="14">
        <v>25</v>
      </c>
      <c r="L97" s="14">
        <f t="shared" si="4"/>
        <v>12.5</v>
      </c>
      <c r="M97" s="14">
        <f t="shared" si="5"/>
        <v>12.5</v>
      </c>
      <c r="O97" s="1"/>
    </row>
    <row r="98" spans="3:15" x14ac:dyDescent="0.25">
      <c r="C98" s="7" t="str">
        <f t="shared" si="3"/>
        <v>abril</v>
      </c>
      <c r="D98" s="13">
        <v>44297</v>
      </c>
      <c r="E98" s="13" t="s">
        <v>38</v>
      </c>
      <c r="F98" s="7" t="s">
        <v>5</v>
      </c>
      <c r="G98" s="7" t="s">
        <v>18</v>
      </c>
      <c r="H98" s="7" t="s">
        <v>19</v>
      </c>
      <c r="I98" s="7" t="s">
        <v>23</v>
      </c>
      <c r="J98" s="7" t="s">
        <v>10</v>
      </c>
      <c r="K98" s="14">
        <v>90.074380165289256</v>
      </c>
      <c r="L98" s="14">
        <f t="shared" si="4"/>
        <v>45.037190082644628</v>
      </c>
      <c r="M98" s="14">
        <f t="shared" si="5"/>
        <v>45.037190082644628</v>
      </c>
      <c r="O98" s="1"/>
    </row>
    <row r="99" spans="3:15" x14ac:dyDescent="0.25">
      <c r="C99" s="7" t="str">
        <f t="shared" si="3"/>
        <v>abril</v>
      </c>
      <c r="D99" s="13">
        <v>44297</v>
      </c>
      <c r="E99" s="13" t="s">
        <v>36</v>
      </c>
      <c r="F99" s="7" t="s">
        <v>5</v>
      </c>
      <c r="G99" s="7" t="s">
        <v>11</v>
      </c>
      <c r="H99" s="7" t="s">
        <v>6</v>
      </c>
      <c r="I99" s="7" t="s">
        <v>12</v>
      </c>
      <c r="J99" s="7" t="s">
        <v>7</v>
      </c>
      <c r="K99" s="14">
        <v>19</v>
      </c>
      <c r="L99" s="14">
        <f t="shared" si="4"/>
        <v>9.5</v>
      </c>
      <c r="M99" s="14">
        <f t="shared" si="5"/>
        <v>9.5</v>
      </c>
      <c r="O99" s="1"/>
    </row>
    <row r="100" spans="3:15" x14ac:dyDescent="0.25">
      <c r="C100" s="7" t="str">
        <f t="shared" si="3"/>
        <v>abril</v>
      </c>
      <c r="D100" s="13">
        <v>44298</v>
      </c>
      <c r="E100" s="13" t="s">
        <v>40</v>
      </c>
      <c r="F100" s="7" t="s">
        <v>0</v>
      </c>
      <c r="G100" s="7" t="s">
        <v>16</v>
      </c>
      <c r="H100" s="7" t="s">
        <v>19</v>
      </c>
      <c r="I100" s="7" t="s">
        <v>3</v>
      </c>
      <c r="J100" s="7" t="s">
        <v>4</v>
      </c>
      <c r="K100" s="14">
        <v>19</v>
      </c>
      <c r="L100" s="14">
        <f t="shared" si="4"/>
        <v>9.5</v>
      </c>
      <c r="M100" s="14">
        <f t="shared" si="5"/>
        <v>9.5</v>
      </c>
      <c r="O100" s="1"/>
    </row>
    <row r="101" spans="3:15" x14ac:dyDescent="0.25">
      <c r="C101" s="7" t="str">
        <f t="shared" si="3"/>
        <v>abril</v>
      </c>
      <c r="D101" s="13">
        <v>44300</v>
      </c>
      <c r="E101" s="13" t="s">
        <v>26</v>
      </c>
      <c r="F101" s="7" t="s">
        <v>0</v>
      </c>
      <c r="G101" s="7" t="s">
        <v>16</v>
      </c>
      <c r="H101" s="7" t="s">
        <v>19</v>
      </c>
      <c r="I101" s="7" t="s">
        <v>20</v>
      </c>
      <c r="J101" s="7" t="s">
        <v>4</v>
      </c>
      <c r="K101" s="14">
        <v>25</v>
      </c>
      <c r="L101" s="14">
        <f t="shared" si="4"/>
        <v>12.5</v>
      </c>
      <c r="M101" s="14">
        <f t="shared" si="5"/>
        <v>12.5</v>
      </c>
      <c r="O101" s="1"/>
    </row>
    <row r="102" spans="3:15" x14ac:dyDescent="0.25">
      <c r="C102" s="7" t="str">
        <f t="shared" si="3"/>
        <v>abril</v>
      </c>
      <c r="D102" s="13">
        <v>44301</v>
      </c>
      <c r="E102" s="13" t="s">
        <v>43</v>
      </c>
      <c r="F102" s="7" t="s">
        <v>0</v>
      </c>
      <c r="G102" s="7" t="s">
        <v>21</v>
      </c>
      <c r="H102" s="7" t="s">
        <v>2</v>
      </c>
      <c r="I102" s="7" t="s">
        <v>12</v>
      </c>
      <c r="J102" s="7" t="s">
        <v>4</v>
      </c>
      <c r="K102" s="14">
        <v>3.2975206611570251</v>
      </c>
      <c r="L102" s="14">
        <f t="shared" si="4"/>
        <v>1.6487603305785126</v>
      </c>
      <c r="M102" s="14">
        <f t="shared" si="5"/>
        <v>1.6487603305785126</v>
      </c>
      <c r="O102" s="1"/>
    </row>
    <row r="103" spans="3:15" x14ac:dyDescent="0.25">
      <c r="C103" s="7" t="str">
        <f t="shared" si="3"/>
        <v>abril</v>
      </c>
      <c r="D103" s="13">
        <v>44301</v>
      </c>
      <c r="E103" s="13" t="s">
        <v>29</v>
      </c>
      <c r="F103" s="7" t="s">
        <v>5</v>
      </c>
      <c r="G103" s="7" t="s">
        <v>22</v>
      </c>
      <c r="H103" s="7" t="s">
        <v>6</v>
      </c>
      <c r="I103" s="7" t="s">
        <v>15</v>
      </c>
      <c r="J103" s="7" t="s">
        <v>10</v>
      </c>
      <c r="K103" s="14">
        <v>11.561983471074381</v>
      </c>
      <c r="L103" s="14">
        <f t="shared" si="4"/>
        <v>5.7809917355371905</v>
      </c>
      <c r="M103" s="14">
        <f t="shared" si="5"/>
        <v>5.7809917355371905</v>
      </c>
      <c r="O103" s="1"/>
    </row>
    <row r="104" spans="3:15" x14ac:dyDescent="0.25">
      <c r="C104" s="7" t="str">
        <f t="shared" si="3"/>
        <v>abril</v>
      </c>
      <c r="D104" s="13">
        <v>44302</v>
      </c>
      <c r="E104" s="13" t="s">
        <v>31</v>
      </c>
      <c r="F104" s="7" t="s">
        <v>0</v>
      </c>
      <c r="G104" s="7" t="s">
        <v>16</v>
      </c>
      <c r="H104" s="7" t="s">
        <v>2</v>
      </c>
      <c r="I104" s="7" t="s">
        <v>15</v>
      </c>
      <c r="J104" s="7" t="s">
        <v>10</v>
      </c>
      <c r="K104" s="14">
        <v>28.090909090909093</v>
      </c>
      <c r="L104" s="14">
        <f t="shared" si="4"/>
        <v>14.045454545454547</v>
      </c>
      <c r="M104" s="14">
        <f t="shared" si="5"/>
        <v>14.045454545454547</v>
      </c>
      <c r="O104" s="1"/>
    </row>
    <row r="105" spans="3:15" x14ac:dyDescent="0.25">
      <c r="C105" s="7" t="str">
        <f t="shared" si="3"/>
        <v>abril</v>
      </c>
      <c r="D105" s="13">
        <v>44302</v>
      </c>
      <c r="E105" s="13" t="s">
        <v>41</v>
      </c>
      <c r="F105" s="7" t="s">
        <v>5</v>
      </c>
      <c r="G105" s="7" t="s">
        <v>18</v>
      </c>
      <c r="H105" s="7" t="s">
        <v>6</v>
      </c>
      <c r="I105" s="7" t="s">
        <v>12</v>
      </c>
      <c r="J105" s="7" t="s">
        <v>10</v>
      </c>
      <c r="K105" s="14">
        <v>79.330578512396698</v>
      </c>
      <c r="L105" s="14">
        <f t="shared" si="4"/>
        <v>39.665289256198349</v>
      </c>
      <c r="M105" s="14">
        <f t="shared" si="5"/>
        <v>39.665289256198349</v>
      </c>
      <c r="O105" s="1"/>
    </row>
    <row r="106" spans="3:15" x14ac:dyDescent="0.25">
      <c r="C106" s="7" t="str">
        <f t="shared" si="3"/>
        <v>abril</v>
      </c>
      <c r="D106" s="13">
        <v>44302</v>
      </c>
      <c r="E106" s="13" t="s">
        <v>42</v>
      </c>
      <c r="F106" s="7" t="s">
        <v>0</v>
      </c>
      <c r="G106" s="7" t="s">
        <v>63</v>
      </c>
      <c r="H106" s="7" t="s">
        <v>8</v>
      </c>
      <c r="I106" s="7" t="s">
        <v>20</v>
      </c>
      <c r="J106" s="7" t="s">
        <v>4</v>
      </c>
      <c r="K106" s="14">
        <v>24.785123966942148</v>
      </c>
      <c r="L106" s="14">
        <f t="shared" si="4"/>
        <v>12.392561983471074</v>
      </c>
      <c r="M106" s="14">
        <f t="shared" si="5"/>
        <v>12.392561983471074</v>
      </c>
      <c r="O106" s="1"/>
    </row>
    <row r="107" spans="3:15" x14ac:dyDescent="0.25">
      <c r="C107" s="7" t="str">
        <f t="shared" si="3"/>
        <v>abril</v>
      </c>
      <c r="D107" s="13">
        <v>44303</v>
      </c>
      <c r="E107" s="13" t="s">
        <v>26</v>
      </c>
      <c r="F107" s="7" t="s">
        <v>0</v>
      </c>
      <c r="G107" s="7" t="s">
        <v>1</v>
      </c>
      <c r="H107" s="7" t="s">
        <v>19</v>
      </c>
      <c r="I107" s="7" t="s">
        <v>9</v>
      </c>
      <c r="J107" s="7" t="s">
        <v>4</v>
      </c>
      <c r="K107" s="14">
        <v>13.214876033057852</v>
      </c>
      <c r="L107" s="14">
        <f t="shared" si="4"/>
        <v>6.6074380165289259</v>
      </c>
      <c r="M107" s="14">
        <f t="shared" si="5"/>
        <v>6.6074380165289259</v>
      </c>
      <c r="O107" s="1"/>
    </row>
    <row r="108" spans="3:15" x14ac:dyDescent="0.25">
      <c r="C108" s="7" t="str">
        <f t="shared" si="3"/>
        <v>abril</v>
      </c>
      <c r="D108" s="13">
        <v>44305</v>
      </c>
      <c r="E108" s="13" t="s">
        <v>31</v>
      </c>
      <c r="F108" s="7" t="s">
        <v>5</v>
      </c>
      <c r="G108" s="7" t="s">
        <v>22</v>
      </c>
      <c r="H108" s="7" t="s">
        <v>19</v>
      </c>
      <c r="I108" s="7" t="s">
        <v>17</v>
      </c>
      <c r="J108" s="7" t="s">
        <v>10</v>
      </c>
      <c r="K108" s="14">
        <v>19</v>
      </c>
      <c r="L108" s="14">
        <f t="shared" si="4"/>
        <v>9.5</v>
      </c>
      <c r="M108" s="14">
        <f t="shared" si="5"/>
        <v>9.5</v>
      </c>
      <c r="O108" s="1"/>
    </row>
    <row r="109" spans="3:15" x14ac:dyDescent="0.25">
      <c r="C109" s="7" t="str">
        <f t="shared" si="3"/>
        <v>abril</v>
      </c>
      <c r="D109" s="13">
        <v>44305</v>
      </c>
      <c r="E109" s="13" t="s">
        <v>35</v>
      </c>
      <c r="F109" s="7" t="s">
        <v>0</v>
      </c>
      <c r="G109" s="7" t="s">
        <v>21</v>
      </c>
      <c r="H109" s="7" t="s">
        <v>19</v>
      </c>
      <c r="I109" s="7" t="s">
        <v>9</v>
      </c>
      <c r="J109" s="7" t="s">
        <v>4</v>
      </c>
      <c r="K109" s="14">
        <v>14.867768595041321</v>
      </c>
      <c r="L109" s="14">
        <f t="shared" si="4"/>
        <v>7.4338842975206605</v>
      </c>
      <c r="M109" s="14">
        <f t="shared" si="5"/>
        <v>7.4338842975206605</v>
      </c>
      <c r="O109" s="1"/>
    </row>
    <row r="110" spans="3:15" x14ac:dyDescent="0.25">
      <c r="C110" s="7" t="str">
        <f t="shared" si="3"/>
        <v>abril</v>
      </c>
      <c r="D110" s="13">
        <v>44306</v>
      </c>
      <c r="E110" s="13" t="s">
        <v>35</v>
      </c>
      <c r="F110" s="7" t="s">
        <v>5</v>
      </c>
      <c r="G110" s="7" t="s">
        <v>22</v>
      </c>
      <c r="H110" s="7" t="s">
        <v>6</v>
      </c>
      <c r="I110" s="7" t="s">
        <v>13</v>
      </c>
      <c r="J110" s="7" t="s">
        <v>10</v>
      </c>
      <c r="K110" s="14">
        <v>23.132231404958677</v>
      </c>
      <c r="L110" s="14">
        <f t="shared" si="4"/>
        <v>11.566115702479339</v>
      </c>
      <c r="M110" s="14">
        <f t="shared" si="5"/>
        <v>11.566115702479339</v>
      </c>
      <c r="O110" s="1"/>
    </row>
    <row r="111" spans="3:15" x14ac:dyDescent="0.25">
      <c r="C111" s="7" t="str">
        <f t="shared" si="3"/>
        <v>abril</v>
      </c>
      <c r="D111" s="13">
        <v>44308</v>
      </c>
      <c r="E111" s="13" t="s">
        <v>34</v>
      </c>
      <c r="F111" s="7" t="s">
        <v>0</v>
      </c>
      <c r="G111" s="7" t="s">
        <v>24</v>
      </c>
      <c r="H111" s="7" t="s">
        <v>8</v>
      </c>
      <c r="I111" s="7" t="s">
        <v>3</v>
      </c>
      <c r="J111" s="7" t="s">
        <v>10</v>
      </c>
      <c r="K111" s="14">
        <v>23.132231404958677</v>
      </c>
      <c r="L111" s="14">
        <f t="shared" si="4"/>
        <v>11.566115702479339</v>
      </c>
      <c r="M111" s="14">
        <f t="shared" si="5"/>
        <v>11.566115702479339</v>
      </c>
      <c r="O111" s="1"/>
    </row>
    <row r="112" spans="3:15" x14ac:dyDescent="0.25">
      <c r="C112" s="7" t="str">
        <f t="shared" si="3"/>
        <v>abril</v>
      </c>
      <c r="D112" s="13">
        <v>44309</v>
      </c>
      <c r="E112" s="13" t="s">
        <v>30</v>
      </c>
      <c r="F112" s="7" t="s">
        <v>5</v>
      </c>
      <c r="G112" s="7" t="s">
        <v>22</v>
      </c>
      <c r="H112" s="7" t="s">
        <v>8</v>
      </c>
      <c r="I112" s="7" t="s">
        <v>17</v>
      </c>
      <c r="J112" s="7" t="s">
        <v>10</v>
      </c>
      <c r="K112" s="14">
        <v>31.396694214876035</v>
      </c>
      <c r="L112" s="14">
        <f t="shared" si="4"/>
        <v>15.698347107438018</v>
      </c>
      <c r="M112" s="14">
        <f t="shared" si="5"/>
        <v>15.698347107438018</v>
      </c>
      <c r="O112" s="1"/>
    </row>
    <row r="113" spans="3:15" x14ac:dyDescent="0.25">
      <c r="C113" s="7" t="str">
        <f t="shared" si="3"/>
        <v>abril</v>
      </c>
      <c r="D113" s="13">
        <v>44312</v>
      </c>
      <c r="E113" s="13" t="s">
        <v>27</v>
      </c>
      <c r="F113" s="7" t="s">
        <v>5</v>
      </c>
      <c r="G113" s="7" t="s">
        <v>11</v>
      </c>
      <c r="H113" s="7" t="s">
        <v>8</v>
      </c>
      <c r="I113" s="7" t="s">
        <v>20</v>
      </c>
      <c r="J113" s="7" t="s">
        <v>10</v>
      </c>
      <c r="K113" s="14">
        <v>23.132231404958677</v>
      </c>
      <c r="L113" s="14">
        <f t="shared" si="4"/>
        <v>11.566115702479339</v>
      </c>
      <c r="M113" s="14">
        <f t="shared" si="5"/>
        <v>11.566115702479339</v>
      </c>
      <c r="O113" s="1"/>
    </row>
    <row r="114" spans="3:15" x14ac:dyDescent="0.25">
      <c r="C114" s="7" t="str">
        <f t="shared" si="3"/>
        <v>abril</v>
      </c>
      <c r="D114" s="13">
        <v>44313</v>
      </c>
      <c r="E114" s="13" t="s">
        <v>36</v>
      </c>
      <c r="F114" s="7" t="s">
        <v>5</v>
      </c>
      <c r="G114" s="7" t="s">
        <v>63</v>
      </c>
      <c r="H114" s="7" t="s">
        <v>6</v>
      </c>
      <c r="I114" s="7" t="s">
        <v>17</v>
      </c>
      <c r="J114" s="7" t="s">
        <v>7</v>
      </c>
      <c r="K114" s="14">
        <v>41.314049586776861</v>
      </c>
      <c r="L114" s="14">
        <f t="shared" si="4"/>
        <v>20.65702479338843</v>
      </c>
      <c r="M114" s="14">
        <f t="shared" si="5"/>
        <v>20.65702479338843</v>
      </c>
      <c r="O114" s="1"/>
    </row>
    <row r="115" spans="3:15" x14ac:dyDescent="0.25">
      <c r="C115" s="7" t="str">
        <f t="shared" si="3"/>
        <v>abril</v>
      </c>
      <c r="D115" s="13">
        <v>44313</v>
      </c>
      <c r="E115" s="13" t="s">
        <v>26</v>
      </c>
      <c r="F115" s="7" t="s">
        <v>0</v>
      </c>
      <c r="G115" s="7" t="s">
        <v>24</v>
      </c>
      <c r="H115" s="7" t="s">
        <v>19</v>
      </c>
      <c r="I115" s="7" t="s">
        <v>20</v>
      </c>
      <c r="J115" s="7" t="s">
        <v>4</v>
      </c>
      <c r="K115" s="14">
        <v>20.652892561983471</v>
      </c>
      <c r="L115" s="14">
        <f t="shared" si="4"/>
        <v>10.326446280991735</v>
      </c>
      <c r="M115" s="14">
        <f t="shared" si="5"/>
        <v>10.326446280991735</v>
      </c>
      <c r="O115" s="1"/>
    </row>
    <row r="116" spans="3:15" x14ac:dyDescent="0.25">
      <c r="C116" s="7" t="str">
        <f t="shared" si="3"/>
        <v>abril</v>
      </c>
      <c r="D116" s="13">
        <v>44314</v>
      </c>
      <c r="E116" s="13" t="s">
        <v>43</v>
      </c>
      <c r="F116" s="7" t="s">
        <v>5</v>
      </c>
      <c r="G116" s="7" t="s">
        <v>63</v>
      </c>
      <c r="H116" s="7" t="s">
        <v>6</v>
      </c>
      <c r="I116" s="7" t="s">
        <v>20</v>
      </c>
      <c r="J116" s="7" t="s">
        <v>7</v>
      </c>
      <c r="K116" s="14">
        <v>24.785123966942148</v>
      </c>
      <c r="L116" s="14">
        <f t="shared" si="4"/>
        <v>12.392561983471074</v>
      </c>
      <c r="M116" s="14">
        <f t="shared" si="5"/>
        <v>12.392561983471074</v>
      </c>
      <c r="O116" s="1"/>
    </row>
    <row r="117" spans="3:15" x14ac:dyDescent="0.25">
      <c r="C117" s="7" t="str">
        <f t="shared" si="3"/>
        <v>abril</v>
      </c>
      <c r="D117" s="13">
        <v>44315</v>
      </c>
      <c r="E117" s="13" t="s">
        <v>26</v>
      </c>
      <c r="F117" s="7" t="s">
        <v>5</v>
      </c>
      <c r="G117" s="7" t="s">
        <v>63</v>
      </c>
      <c r="H117" s="7" t="s">
        <v>2</v>
      </c>
      <c r="I117" s="7" t="s">
        <v>12</v>
      </c>
      <c r="J117" s="7" t="s">
        <v>10</v>
      </c>
      <c r="K117" s="14">
        <v>33.049586776859506</v>
      </c>
      <c r="L117" s="14">
        <f t="shared" si="4"/>
        <v>16.524793388429753</v>
      </c>
      <c r="M117" s="14">
        <f t="shared" si="5"/>
        <v>16.524793388429753</v>
      </c>
      <c r="O117" s="1"/>
    </row>
    <row r="118" spans="3:15" x14ac:dyDescent="0.25">
      <c r="C118" s="7" t="str">
        <f t="shared" si="3"/>
        <v>abril</v>
      </c>
      <c r="D118" s="13">
        <v>44316</v>
      </c>
      <c r="E118" s="13" t="s">
        <v>30</v>
      </c>
      <c r="F118" s="7" t="s">
        <v>5</v>
      </c>
      <c r="G118" s="7" t="s">
        <v>14</v>
      </c>
      <c r="H118" s="7" t="s">
        <v>6</v>
      </c>
      <c r="I118" s="7" t="s">
        <v>17</v>
      </c>
      <c r="J118" s="7" t="s">
        <v>10</v>
      </c>
      <c r="K118" s="14">
        <v>95.859504132231407</v>
      </c>
      <c r="L118" s="14">
        <f t="shared" si="4"/>
        <v>47.929752066115704</v>
      </c>
      <c r="M118" s="14">
        <f t="shared" si="5"/>
        <v>47.929752066115704</v>
      </c>
      <c r="O118" s="1"/>
    </row>
    <row r="119" spans="3:15" x14ac:dyDescent="0.25">
      <c r="C119" s="7" t="str">
        <f t="shared" si="3"/>
        <v>septiembre</v>
      </c>
      <c r="D119" s="13">
        <v>44464</v>
      </c>
      <c r="E119" s="13" t="s">
        <v>27</v>
      </c>
      <c r="F119" s="7" t="s">
        <v>0</v>
      </c>
      <c r="G119" s="7" t="s">
        <v>18</v>
      </c>
      <c r="H119" s="7" t="s">
        <v>8</v>
      </c>
      <c r="I119" s="7" t="s">
        <v>3</v>
      </c>
      <c r="J119" s="7" t="s">
        <v>4</v>
      </c>
      <c r="K119" s="14">
        <v>62.801652892561982</v>
      </c>
      <c r="L119" s="14">
        <f t="shared" si="4"/>
        <v>31.400826446280991</v>
      </c>
      <c r="M119" s="14">
        <f t="shared" si="5"/>
        <v>31.400826446280991</v>
      </c>
      <c r="O119" s="1"/>
    </row>
    <row r="120" spans="3:15" x14ac:dyDescent="0.25">
      <c r="C120" s="7" t="str">
        <f t="shared" si="3"/>
        <v>mayo</v>
      </c>
      <c r="D120" s="13">
        <v>44322</v>
      </c>
      <c r="E120" s="13" t="s">
        <v>29</v>
      </c>
      <c r="F120" s="7" t="s">
        <v>5</v>
      </c>
      <c r="G120" s="7" t="s">
        <v>22</v>
      </c>
      <c r="H120" s="7" t="s">
        <v>19</v>
      </c>
      <c r="I120" s="7" t="s">
        <v>3</v>
      </c>
      <c r="J120" s="7" t="s">
        <v>7</v>
      </c>
      <c r="K120" s="14">
        <v>5.7768595041322319</v>
      </c>
      <c r="L120" s="14">
        <f t="shared" si="4"/>
        <v>2.888429752066116</v>
      </c>
      <c r="M120" s="14">
        <f t="shared" si="5"/>
        <v>2.888429752066116</v>
      </c>
      <c r="O120" s="1"/>
    </row>
    <row r="121" spans="3:15" x14ac:dyDescent="0.25">
      <c r="C121" s="7" t="str">
        <f t="shared" si="3"/>
        <v>mayo</v>
      </c>
      <c r="D121" s="13">
        <v>44323</v>
      </c>
      <c r="E121" s="13" t="s">
        <v>34</v>
      </c>
      <c r="F121" s="7" t="s">
        <v>5</v>
      </c>
      <c r="G121" s="7" t="s">
        <v>22</v>
      </c>
      <c r="H121" s="7" t="s">
        <v>19</v>
      </c>
      <c r="I121" s="7" t="s">
        <v>9</v>
      </c>
      <c r="J121" s="7" t="s">
        <v>10</v>
      </c>
      <c r="K121" s="14">
        <v>16.520661157024794</v>
      </c>
      <c r="L121" s="14">
        <f t="shared" si="4"/>
        <v>8.2603305785123968</v>
      </c>
      <c r="M121" s="14">
        <f t="shared" si="5"/>
        <v>8.2603305785123968</v>
      </c>
      <c r="O121" s="1"/>
    </row>
    <row r="122" spans="3:15" x14ac:dyDescent="0.25">
      <c r="C122" s="7" t="str">
        <f t="shared" si="3"/>
        <v>mayo</v>
      </c>
      <c r="D122" s="13">
        <v>44324</v>
      </c>
      <c r="E122" s="13" t="s">
        <v>41</v>
      </c>
      <c r="F122" s="7" t="s">
        <v>5</v>
      </c>
      <c r="G122" s="7" t="s">
        <v>21</v>
      </c>
      <c r="H122" s="7" t="s">
        <v>19</v>
      </c>
      <c r="I122" s="7" t="s">
        <v>20</v>
      </c>
      <c r="J122" s="7" t="s">
        <v>10</v>
      </c>
      <c r="K122" s="14">
        <v>9.9090909090909101</v>
      </c>
      <c r="L122" s="14">
        <f t="shared" si="4"/>
        <v>4.954545454545455</v>
      </c>
      <c r="M122" s="14">
        <f t="shared" si="5"/>
        <v>4.954545454545455</v>
      </c>
      <c r="O122" s="1"/>
    </row>
    <row r="123" spans="3:15" x14ac:dyDescent="0.25">
      <c r="C123" s="7" t="str">
        <f t="shared" si="3"/>
        <v>mayo</v>
      </c>
      <c r="D123" s="13">
        <v>44345</v>
      </c>
      <c r="E123" s="13" t="s">
        <v>36</v>
      </c>
      <c r="F123" s="7" t="s">
        <v>0</v>
      </c>
      <c r="G123" s="7" t="s">
        <v>21</v>
      </c>
      <c r="H123" s="7" t="s">
        <v>6</v>
      </c>
      <c r="I123" s="7" t="s">
        <v>13</v>
      </c>
      <c r="J123" s="7" t="s">
        <v>4</v>
      </c>
      <c r="K123" s="14">
        <v>12.388429752066116</v>
      </c>
      <c r="L123" s="14">
        <f t="shared" si="4"/>
        <v>6.1942148760330582</v>
      </c>
      <c r="M123" s="14">
        <f t="shared" si="5"/>
        <v>6.1942148760330582</v>
      </c>
      <c r="O123" s="1"/>
    </row>
    <row r="124" spans="3:15" x14ac:dyDescent="0.25">
      <c r="C124" s="7" t="str">
        <f t="shared" si="3"/>
        <v>junio</v>
      </c>
      <c r="D124" s="13">
        <v>44354</v>
      </c>
      <c r="E124" s="13" t="s">
        <v>39</v>
      </c>
      <c r="F124" s="7" t="s">
        <v>0</v>
      </c>
      <c r="G124" s="7" t="s">
        <v>21</v>
      </c>
      <c r="H124" s="7" t="s">
        <v>6</v>
      </c>
      <c r="I124" s="7" t="s">
        <v>15</v>
      </c>
      <c r="J124" s="7" t="s">
        <v>10</v>
      </c>
      <c r="K124" s="14">
        <v>5.7768595041322319</v>
      </c>
      <c r="L124" s="14">
        <f t="shared" si="4"/>
        <v>2.888429752066116</v>
      </c>
      <c r="M124" s="14">
        <f t="shared" si="5"/>
        <v>2.888429752066116</v>
      </c>
      <c r="O124" s="1"/>
    </row>
    <row r="125" spans="3:15" x14ac:dyDescent="0.25">
      <c r="C125" s="7" t="str">
        <f t="shared" si="3"/>
        <v>junio</v>
      </c>
      <c r="D125" s="13">
        <v>44376</v>
      </c>
      <c r="E125" s="13" t="s">
        <v>42</v>
      </c>
      <c r="F125" s="7" t="s">
        <v>0</v>
      </c>
      <c r="G125" s="7" t="s">
        <v>21</v>
      </c>
      <c r="H125" s="7" t="s">
        <v>19</v>
      </c>
      <c r="I125" s="7" t="s">
        <v>17</v>
      </c>
      <c r="J125" s="7" t="s">
        <v>4</v>
      </c>
      <c r="K125" s="14">
        <v>5.7768595041322319</v>
      </c>
      <c r="L125" s="14">
        <f t="shared" si="4"/>
        <v>2.888429752066116</v>
      </c>
      <c r="M125" s="14">
        <f t="shared" si="5"/>
        <v>2.888429752066116</v>
      </c>
      <c r="O125" s="1"/>
    </row>
    <row r="126" spans="3:15" x14ac:dyDescent="0.25">
      <c r="C126" s="7" t="str">
        <f t="shared" si="3"/>
        <v>julio</v>
      </c>
      <c r="D126" s="13">
        <v>44380</v>
      </c>
      <c r="E126" s="13" t="s">
        <v>31</v>
      </c>
      <c r="F126" s="7" t="s">
        <v>5</v>
      </c>
      <c r="G126" s="7" t="s">
        <v>22</v>
      </c>
      <c r="H126" s="7" t="s">
        <v>2</v>
      </c>
      <c r="I126" s="7" t="s">
        <v>23</v>
      </c>
      <c r="J126" s="7" t="s">
        <v>10</v>
      </c>
      <c r="K126" s="14">
        <v>7.4297520661157028</v>
      </c>
      <c r="L126" s="14">
        <f t="shared" si="4"/>
        <v>3.7148760330578514</v>
      </c>
      <c r="M126" s="14">
        <f t="shared" si="5"/>
        <v>3.7148760330578514</v>
      </c>
      <c r="O126" s="1"/>
    </row>
    <row r="127" spans="3:15" x14ac:dyDescent="0.25">
      <c r="C127" s="7" t="str">
        <f t="shared" si="3"/>
        <v>agosto</v>
      </c>
      <c r="D127" s="13">
        <v>44409</v>
      </c>
      <c r="E127" s="13" t="s">
        <v>30</v>
      </c>
      <c r="F127" s="7" t="s">
        <v>0</v>
      </c>
      <c r="G127" s="7" t="s">
        <v>21</v>
      </c>
      <c r="H127" s="7" t="s">
        <v>6</v>
      </c>
      <c r="I127" s="7" t="s">
        <v>12</v>
      </c>
      <c r="J127" s="7" t="s">
        <v>4</v>
      </c>
      <c r="K127" s="14">
        <v>9.0826446280991746</v>
      </c>
      <c r="L127" s="14">
        <f t="shared" si="4"/>
        <v>4.5413223140495873</v>
      </c>
      <c r="M127" s="14">
        <f t="shared" si="5"/>
        <v>4.5413223140495873</v>
      </c>
      <c r="O127" s="1"/>
    </row>
    <row r="128" spans="3:15" x14ac:dyDescent="0.25">
      <c r="C128" s="7" t="str">
        <f t="shared" si="3"/>
        <v>agosto</v>
      </c>
      <c r="D128" s="13">
        <v>44415</v>
      </c>
      <c r="E128" s="13" t="s">
        <v>39</v>
      </c>
      <c r="F128" s="7" t="s">
        <v>0</v>
      </c>
      <c r="G128" s="7" t="s">
        <v>21</v>
      </c>
      <c r="H128" s="7" t="s">
        <v>2</v>
      </c>
      <c r="I128" s="7" t="s">
        <v>9</v>
      </c>
      <c r="J128" s="7" t="s">
        <v>10</v>
      </c>
      <c r="K128" s="14">
        <v>14.041322314049586</v>
      </c>
      <c r="L128" s="14">
        <f t="shared" si="4"/>
        <v>7.0206611570247928</v>
      </c>
      <c r="M128" s="14">
        <f t="shared" si="5"/>
        <v>7.0206611570247928</v>
      </c>
      <c r="O128" s="1"/>
    </row>
    <row r="129" spans="3:15" x14ac:dyDescent="0.25">
      <c r="C129" s="7" t="str">
        <f t="shared" si="3"/>
        <v>agosto</v>
      </c>
      <c r="D129" s="13">
        <v>44421</v>
      </c>
      <c r="E129" s="13" t="s">
        <v>39</v>
      </c>
      <c r="F129" s="7" t="s">
        <v>0</v>
      </c>
      <c r="G129" s="7" t="s">
        <v>21</v>
      </c>
      <c r="H129" s="7" t="s">
        <v>19</v>
      </c>
      <c r="I129" s="7" t="s">
        <v>3</v>
      </c>
      <c r="J129" s="7" t="s">
        <v>4</v>
      </c>
      <c r="K129" s="14">
        <v>9.9090909090909101</v>
      </c>
      <c r="L129" s="14">
        <f t="shared" si="4"/>
        <v>4.954545454545455</v>
      </c>
      <c r="M129" s="14">
        <f t="shared" si="5"/>
        <v>4.954545454545455</v>
      </c>
      <c r="O129" s="1"/>
    </row>
    <row r="130" spans="3:15" x14ac:dyDescent="0.25">
      <c r="C130" s="7" t="str">
        <f t="shared" si="3"/>
        <v>agosto</v>
      </c>
      <c r="D130" s="13">
        <v>44426</v>
      </c>
      <c r="E130" s="13" t="s">
        <v>26</v>
      </c>
      <c r="F130" s="7" t="s">
        <v>5</v>
      </c>
      <c r="G130" s="7" t="s">
        <v>21</v>
      </c>
      <c r="H130" s="7" t="s">
        <v>19</v>
      </c>
      <c r="I130" s="7" t="s">
        <v>9</v>
      </c>
      <c r="J130" s="7" t="s">
        <v>10</v>
      </c>
      <c r="K130" s="14">
        <v>6.6033057851239674</v>
      </c>
      <c r="L130" s="14">
        <f t="shared" si="4"/>
        <v>3.3016528925619837</v>
      </c>
      <c r="M130" s="14">
        <f t="shared" si="5"/>
        <v>3.3016528925619837</v>
      </c>
      <c r="O130" s="1"/>
    </row>
    <row r="131" spans="3:15" x14ac:dyDescent="0.25">
      <c r="C131" s="7" t="str">
        <f t="shared" si="3"/>
        <v>agosto</v>
      </c>
      <c r="D131" s="13">
        <v>44431</v>
      </c>
      <c r="E131" s="13" t="s">
        <v>42</v>
      </c>
      <c r="F131" s="7" t="s">
        <v>0</v>
      </c>
      <c r="G131" s="7" t="s">
        <v>21</v>
      </c>
      <c r="H131" s="7" t="s">
        <v>19</v>
      </c>
      <c r="I131" s="7" t="s">
        <v>9</v>
      </c>
      <c r="J131" s="7" t="s">
        <v>4</v>
      </c>
      <c r="K131" s="14">
        <v>7.4297520661157028</v>
      </c>
      <c r="L131" s="14">
        <f t="shared" si="4"/>
        <v>3.7148760330578514</v>
      </c>
      <c r="M131" s="14">
        <f t="shared" si="5"/>
        <v>3.7148760330578514</v>
      </c>
      <c r="O131" s="1"/>
    </row>
    <row r="132" spans="3:15" x14ac:dyDescent="0.25">
      <c r="C132" s="7" t="str">
        <f t="shared" ref="C132:C195" si="6">TEXT(D132,"MMMM")</f>
        <v>agosto</v>
      </c>
      <c r="D132" s="13">
        <v>44433</v>
      </c>
      <c r="E132" s="13" t="s">
        <v>38</v>
      </c>
      <c r="F132" s="7" t="s">
        <v>0</v>
      </c>
      <c r="G132" s="7" t="s">
        <v>21</v>
      </c>
      <c r="H132" s="7" t="s">
        <v>6</v>
      </c>
      <c r="I132" s="7" t="s">
        <v>17</v>
      </c>
      <c r="J132" s="7" t="s">
        <v>4</v>
      </c>
      <c r="K132" s="14">
        <v>5.7768595041322319</v>
      </c>
      <c r="L132" s="14">
        <f t="shared" ref="L132:L195" si="7">K132*0.5</f>
        <v>2.888429752066116</v>
      </c>
      <c r="M132" s="14">
        <f t="shared" ref="M132:M195" si="8">K132-L132</f>
        <v>2.888429752066116</v>
      </c>
      <c r="O132" s="1"/>
    </row>
    <row r="133" spans="3:15" x14ac:dyDescent="0.25">
      <c r="C133" s="7" t="str">
        <f t="shared" si="6"/>
        <v>septiembre</v>
      </c>
      <c r="D133" s="13">
        <v>44447</v>
      </c>
      <c r="E133" s="13" t="s">
        <v>32</v>
      </c>
      <c r="F133" s="7" t="s">
        <v>5</v>
      </c>
      <c r="G133" s="7" t="s">
        <v>22</v>
      </c>
      <c r="H133" s="7" t="s">
        <v>6</v>
      </c>
      <c r="I133" s="7" t="s">
        <v>12</v>
      </c>
      <c r="J133" s="7" t="s">
        <v>10</v>
      </c>
      <c r="K133" s="14">
        <v>15.694214876033056</v>
      </c>
      <c r="L133" s="14">
        <f t="shared" si="7"/>
        <v>7.8471074380165282</v>
      </c>
      <c r="M133" s="14">
        <f t="shared" si="8"/>
        <v>7.8471074380165282</v>
      </c>
      <c r="O133" s="1"/>
    </row>
    <row r="134" spans="3:15" x14ac:dyDescent="0.25">
      <c r="C134" s="7" t="str">
        <f t="shared" si="6"/>
        <v>septiembre</v>
      </c>
      <c r="D134" s="13">
        <v>44452</v>
      </c>
      <c r="E134" s="13" t="s">
        <v>39</v>
      </c>
      <c r="F134" s="7" t="s">
        <v>0</v>
      </c>
      <c r="G134" s="7" t="s">
        <v>21</v>
      </c>
      <c r="H134" s="7" t="s">
        <v>2</v>
      </c>
      <c r="I134" s="7" t="s">
        <v>9</v>
      </c>
      <c r="J134" s="7" t="s">
        <v>10</v>
      </c>
      <c r="K134" s="14">
        <v>9.0826446280991746</v>
      </c>
      <c r="L134" s="14">
        <f t="shared" si="7"/>
        <v>4.5413223140495873</v>
      </c>
      <c r="M134" s="14">
        <f t="shared" si="8"/>
        <v>4.5413223140495873</v>
      </c>
      <c r="O134" s="1"/>
    </row>
    <row r="135" spans="3:15" x14ac:dyDescent="0.25">
      <c r="C135" s="7" t="str">
        <f t="shared" si="6"/>
        <v>mayo</v>
      </c>
      <c r="D135" s="13">
        <v>44325</v>
      </c>
      <c r="E135" s="13" t="s">
        <v>38</v>
      </c>
      <c r="F135" s="7" t="s">
        <v>0</v>
      </c>
      <c r="G135" s="7" t="s">
        <v>22</v>
      </c>
      <c r="H135" s="7" t="s">
        <v>8</v>
      </c>
      <c r="I135" s="7" t="s">
        <v>9</v>
      </c>
      <c r="J135" s="7" t="s">
        <v>10</v>
      </c>
      <c r="K135" s="14">
        <v>25.611570247933884</v>
      </c>
      <c r="L135" s="14">
        <f t="shared" si="7"/>
        <v>12.805785123966942</v>
      </c>
      <c r="M135" s="14">
        <f t="shared" si="8"/>
        <v>12.805785123966942</v>
      </c>
      <c r="O135" s="1"/>
    </row>
    <row r="136" spans="3:15" x14ac:dyDescent="0.25">
      <c r="C136" s="7" t="str">
        <f t="shared" si="6"/>
        <v>mayo</v>
      </c>
      <c r="D136" s="13">
        <v>44329</v>
      </c>
      <c r="E136" s="13" t="s">
        <v>31</v>
      </c>
      <c r="F136" s="7" t="s">
        <v>0</v>
      </c>
      <c r="G136" s="7" t="s">
        <v>22</v>
      </c>
      <c r="H136" s="7" t="s">
        <v>8</v>
      </c>
      <c r="I136" s="7" t="s">
        <v>12</v>
      </c>
      <c r="J136" s="7" t="s">
        <v>10</v>
      </c>
      <c r="K136" s="14">
        <v>19</v>
      </c>
      <c r="L136" s="14">
        <f t="shared" si="7"/>
        <v>9.5</v>
      </c>
      <c r="M136" s="14">
        <f t="shared" si="8"/>
        <v>9.5</v>
      </c>
      <c r="O136" s="1"/>
    </row>
    <row r="137" spans="3:15" x14ac:dyDescent="0.25">
      <c r="C137" s="7" t="str">
        <f t="shared" si="6"/>
        <v>mayo</v>
      </c>
      <c r="D137" s="13">
        <v>44333</v>
      </c>
      <c r="E137" s="13" t="s">
        <v>39</v>
      </c>
      <c r="F137" s="7" t="s">
        <v>0</v>
      </c>
      <c r="G137" s="7" t="s">
        <v>22</v>
      </c>
      <c r="H137" s="7" t="s">
        <v>2</v>
      </c>
      <c r="I137" s="7" t="s">
        <v>15</v>
      </c>
      <c r="J137" s="7" t="s">
        <v>4</v>
      </c>
      <c r="K137" s="14">
        <v>18.173553719008265</v>
      </c>
      <c r="L137" s="14">
        <f t="shared" si="7"/>
        <v>9.0867768595041323</v>
      </c>
      <c r="M137" s="14">
        <f t="shared" si="8"/>
        <v>9.0867768595041323</v>
      </c>
      <c r="O137" s="1"/>
    </row>
    <row r="138" spans="3:15" x14ac:dyDescent="0.25">
      <c r="C138" s="7" t="str">
        <f t="shared" si="6"/>
        <v>mayo</v>
      </c>
      <c r="D138" s="13">
        <v>44336</v>
      </c>
      <c r="E138" s="13" t="s">
        <v>42</v>
      </c>
      <c r="F138" s="7" t="s">
        <v>5</v>
      </c>
      <c r="G138" s="7" t="s">
        <v>22</v>
      </c>
      <c r="H138" s="7" t="s">
        <v>19</v>
      </c>
      <c r="I138" s="7" t="s">
        <v>17</v>
      </c>
      <c r="J138" s="7" t="s">
        <v>10</v>
      </c>
      <c r="K138" s="14">
        <v>19.826446280991735</v>
      </c>
      <c r="L138" s="14">
        <f t="shared" si="7"/>
        <v>9.9132231404958677</v>
      </c>
      <c r="M138" s="14">
        <f t="shared" si="8"/>
        <v>9.9132231404958677</v>
      </c>
      <c r="O138" s="1"/>
    </row>
    <row r="139" spans="3:15" x14ac:dyDescent="0.25">
      <c r="C139" s="7" t="str">
        <f t="shared" si="6"/>
        <v>junio</v>
      </c>
      <c r="D139" s="13">
        <v>44350</v>
      </c>
      <c r="E139" s="13" t="s">
        <v>40</v>
      </c>
      <c r="F139" s="7" t="s">
        <v>5</v>
      </c>
      <c r="G139" s="7" t="s">
        <v>22</v>
      </c>
      <c r="H139" s="7" t="s">
        <v>8</v>
      </c>
      <c r="I139" s="7" t="s">
        <v>9</v>
      </c>
      <c r="J139" s="7" t="s">
        <v>7</v>
      </c>
      <c r="K139" s="14">
        <v>16.520661157024794</v>
      </c>
      <c r="L139" s="14">
        <f t="shared" si="7"/>
        <v>8.2603305785123968</v>
      </c>
      <c r="M139" s="14">
        <f t="shared" si="8"/>
        <v>8.2603305785123968</v>
      </c>
      <c r="O139" s="1"/>
    </row>
    <row r="140" spans="3:15" x14ac:dyDescent="0.25">
      <c r="C140" s="7" t="str">
        <f t="shared" si="6"/>
        <v>junio</v>
      </c>
      <c r="D140" s="13">
        <v>44365</v>
      </c>
      <c r="E140" s="13" t="s">
        <v>42</v>
      </c>
      <c r="F140" s="7" t="s">
        <v>5</v>
      </c>
      <c r="G140" s="7" t="s">
        <v>22</v>
      </c>
      <c r="H140" s="7" t="s">
        <v>8</v>
      </c>
      <c r="I140" s="7" t="s">
        <v>12</v>
      </c>
      <c r="J140" s="7" t="s">
        <v>7</v>
      </c>
      <c r="K140" s="14">
        <v>21.479338842975206</v>
      </c>
      <c r="L140" s="14">
        <f t="shared" si="7"/>
        <v>10.739669421487603</v>
      </c>
      <c r="M140" s="14">
        <f t="shared" si="8"/>
        <v>10.739669421487603</v>
      </c>
      <c r="O140" s="1"/>
    </row>
    <row r="141" spans="3:15" x14ac:dyDescent="0.25">
      <c r="C141" s="7" t="str">
        <f t="shared" si="6"/>
        <v>junio</v>
      </c>
      <c r="D141" s="13">
        <v>44365</v>
      </c>
      <c r="E141" s="13" t="s">
        <v>39</v>
      </c>
      <c r="F141" s="7" t="s">
        <v>5</v>
      </c>
      <c r="G141" s="7" t="s">
        <v>22</v>
      </c>
      <c r="H141" s="7" t="s">
        <v>8</v>
      </c>
      <c r="I141" s="7" t="s">
        <v>9</v>
      </c>
      <c r="J141" s="7" t="s">
        <v>7</v>
      </c>
      <c r="K141" s="14">
        <v>26.438016528925619</v>
      </c>
      <c r="L141" s="14">
        <f t="shared" si="7"/>
        <v>13.21900826446281</v>
      </c>
      <c r="M141" s="14">
        <f t="shared" si="8"/>
        <v>13.21900826446281</v>
      </c>
      <c r="O141" s="1"/>
    </row>
    <row r="142" spans="3:15" x14ac:dyDescent="0.25">
      <c r="C142" s="7" t="str">
        <f t="shared" si="6"/>
        <v>junio</v>
      </c>
      <c r="D142" s="13">
        <v>44372</v>
      </c>
      <c r="E142" s="13" t="s">
        <v>29</v>
      </c>
      <c r="F142" s="7" t="s">
        <v>0</v>
      </c>
      <c r="G142" s="7" t="s">
        <v>22</v>
      </c>
      <c r="H142" s="7" t="s">
        <v>8</v>
      </c>
      <c r="I142" s="7" t="s">
        <v>9</v>
      </c>
      <c r="J142" s="7" t="s">
        <v>10</v>
      </c>
      <c r="K142" s="14">
        <v>13.214876033057852</v>
      </c>
      <c r="L142" s="14">
        <f t="shared" si="7"/>
        <v>6.6074380165289259</v>
      </c>
      <c r="M142" s="14">
        <f t="shared" si="8"/>
        <v>6.6074380165289259</v>
      </c>
      <c r="O142" s="1"/>
    </row>
    <row r="143" spans="3:15" x14ac:dyDescent="0.25">
      <c r="C143" s="7" t="str">
        <f t="shared" si="6"/>
        <v>junio</v>
      </c>
      <c r="D143" s="13">
        <v>44374</v>
      </c>
      <c r="E143" s="13" t="s">
        <v>25</v>
      </c>
      <c r="F143" s="7" t="s">
        <v>5</v>
      </c>
      <c r="G143" s="7" t="s">
        <v>22</v>
      </c>
      <c r="H143" s="7" t="s">
        <v>19</v>
      </c>
      <c r="I143" s="7" t="s">
        <v>13</v>
      </c>
      <c r="J143" s="7" t="s">
        <v>7</v>
      </c>
      <c r="K143" s="14">
        <v>29.743801652892564</v>
      </c>
      <c r="L143" s="14">
        <f t="shared" si="7"/>
        <v>14.871900826446282</v>
      </c>
      <c r="M143" s="14">
        <f t="shared" si="8"/>
        <v>14.871900826446282</v>
      </c>
      <c r="O143" s="1"/>
    </row>
    <row r="144" spans="3:15" x14ac:dyDescent="0.25">
      <c r="C144" s="7" t="str">
        <f t="shared" si="6"/>
        <v>junio</v>
      </c>
      <c r="D144" s="13">
        <v>44375</v>
      </c>
      <c r="E144" s="13" t="s">
        <v>26</v>
      </c>
      <c r="F144" s="7" t="s">
        <v>5</v>
      </c>
      <c r="G144" s="7" t="s">
        <v>22</v>
      </c>
      <c r="H144" s="7" t="s">
        <v>8</v>
      </c>
      <c r="I144" s="7" t="s">
        <v>12</v>
      </c>
      <c r="J144" s="7" t="s">
        <v>10</v>
      </c>
      <c r="K144" s="14">
        <v>25.611570247933884</v>
      </c>
      <c r="L144" s="14">
        <f t="shared" si="7"/>
        <v>12.805785123966942</v>
      </c>
      <c r="M144" s="14">
        <f t="shared" si="8"/>
        <v>12.805785123966942</v>
      </c>
      <c r="O144" s="1"/>
    </row>
    <row r="145" spans="3:15" x14ac:dyDescent="0.25">
      <c r="C145" s="7" t="str">
        <f t="shared" si="6"/>
        <v>junio</v>
      </c>
      <c r="D145" s="13">
        <v>44377</v>
      </c>
      <c r="E145" s="13" t="s">
        <v>41</v>
      </c>
      <c r="F145" s="7" t="s">
        <v>0</v>
      </c>
      <c r="G145" s="7" t="s">
        <v>22</v>
      </c>
      <c r="H145" s="7" t="s">
        <v>6</v>
      </c>
      <c r="I145" s="7" t="s">
        <v>23</v>
      </c>
      <c r="J145" s="7" t="s">
        <v>10</v>
      </c>
      <c r="K145" s="14">
        <v>29.743801652892564</v>
      </c>
      <c r="L145" s="14">
        <f t="shared" si="7"/>
        <v>14.871900826446282</v>
      </c>
      <c r="M145" s="14">
        <f t="shared" si="8"/>
        <v>14.871900826446282</v>
      </c>
      <c r="O145" s="1"/>
    </row>
    <row r="146" spans="3:15" x14ac:dyDescent="0.25">
      <c r="C146" s="7" t="str">
        <f t="shared" si="6"/>
        <v>julio</v>
      </c>
      <c r="D146" s="13">
        <v>44380</v>
      </c>
      <c r="E146" s="13" t="s">
        <v>41</v>
      </c>
      <c r="F146" s="7" t="s">
        <v>0</v>
      </c>
      <c r="G146" s="7" t="s">
        <v>22</v>
      </c>
      <c r="H146" s="7" t="s">
        <v>19</v>
      </c>
      <c r="I146" s="7" t="s">
        <v>12</v>
      </c>
      <c r="J146" s="7" t="s">
        <v>10</v>
      </c>
      <c r="K146" s="14">
        <v>18.173553719008265</v>
      </c>
      <c r="L146" s="14">
        <f t="shared" si="7"/>
        <v>9.0867768595041323</v>
      </c>
      <c r="M146" s="14">
        <f t="shared" si="8"/>
        <v>9.0867768595041323</v>
      </c>
      <c r="O146" s="1"/>
    </row>
    <row r="147" spans="3:15" x14ac:dyDescent="0.25">
      <c r="C147" s="7" t="str">
        <f t="shared" si="6"/>
        <v>julio</v>
      </c>
      <c r="D147" s="13">
        <v>44387</v>
      </c>
      <c r="E147" s="13" t="s">
        <v>36</v>
      </c>
      <c r="F147" s="7" t="s">
        <v>5</v>
      </c>
      <c r="G147" s="7" t="s">
        <v>22</v>
      </c>
      <c r="H147" s="7" t="s">
        <v>2</v>
      </c>
      <c r="I147" s="7" t="s">
        <v>12</v>
      </c>
      <c r="J147" s="7" t="s">
        <v>10</v>
      </c>
      <c r="K147" s="14">
        <v>14.867768595041321</v>
      </c>
      <c r="L147" s="14">
        <f t="shared" si="7"/>
        <v>7.4338842975206605</v>
      </c>
      <c r="M147" s="14">
        <f t="shared" si="8"/>
        <v>7.4338842975206605</v>
      </c>
      <c r="O147" s="1"/>
    </row>
    <row r="148" spans="3:15" x14ac:dyDescent="0.25">
      <c r="C148" s="7" t="str">
        <f t="shared" si="6"/>
        <v>julio</v>
      </c>
      <c r="D148" s="13">
        <v>44388</v>
      </c>
      <c r="E148" s="13" t="s">
        <v>30</v>
      </c>
      <c r="F148" s="7" t="s">
        <v>5</v>
      </c>
      <c r="G148" s="7" t="s">
        <v>22</v>
      </c>
      <c r="H148" s="7" t="s">
        <v>19</v>
      </c>
      <c r="I148" s="7" t="s">
        <v>3</v>
      </c>
      <c r="J148" s="7" t="s">
        <v>10</v>
      </c>
      <c r="K148" s="14">
        <v>28.917355371900829</v>
      </c>
      <c r="L148" s="14">
        <f t="shared" si="7"/>
        <v>14.458677685950414</v>
      </c>
      <c r="M148" s="14">
        <f t="shared" si="8"/>
        <v>14.458677685950414</v>
      </c>
      <c r="O148" s="1"/>
    </row>
    <row r="149" spans="3:15" x14ac:dyDescent="0.25">
      <c r="C149" s="7" t="str">
        <f t="shared" si="6"/>
        <v>julio</v>
      </c>
      <c r="D149" s="13">
        <v>44391</v>
      </c>
      <c r="E149" s="13" t="s">
        <v>31</v>
      </c>
      <c r="F149" s="7" t="s">
        <v>5</v>
      </c>
      <c r="G149" s="7" t="s">
        <v>22</v>
      </c>
      <c r="H149" s="7" t="s">
        <v>6</v>
      </c>
      <c r="I149" s="7" t="s">
        <v>13</v>
      </c>
      <c r="J149" s="7" t="s">
        <v>7</v>
      </c>
      <c r="K149" s="14">
        <v>18.173553719008265</v>
      </c>
      <c r="L149" s="14">
        <f t="shared" si="7"/>
        <v>9.0867768595041323</v>
      </c>
      <c r="M149" s="14">
        <f t="shared" si="8"/>
        <v>9.0867768595041323</v>
      </c>
      <c r="O149" s="1"/>
    </row>
    <row r="150" spans="3:15" x14ac:dyDescent="0.25">
      <c r="C150" s="7" t="str">
        <f t="shared" si="6"/>
        <v>julio</v>
      </c>
      <c r="D150" s="13">
        <v>44394</v>
      </c>
      <c r="E150" s="13" t="s">
        <v>36</v>
      </c>
      <c r="F150" s="7" t="s">
        <v>0</v>
      </c>
      <c r="G150" s="7" t="s">
        <v>22</v>
      </c>
      <c r="H150" s="7" t="s">
        <v>19</v>
      </c>
      <c r="I150" s="7" t="s">
        <v>13</v>
      </c>
      <c r="J150" s="7" t="s">
        <v>4</v>
      </c>
      <c r="K150" s="14">
        <v>21.479338842975206</v>
      </c>
      <c r="L150" s="14">
        <f t="shared" si="7"/>
        <v>10.739669421487603</v>
      </c>
      <c r="M150" s="14">
        <f t="shared" si="8"/>
        <v>10.739669421487603</v>
      </c>
      <c r="O150" s="1"/>
    </row>
    <row r="151" spans="3:15" x14ac:dyDescent="0.25">
      <c r="C151" s="7" t="str">
        <f t="shared" si="6"/>
        <v>julio</v>
      </c>
      <c r="D151" s="13">
        <v>44399</v>
      </c>
      <c r="E151" s="13" t="s">
        <v>33</v>
      </c>
      <c r="F151" s="7" t="s">
        <v>5</v>
      </c>
      <c r="G151" s="7" t="s">
        <v>22</v>
      </c>
      <c r="H151" s="7" t="s">
        <v>8</v>
      </c>
      <c r="I151" s="7" t="s">
        <v>20</v>
      </c>
      <c r="J151" s="7" t="s">
        <v>7</v>
      </c>
      <c r="K151" s="14">
        <v>24.785123966942148</v>
      </c>
      <c r="L151" s="14">
        <f t="shared" si="7"/>
        <v>12.392561983471074</v>
      </c>
      <c r="M151" s="14">
        <f t="shared" si="8"/>
        <v>12.392561983471074</v>
      </c>
      <c r="O151" s="1"/>
    </row>
    <row r="152" spans="3:15" x14ac:dyDescent="0.25">
      <c r="C152" s="7" t="str">
        <f t="shared" si="6"/>
        <v>julio</v>
      </c>
      <c r="D152" s="13">
        <v>44400</v>
      </c>
      <c r="E152" s="13" t="s">
        <v>38</v>
      </c>
      <c r="F152" s="7" t="s">
        <v>5</v>
      </c>
      <c r="G152" s="7" t="s">
        <v>22</v>
      </c>
      <c r="H152" s="7" t="s">
        <v>8</v>
      </c>
      <c r="I152" s="7" t="s">
        <v>17</v>
      </c>
      <c r="J152" s="7" t="s">
        <v>10</v>
      </c>
      <c r="K152" s="14">
        <v>23.958677685950413</v>
      </c>
      <c r="L152" s="14">
        <f t="shared" si="7"/>
        <v>11.979338842975206</v>
      </c>
      <c r="M152" s="14">
        <f t="shared" si="8"/>
        <v>11.979338842975206</v>
      </c>
      <c r="O152" s="1"/>
    </row>
    <row r="153" spans="3:15" x14ac:dyDescent="0.25">
      <c r="C153" s="7" t="str">
        <f t="shared" si="6"/>
        <v>agosto</v>
      </c>
      <c r="D153" s="13">
        <v>44417</v>
      </c>
      <c r="E153" s="13" t="s">
        <v>40</v>
      </c>
      <c r="F153" s="7" t="s">
        <v>0</v>
      </c>
      <c r="G153" s="7" t="s">
        <v>22</v>
      </c>
      <c r="H153" s="7" t="s">
        <v>2</v>
      </c>
      <c r="I153" s="7" t="s">
        <v>20</v>
      </c>
      <c r="J153" s="7" t="s">
        <v>4</v>
      </c>
      <c r="K153" s="14">
        <v>14.041322314049586</v>
      </c>
      <c r="L153" s="14">
        <f t="shared" si="7"/>
        <v>7.0206611570247928</v>
      </c>
      <c r="M153" s="14">
        <f t="shared" si="8"/>
        <v>7.0206611570247928</v>
      </c>
      <c r="O153" s="1"/>
    </row>
    <row r="154" spans="3:15" x14ac:dyDescent="0.25">
      <c r="C154" s="7" t="str">
        <f t="shared" si="6"/>
        <v>agosto</v>
      </c>
      <c r="D154" s="13">
        <v>44419</v>
      </c>
      <c r="E154" s="13" t="s">
        <v>43</v>
      </c>
      <c r="F154" s="7" t="s">
        <v>0</v>
      </c>
      <c r="G154" s="7" t="s">
        <v>22</v>
      </c>
      <c r="H154" s="7" t="s">
        <v>8</v>
      </c>
      <c r="I154" s="7" t="s">
        <v>20</v>
      </c>
      <c r="J154" s="7" t="s">
        <v>4</v>
      </c>
      <c r="K154" s="14">
        <v>13.214876033057852</v>
      </c>
      <c r="L154" s="14">
        <f t="shared" si="7"/>
        <v>6.6074380165289259</v>
      </c>
      <c r="M154" s="14">
        <f t="shared" si="8"/>
        <v>6.6074380165289259</v>
      </c>
      <c r="O154" s="1"/>
    </row>
    <row r="155" spans="3:15" x14ac:dyDescent="0.25">
      <c r="C155" s="7" t="str">
        <f t="shared" si="6"/>
        <v>agosto</v>
      </c>
      <c r="D155" s="13">
        <v>44433</v>
      </c>
      <c r="E155" s="13" t="s">
        <v>35</v>
      </c>
      <c r="F155" s="7" t="s">
        <v>0</v>
      </c>
      <c r="G155" s="7" t="s">
        <v>22</v>
      </c>
      <c r="H155" s="7" t="s">
        <v>8</v>
      </c>
      <c r="I155" s="7" t="s">
        <v>13</v>
      </c>
      <c r="J155" s="7" t="s">
        <v>10</v>
      </c>
      <c r="K155" s="14">
        <v>20.652892561983471</v>
      </c>
      <c r="L155" s="14">
        <f t="shared" si="7"/>
        <v>10.326446280991735</v>
      </c>
      <c r="M155" s="14">
        <f t="shared" si="8"/>
        <v>10.326446280991735</v>
      </c>
      <c r="O155" s="1"/>
    </row>
    <row r="156" spans="3:15" x14ac:dyDescent="0.25">
      <c r="C156" s="7" t="str">
        <f t="shared" si="6"/>
        <v>septiembre</v>
      </c>
      <c r="D156" s="13">
        <v>44444</v>
      </c>
      <c r="E156" s="13" t="s">
        <v>32</v>
      </c>
      <c r="F156" s="7" t="s">
        <v>0</v>
      </c>
      <c r="G156" s="7" t="s">
        <v>22</v>
      </c>
      <c r="H156" s="7" t="s">
        <v>6</v>
      </c>
      <c r="I156" s="7" t="s">
        <v>15</v>
      </c>
      <c r="J156" s="7" t="s">
        <v>4</v>
      </c>
      <c r="K156" s="14">
        <v>26.438016528925619</v>
      </c>
      <c r="L156" s="14">
        <f t="shared" si="7"/>
        <v>13.21900826446281</v>
      </c>
      <c r="M156" s="14">
        <f t="shared" si="8"/>
        <v>13.21900826446281</v>
      </c>
      <c r="O156" s="1"/>
    </row>
    <row r="157" spans="3:15" x14ac:dyDescent="0.25">
      <c r="C157" s="7" t="str">
        <f t="shared" si="6"/>
        <v>septiembre</v>
      </c>
      <c r="D157" s="13">
        <v>44450</v>
      </c>
      <c r="E157" s="13" t="s">
        <v>26</v>
      </c>
      <c r="F157" s="7" t="s">
        <v>0</v>
      </c>
      <c r="G157" s="7" t="s">
        <v>22</v>
      </c>
      <c r="H157" s="7" t="s">
        <v>2</v>
      </c>
      <c r="I157" s="7" t="s">
        <v>17</v>
      </c>
      <c r="J157" s="7" t="s">
        <v>4</v>
      </c>
      <c r="K157" s="14">
        <v>21.479338842975206</v>
      </c>
      <c r="L157" s="14">
        <f t="shared" si="7"/>
        <v>10.739669421487603</v>
      </c>
      <c r="M157" s="14">
        <f t="shared" si="8"/>
        <v>10.739669421487603</v>
      </c>
      <c r="O157" s="1"/>
    </row>
    <row r="158" spans="3:15" x14ac:dyDescent="0.25">
      <c r="C158" s="7" t="str">
        <f t="shared" si="6"/>
        <v>septiembre</v>
      </c>
      <c r="D158" s="13">
        <v>44452</v>
      </c>
      <c r="E158" s="13" t="s">
        <v>42</v>
      </c>
      <c r="F158" s="7" t="s">
        <v>5</v>
      </c>
      <c r="G158" s="7" t="s">
        <v>22</v>
      </c>
      <c r="H158" s="7" t="s">
        <v>6</v>
      </c>
      <c r="I158" s="7" t="s">
        <v>12</v>
      </c>
      <c r="J158" s="7" t="s">
        <v>7</v>
      </c>
      <c r="K158" s="14">
        <v>28.090909090909093</v>
      </c>
      <c r="L158" s="14">
        <f t="shared" si="7"/>
        <v>14.045454545454547</v>
      </c>
      <c r="M158" s="14">
        <f t="shared" si="8"/>
        <v>14.045454545454547</v>
      </c>
      <c r="O158" s="1"/>
    </row>
    <row r="159" spans="3:15" x14ac:dyDescent="0.25">
      <c r="C159" s="7" t="str">
        <f t="shared" si="6"/>
        <v>septiembre</v>
      </c>
      <c r="D159" s="13">
        <v>44459</v>
      </c>
      <c r="E159" s="13" t="s">
        <v>32</v>
      </c>
      <c r="F159" s="7" t="s">
        <v>5</v>
      </c>
      <c r="G159" s="7" t="s">
        <v>22</v>
      </c>
      <c r="H159" s="7" t="s">
        <v>2</v>
      </c>
      <c r="I159" s="7" t="s">
        <v>23</v>
      </c>
      <c r="J159" s="7" t="s">
        <v>7</v>
      </c>
      <c r="K159" s="14">
        <v>19.826446280991735</v>
      </c>
      <c r="L159" s="14">
        <f t="shared" si="7"/>
        <v>9.9132231404958677</v>
      </c>
      <c r="M159" s="14">
        <f t="shared" si="8"/>
        <v>9.9132231404958677</v>
      </c>
      <c r="O159" s="1"/>
    </row>
    <row r="160" spans="3:15" x14ac:dyDescent="0.25">
      <c r="C160" s="7" t="str">
        <f t="shared" si="6"/>
        <v>septiembre</v>
      </c>
      <c r="D160" s="13">
        <v>44459</v>
      </c>
      <c r="E160" s="13" t="s">
        <v>40</v>
      </c>
      <c r="F160" s="7" t="s">
        <v>0</v>
      </c>
      <c r="G160" s="7" t="s">
        <v>22</v>
      </c>
      <c r="H160" s="7" t="s">
        <v>6</v>
      </c>
      <c r="I160" s="7" t="s">
        <v>3</v>
      </c>
      <c r="J160" s="7" t="s">
        <v>10</v>
      </c>
      <c r="K160" s="14">
        <v>25.611570247933884</v>
      </c>
      <c r="L160" s="14">
        <f t="shared" si="7"/>
        <v>12.805785123966942</v>
      </c>
      <c r="M160" s="14">
        <f t="shared" si="8"/>
        <v>12.805785123966942</v>
      </c>
      <c r="O160" s="1"/>
    </row>
    <row r="161" spans="3:15" x14ac:dyDescent="0.25">
      <c r="C161" s="7" t="str">
        <f t="shared" si="6"/>
        <v>septiembre</v>
      </c>
      <c r="D161" s="13">
        <v>44468</v>
      </c>
      <c r="E161" s="13" t="s">
        <v>34</v>
      </c>
      <c r="F161" s="7" t="s">
        <v>0</v>
      </c>
      <c r="G161" s="7" t="s">
        <v>22</v>
      </c>
      <c r="H161" s="7" t="s">
        <v>19</v>
      </c>
      <c r="I161" s="7" t="s">
        <v>3</v>
      </c>
      <c r="J161" s="7" t="s">
        <v>4</v>
      </c>
      <c r="K161" s="14">
        <v>14.867768595041321</v>
      </c>
      <c r="L161" s="14">
        <f t="shared" si="7"/>
        <v>7.4338842975206605</v>
      </c>
      <c r="M161" s="14">
        <f t="shared" si="8"/>
        <v>7.4338842975206605</v>
      </c>
      <c r="O161" s="1"/>
    </row>
    <row r="162" spans="3:15" x14ac:dyDescent="0.25">
      <c r="C162" s="7" t="str">
        <f t="shared" si="6"/>
        <v>mayo</v>
      </c>
      <c r="D162" s="13">
        <v>44320</v>
      </c>
      <c r="E162" s="13" t="s">
        <v>35</v>
      </c>
      <c r="F162" s="7" t="s">
        <v>0</v>
      </c>
      <c r="G162" s="7" t="s">
        <v>1</v>
      </c>
      <c r="H162" s="7" t="s">
        <v>19</v>
      </c>
      <c r="I162" s="7" t="s">
        <v>3</v>
      </c>
      <c r="J162" s="7" t="s">
        <v>10</v>
      </c>
      <c r="K162" s="14">
        <v>10.735537190082646</v>
      </c>
      <c r="L162" s="14">
        <f t="shared" si="7"/>
        <v>5.3677685950413228</v>
      </c>
      <c r="M162" s="14">
        <f t="shared" si="8"/>
        <v>5.3677685950413228</v>
      </c>
      <c r="O162" s="1"/>
    </row>
    <row r="163" spans="3:15" x14ac:dyDescent="0.25">
      <c r="C163" s="7" t="str">
        <f t="shared" si="6"/>
        <v>mayo</v>
      </c>
      <c r="D163" s="13">
        <v>44323</v>
      </c>
      <c r="E163" s="13" t="s">
        <v>32</v>
      </c>
      <c r="F163" s="7" t="s">
        <v>0</v>
      </c>
      <c r="G163" s="7" t="s">
        <v>1</v>
      </c>
      <c r="H163" s="7" t="s">
        <v>6</v>
      </c>
      <c r="I163" s="7" t="s">
        <v>15</v>
      </c>
      <c r="J163" s="7" t="s">
        <v>4</v>
      </c>
      <c r="K163" s="14">
        <v>14.867768595041321</v>
      </c>
      <c r="L163" s="14">
        <f t="shared" si="7"/>
        <v>7.4338842975206605</v>
      </c>
      <c r="M163" s="14">
        <f t="shared" si="8"/>
        <v>7.4338842975206605</v>
      </c>
      <c r="O163" s="1"/>
    </row>
    <row r="164" spans="3:15" x14ac:dyDescent="0.25">
      <c r="C164" s="7" t="str">
        <f t="shared" si="6"/>
        <v>mayo</v>
      </c>
      <c r="D164" s="13">
        <v>44325</v>
      </c>
      <c r="E164" s="13" t="s">
        <v>40</v>
      </c>
      <c r="F164" s="7" t="s">
        <v>5</v>
      </c>
      <c r="G164" s="7" t="s">
        <v>1</v>
      </c>
      <c r="H164" s="7" t="s">
        <v>8</v>
      </c>
      <c r="I164" s="7" t="s">
        <v>17</v>
      </c>
      <c r="J164" s="7" t="s">
        <v>10</v>
      </c>
      <c r="K164" s="14">
        <v>9.9090909090909101</v>
      </c>
      <c r="L164" s="14">
        <f t="shared" si="7"/>
        <v>4.954545454545455</v>
      </c>
      <c r="M164" s="14">
        <f t="shared" si="8"/>
        <v>4.954545454545455</v>
      </c>
      <c r="O164" s="1"/>
    </row>
    <row r="165" spans="3:15" x14ac:dyDescent="0.25">
      <c r="C165" s="7" t="str">
        <f t="shared" si="6"/>
        <v>mayo</v>
      </c>
      <c r="D165" s="13">
        <v>44342</v>
      </c>
      <c r="E165" s="13" t="s">
        <v>35</v>
      </c>
      <c r="F165" s="7" t="s">
        <v>0</v>
      </c>
      <c r="G165" s="7" t="s">
        <v>1</v>
      </c>
      <c r="H165" s="7" t="s">
        <v>6</v>
      </c>
      <c r="I165" s="7" t="s">
        <v>12</v>
      </c>
      <c r="J165" s="7" t="s">
        <v>4</v>
      </c>
      <c r="K165" s="14">
        <v>16.520661157024794</v>
      </c>
      <c r="L165" s="14">
        <f t="shared" si="7"/>
        <v>8.2603305785123968</v>
      </c>
      <c r="M165" s="14">
        <f t="shared" si="8"/>
        <v>8.2603305785123968</v>
      </c>
      <c r="O165" s="1"/>
    </row>
    <row r="166" spans="3:15" x14ac:dyDescent="0.25">
      <c r="C166" s="7" t="str">
        <f t="shared" si="6"/>
        <v>mayo</v>
      </c>
      <c r="D166" s="13">
        <v>44343</v>
      </c>
      <c r="E166" s="13" t="s">
        <v>36</v>
      </c>
      <c r="F166" s="7" t="s">
        <v>5</v>
      </c>
      <c r="G166" s="7" t="s">
        <v>1</v>
      </c>
      <c r="H166" s="7" t="s">
        <v>19</v>
      </c>
      <c r="I166" s="7" t="s">
        <v>17</v>
      </c>
      <c r="J166" s="7" t="s">
        <v>7</v>
      </c>
      <c r="K166" s="14">
        <v>16.520661157024794</v>
      </c>
      <c r="L166" s="14">
        <f t="shared" si="7"/>
        <v>8.2603305785123968</v>
      </c>
      <c r="M166" s="14">
        <f t="shared" si="8"/>
        <v>8.2603305785123968</v>
      </c>
      <c r="O166" s="1"/>
    </row>
    <row r="167" spans="3:15" x14ac:dyDescent="0.25">
      <c r="C167" s="7" t="str">
        <f t="shared" si="6"/>
        <v>junio</v>
      </c>
      <c r="D167" s="13">
        <v>44356</v>
      </c>
      <c r="E167" s="13" t="s">
        <v>39</v>
      </c>
      <c r="F167" s="7" t="s">
        <v>5</v>
      </c>
      <c r="G167" s="7" t="s">
        <v>1</v>
      </c>
      <c r="H167" s="7" t="s">
        <v>19</v>
      </c>
      <c r="I167" s="7" t="s">
        <v>17</v>
      </c>
      <c r="J167" s="7" t="s">
        <v>10</v>
      </c>
      <c r="K167" s="14">
        <v>10.735537190082646</v>
      </c>
      <c r="L167" s="14">
        <f t="shared" si="7"/>
        <v>5.3677685950413228</v>
      </c>
      <c r="M167" s="14">
        <f t="shared" si="8"/>
        <v>5.3677685950413228</v>
      </c>
      <c r="O167" s="1"/>
    </row>
    <row r="168" spans="3:15" x14ac:dyDescent="0.25">
      <c r="C168" s="7" t="str">
        <f t="shared" si="6"/>
        <v>junio</v>
      </c>
      <c r="D168" s="13">
        <v>44356</v>
      </c>
      <c r="E168" s="13" t="s">
        <v>37</v>
      </c>
      <c r="F168" s="7" t="s">
        <v>5</v>
      </c>
      <c r="G168" s="7" t="s">
        <v>1</v>
      </c>
      <c r="H168" s="7" t="s">
        <v>8</v>
      </c>
      <c r="I168" s="7" t="s">
        <v>15</v>
      </c>
      <c r="J168" s="7" t="s">
        <v>10</v>
      </c>
      <c r="K168" s="14">
        <v>14.041322314049586</v>
      </c>
      <c r="L168" s="14">
        <f t="shared" si="7"/>
        <v>7.0206611570247928</v>
      </c>
      <c r="M168" s="14">
        <f t="shared" si="8"/>
        <v>7.0206611570247928</v>
      </c>
      <c r="O168" s="1"/>
    </row>
    <row r="169" spans="3:15" x14ac:dyDescent="0.25">
      <c r="C169" s="7" t="str">
        <f t="shared" si="6"/>
        <v>junio</v>
      </c>
      <c r="D169" s="13">
        <v>44363</v>
      </c>
      <c r="E169" s="13" t="s">
        <v>35</v>
      </c>
      <c r="F169" s="7" t="s">
        <v>0</v>
      </c>
      <c r="G169" s="7" t="s">
        <v>1</v>
      </c>
      <c r="H169" s="7" t="s">
        <v>6</v>
      </c>
      <c r="I169" s="7" t="s">
        <v>23</v>
      </c>
      <c r="J169" s="7" t="s">
        <v>10</v>
      </c>
      <c r="K169" s="14">
        <v>10.735537190082646</v>
      </c>
      <c r="L169" s="14">
        <f t="shared" si="7"/>
        <v>5.3677685950413228</v>
      </c>
      <c r="M169" s="14">
        <f t="shared" si="8"/>
        <v>5.3677685950413228</v>
      </c>
      <c r="O169" s="1"/>
    </row>
    <row r="170" spans="3:15" x14ac:dyDescent="0.25">
      <c r="C170" s="7" t="str">
        <f t="shared" si="6"/>
        <v>junio</v>
      </c>
      <c r="D170" s="13">
        <v>44370</v>
      </c>
      <c r="E170" s="13" t="s">
        <v>25</v>
      </c>
      <c r="F170" s="7" t="s">
        <v>5</v>
      </c>
      <c r="G170" s="7" t="s">
        <v>1</v>
      </c>
      <c r="H170" s="7" t="s">
        <v>19</v>
      </c>
      <c r="I170" s="7" t="s">
        <v>15</v>
      </c>
      <c r="J170" s="7" t="s">
        <v>10</v>
      </c>
      <c r="K170" s="14">
        <v>9.0826446280991746</v>
      </c>
      <c r="L170" s="14">
        <f t="shared" si="7"/>
        <v>4.5413223140495873</v>
      </c>
      <c r="M170" s="14">
        <f t="shared" si="8"/>
        <v>4.5413223140495873</v>
      </c>
      <c r="O170" s="1"/>
    </row>
    <row r="171" spans="3:15" x14ac:dyDescent="0.25">
      <c r="C171" s="7" t="str">
        <f t="shared" si="6"/>
        <v>julio</v>
      </c>
      <c r="D171" s="13">
        <v>44379</v>
      </c>
      <c r="E171" s="13" t="s">
        <v>35</v>
      </c>
      <c r="F171" s="7" t="s">
        <v>5</v>
      </c>
      <c r="G171" s="7" t="s">
        <v>1</v>
      </c>
      <c r="H171" s="7" t="s">
        <v>19</v>
      </c>
      <c r="I171" s="7" t="s">
        <v>12</v>
      </c>
      <c r="J171" s="7" t="s">
        <v>7</v>
      </c>
      <c r="K171" s="14">
        <v>16.520661157024794</v>
      </c>
      <c r="L171" s="14">
        <f t="shared" si="7"/>
        <v>8.2603305785123968</v>
      </c>
      <c r="M171" s="14">
        <f t="shared" si="8"/>
        <v>8.2603305785123968</v>
      </c>
      <c r="O171" s="1"/>
    </row>
    <row r="172" spans="3:15" x14ac:dyDescent="0.25">
      <c r="C172" s="7" t="str">
        <f t="shared" si="6"/>
        <v>julio</v>
      </c>
      <c r="D172" s="13">
        <v>44385</v>
      </c>
      <c r="E172" s="13" t="s">
        <v>25</v>
      </c>
      <c r="F172" s="7" t="s">
        <v>0</v>
      </c>
      <c r="G172" s="7" t="s">
        <v>1</v>
      </c>
      <c r="H172" s="7" t="s">
        <v>8</v>
      </c>
      <c r="I172" s="7" t="s">
        <v>13</v>
      </c>
      <c r="J172" s="7" t="s">
        <v>4</v>
      </c>
      <c r="K172" s="14">
        <v>10.735537190082646</v>
      </c>
      <c r="L172" s="14">
        <f t="shared" si="7"/>
        <v>5.3677685950413228</v>
      </c>
      <c r="M172" s="14">
        <f t="shared" si="8"/>
        <v>5.3677685950413228</v>
      </c>
      <c r="O172" s="1"/>
    </row>
    <row r="173" spans="3:15" x14ac:dyDescent="0.25">
      <c r="C173" s="7" t="str">
        <f t="shared" si="6"/>
        <v>julio</v>
      </c>
      <c r="D173" s="13">
        <v>44387</v>
      </c>
      <c r="E173" s="13" t="s">
        <v>39</v>
      </c>
      <c r="F173" s="7" t="s">
        <v>0</v>
      </c>
      <c r="G173" s="7" t="s">
        <v>1</v>
      </c>
      <c r="H173" s="7" t="s">
        <v>19</v>
      </c>
      <c r="I173" s="7" t="s">
        <v>3</v>
      </c>
      <c r="J173" s="7" t="s">
        <v>4</v>
      </c>
      <c r="K173" s="14">
        <v>10.735537190082646</v>
      </c>
      <c r="L173" s="14">
        <f t="shared" si="7"/>
        <v>5.3677685950413228</v>
      </c>
      <c r="M173" s="14">
        <f t="shared" si="8"/>
        <v>5.3677685950413228</v>
      </c>
      <c r="O173" s="1"/>
    </row>
    <row r="174" spans="3:15" x14ac:dyDescent="0.25">
      <c r="C174" s="7" t="str">
        <f t="shared" si="6"/>
        <v>julio</v>
      </c>
      <c r="D174" s="13">
        <v>44397</v>
      </c>
      <c r="E174" s="13" t="s">
        <v>34</v>
      </c>
      <c r="F174" s="7" t="s">
        <v>0</v>
      </c>
      <c r="G174" s="7" t="s">
        <v>1</v>
      </c>
      <c r="H174" s="7" t="s">
        <v>8</v>
      </c>
      <c r="I174" s="7" t="s">
        <v>15</v>
      </c>
      <c r="J174" s="7" t="s">
        <v>10</v>
      </c>
      <c r="K174" s="14">
        <v>14.041322314049586</v>
      </c>
      <c r="L174" s="14">
        <f t="shared" si="7"/>
        <v>7.0206611570247928</v>
      </c>
      <c r="M174" s="14">
        <f t="shared" si="8"/>
        <v>7.0206611570247928</v>
      </c>
      <c r="O174" s="1"/>
    </row>
    <row r="175" spans="3:15" x14ac:dyDescent="0.25">
      <c r="C175" s="7" t="str">
        <f t="shared" si="6"/>
        <v>julio</v>
      </c>
      <c r="D175" s="13">
        <v>44398</v>
      </c>
      <c r="E175" s="13" t="s">
        <v>31</v>
      </c>
      <c r="F175" s="7" t="s">
        <v>0</v>
      </c>
      <c r="G175" s="7" t="s">
        <v>1</v>
      </c>
      <c r="H175" s="7" t="s">
        <v>8</v>
      </c>
      <c r="I175" s="7" t="s">
        <v>15</v>
      </c>
      <c r="J175" s="7" t="s">
        <v>4</v>
      </c>
      <c r="K175" s="14">
        <v>10.735537190082646</v>
      </c>
      <c r="L175" s="14">
        <f t="shared" si="7"/>
        <v>5.3677685950413228</v>
      </c>
      <c r="M175" s="14">
        <f t="shared" si="8"/>
        <v>5.3677685950413228</v>
      </c>
      <c r="O175" s="1"/>
    </row>
    <row r="176" spans="3:15" x14ac:dyDescent="0.25">
      <c r="C176" s="7" t="str">
        <f t="shared" si="6"/>
        <v>julio</v>
      </c>
      <c r="D176" s="13">
        <v>44399</v>
      </c>
      <c r="E176" s="13" t="s">
        <v>25</v>
      </c>
      <c r="F176" s="7" t="s">
        <v>5</v>
      </c>
      <c r="G176" s="7" t="s">
        <v>1</v>
      </c>
      <c r="H176" s="7" t="s">
        <v>6</v>
      </c>
      <c r="I176" s="7" t="s">
        <v>9</v>
      </c>
      <c r="J176" s="7" t="s">
        <v>10</v>
      </c>
      <c r="K176" s="14">
        <v>14.041322314049586</v>
      </c>
      <c r="L176" s="14">
        <f t="shared" si="7"/>
        <v>7.0206611570247928</v>
      </c>
      <c r="M176" s="14">
        <f t="shared" si="8"/>
        <v>7.0206611570247928</v>
      </c>
      <c r="O176" s="1"/>
    </row>
    <row r="177" spans="3:15" x14ac:dyDescent="0.25">
      <c r="C177" s="7" t="str">
        <f t="shared" si="6"/>
        <v>agosto</v>
      </c>
      <c r="D177" s="13">
        <v>44431</v>
      </c>
      <c r="E177" s="13" t="s">
        <v>33</v>
      </c>
      <c r="F177" s="7" t="s">
        <v>5</v>
      </c>
      <c r="G177" s="7" t="s">
        <v>1</v>
      </c>
      <c r="H177" s="7" t="s">
        <v>19</v>
      </c>
      <c r="I177" s="7" t="s">
        <v>13</v>
      </c>
      <c r="J177" s="7" t="s">
        <v>7</v>
      </c>
      <c r="K177" s="14">
        <v>15.694214876033056</v>
      </c>
      <c r="L177" s="14">
        <f t="shared" si="7"/>
        <v>7.8471074380165282</v>
      </c>
      <c r="M177" s="14">
        <f t="shared" si="8"/>
        <v>7.8471074380165282</v>
      </c>
      <c r="O177" s="1"/>
    </row>
    <row r="178" spans="3:15" x14ac:dyDescent="0.25">
      <c r="C178" s="7" t="str">
        <f t="shared" si="6"/>
        <v>agosto</v>
      </c>
      <c r="D178" s="13">
        <v>44434</v>
      </c>
      <c r="E178" s="13" t="s">
        <v>29</v>
      </c>
      <c r="F178" s="7" t="s">
        <v>5</v>
      </c>
      <c r="G178" s="7" t="s">
        <v>1</v>
      </c>
      <c r="H178" s="7" t="s">
        <v>19</v>
      </c>
      <c r="I178" s="7" t="s">
        <v>23</v>
      </c>
      <c r="J178" s="7" t="s">
        <v>7</v>
      </c>
      <c r="K178" s="14">
        <v>13.214876033057852</v>
      </c>
      <c r="L178" s="14">
        <f t="shared" si="7"/>
        <v>6.6074380165289259</v>
      </c>
      <c r="M178" s="14">
        <f t="shared" si="8"/>
        <v>6.6074380165289259</v>
      </c>
      <c r="O178" s="1"/>
    </row>
    <row r="179" spans="3:15" x14ac:dyDescent="0.25">
      <c r="C179" s="7" t="str">
        <f t="shared" si="6"/>
        <v>septiembre</v>
      </c>
      <c r="D179" s="13">
        <v>44446</v>
      </c>
      <c r="E179" s="13" t="s">
        <v>25</v>
      </c>
      <c r="F179" s="7" t="s">
        <v>0</v>
      </c>
      <c r="G179" s="7" t="s">
        <v>1</v>
      </c>
      <c r="H179" s="7" t="s">
        <v>6</v>
      </c>
      <c r="I179" s="7" t="s">
        <v>17</v>
      </c>
      <c r="J179" s="7" t="s">
        <v>10</v>
      </c>
      <c r="K179" s="14">
        <v>15.694214876033056</v>
      </c>
      <c r="L179" s="14">
        <f t="shared" si="7"/>
        <v>7.8471074380165282</v>
      </c>
      <c r="M179" s="14">
        <f t="shared" si="8"/>
        <v>7.8471074380165282</v>
      </c>
      <c r="O179" s="1"/>
    </row>
    <row r="180" spans="3:15" x14ac:dyDescent="0.25">
      <c r="C180" s="7" t="str">
        <f t="shared" si="6"/>
        <v>septiembre</v>
      </c>
      <c r="D180" s="13">
        <v>44451</v>
      </c>
      <c r="E180" s="13" t="s">
        <v>40</v>
      </c>
      <c r="F180" s="7" t="s">
        <v>0</v>
      </c>
      <c r="G180" s="7" t="s">
        <v>1</v>
      </c>
      <c r="H180" s="7" t="s">
        <v>19</v>
      </c>
      <c r="I180" s="7" t="s">
        <v>3</v>
      </c>
      <c r="J180" s="7" t="s">
        <v>4</v>
      </c>
      <c r="K180" s="14">
        <v>9.0826446280991746</v>
      </c>
      <c r="L180" s="14">
        <f t="shared" si="7"/>
        <v>4.5413223140495873</v>
      </c>
      <c r="M180" s="14">
        <f t="shared" si="8"/>
        <v>4.5413223140495873</v>
      </c>
      <c r="O180" s="1"/>
    </row>
    <row r="181" spans="3:15" x14ac:dyDescent="0.25">
      <c r="C181" s="7" t="str">
        <f t="shared" si="6"/>
        <v>septiembre</v>
      </c>
      <c r="D181" s="13">
        <v>44462</v>
      </c>
      <c r="E181" s="13" t="s">
        <v>28</v>
      </c>
      <c r="F181" s="7" t="s">
        <v>5</v>
      </c>
      <c r="G181" s="7" t="s">
        <v>1</v>
      </c>
      <c r="H181" s="7" t="s">
        <v>6</v>
      </c>
      <c r="I181" s="7" t="s">
        <v>15</v>
      </c>
      <c r="J181" s="7" t="s">
        <v>10</v>
      </c>
      <c r="K181" s="14">
        <v>9.9090909090909101</v>
      </c>
      <c r="L181" s="14">
        <f t="shared" si="7"/>
        <v>4.954545454545455</v>
      </c>
      <c r="M181" s="14">
        <f t="shared" si="8"/>
        <v>4.954545454545455</v>
      </c>
      <c r="O181" s="1"/>
    </row>
    <row r="182" spans="3:15" x14ac:dyDescent="0.25">
      <c r="C182" s="7" t="str">
        <f t="shared" si="6"/>
        <v>mayo</v>
      </c>
      <c r="D182" s="13">
        <v>44328</v>
      </c>
      <c r="E182" s="13" t="s">
        <v>39</v>
      </c>
      <c r="F182" s="7" t="s">
        <v>5</v>
      </c>
      <c r="G182" s="7" t="s">
        <v>11</v>
      </c>
      <c r="H182" s="7" t="s">
        <v>6</v>
      </c>
      <c r="I182" s="7" t="s">
        <v>17</v>
      </c>
      <c r="J182" s="7" t="s">
        <v>10</v>
      </c>
      <c r="K182" s="14">
        <v>27.264462809917358</v>
      </c>
      <c r="L182" s="14">
        <f t="shared" si="7"/>
        <v>13.632231404958679</v>
      </c>
      <c r="M182" s="14">
        <f t="shared" si="8"/>
        <v>13.632231404958679</v>
      </c>
      <c r="O182" s="1"/>
    </row>
    <row r="183" spans="3:15" x14ac:dyDescent="0.25">
      <c r="C183" s="7" t="str">
        <f t="shared" si="6"/>
        <v>mayo</v>
      </c>
      <c r="D183" s="13">
        <v>44332</v>
      </c>
      <c r="E183" s="13" t="s">
        <v>41</v>
      </c>
      <c r="F183" s="7" t="s">
        <v>0</v>
      </c>
      <c r="G183" s="7" t="s">
        <v>11</v>
      </c>
      <c r="H183" s="7" t="s">
        <v>2</v>
      </c>
      <c r="I183" s="7" t="s">
        <v>15</v>
      </c>
      <c r="J183" s="7" t="s">
        <v>4</v>
      </c>
      <c r="K183" s="14">
        <v>21.479338842975206</v>
      </c>
      <c r="L183" s="14">
        <f t="shared" si="7"/>
        <v>10.739669421487603</v>
      </c>
      <c r="M183" s="14">
        <f t="shared" si="8"/>
        <v>10.739669421487603</v>
      </c>
      <c r="O183" s="1"/>
    </row>
    <row r="184" spans="3:15" x14ac:dyDescent="0.25">
      <c r="C184" s="7" t="str">
        <f t="shared" si="6"/>
        <v>mayo</v>
      </c>
      <c r="D184" s="13">
        <v>44337</v>
      </c>
      <c r="E184" s="13" t="s">
        <v>32</v>
      </c>
      <c r="F184" s="7" t="s">
        <v>5</v>
      </c>
      <c r="G184" s="7" t="s">
        <v>11</v>
      </c>
      <c r="H184" s="7" t="s">
        <v>6</v>
      </c>
      <c r="I184" s="7" t="s">
        <v>23</v>
      </c>
      <c r="J184" s="7" t="s">
        <v>10</v>
      </c>
      <c r="K184" s="14">
        <v>27.264462809917358</v>
      </c>
      <c r="L184" s="14">
        <f t="shared" si="7"/>
        <v>13.632231404958679</v>
      </c>
      <c r="M184" s="14">
        <f t="shared" si="8"/>
        <v>13.632231404958679</v>
      </c>
      <c r="O184" s="1"/>
    </row>
    <row r="185" spans="3:15" x14ac:dyDescent="0.25">
      <c r="C185" s="7" t="str">
        <f t="shared" si="6"/>
        <v>mayo</v>
      </c>
      <c r="D185" s="13">
        <v>44338</v>
      </c>
      <c r="E185" s="13" t="s">
        <v>32</v>
      </c>
      <c r="F185" s="7" t="s">
        <v>0</v>
      </c>
      <c r="G185" s="7" t="s">
        <v>11</v>
      </c>
      <c r="H185" s="7" t="s">
        <v>19</v>
      </c>
      <c r="I185" s="7" t="s">
        <v>12</v>
      </c>
      <c r="J185" s="7" t="s">
        <v>10</v>
      </c>
      <c r="K185" s="14">
        <v>32.223140495867774</v>
      </c>
      <c r="L185" s="14">
        <f t="shared" si="7"/>
        <v>16.111570247933887</v>
      </c>
      <c r="M185" s="14">
        <f t="shared" si="8"/>
        <v>16.111570247933887</v>
      </c>
      <c r="O185" s="1"/>
    </row>
    <row r="186" spans="3:15" x14ac:dyDescent="0.25">
      <c r="C186" s="7" t="str">
        <f t="shared" si="6"/>
        <v>mayo</v>
      </c>
      <c r="D186" s="13">
        <v>44342</v>
      </c>
      <c r="E186" s="13" t="s">
        <v>40</v>
      </c>
      <c r="F186" s="7" t="s">
        <v>0</v>
      </c>
      <c r="G186" s="7" t="s">
        <v>11</v>
      </c>
      <c r="H186" s="7" t="s">
        <v>2</v>
      </c>
      <c r="I186" s="7" t="s">
        <v>20</v>
      </c>
      <c r="J186" s="7" t="s">
        <v>4</v>
      </c>
      <c r="K186" s="14">
        <v>17.347107438016529</v>
      </c>
      <c r="L186" s="14">
        <f t="shared" si="7"/>
        <v>8.6735537190082646</v>
      </c>
      <c r="M186" s="14">
        <f t="shared" si="8"/>
        <v>8.6735537190082646</v>
      </c>
      <c r="O186" s="1"/>
    </row>
    <row r="187" spans="3:15" x14ac:dyDescent="0.25">
      <c r="C187" s="7" t="str">
        <f t="shared" si="6"/>
        <v>junio</v>
      </c>
      <c r="D187" s="13">
        <v>44349</v>
      </c>
      <c r="E187" s="13" t="s">
        <v>43</v>
      </c>
      <c r="F187" s="7" t="s">
        <v>0</v>
      </c>
      <c r="G187" s="7" t="s">
        <v>11</v>
      </c>
      <c r="H187" s="7" t="s">
        <v>2</v>
      </c>
      <c r="I187" s="7" t="s">
        <v>13</v>
      </c>
      <c r="J187" s="7" t="s">
        <v>4</v>
      </c>
      <c r="K187" s="14">
        <v>22.305785123966942</v>
      </c>
      <c r="L187" s="14">
        <f t="shared" si="7"/>
        <v>11.152892561983471</v>
      </c>
      <c r="M187" s="14">
        <f t="shared" si="8"/>
        <v>11.152892561983471</v>
      </c>
      <c r="O187" s="1"/>
    </row>
    <row r="188" spans="3:15" x14ac:dyDescent="0.25">
      <c r="C188" s="7" t="str">
        <f t="shared" si="6"/>
        <v>junio</v>
      </c>
      <c r="D188" s="13">
        <v>44360</v>
      </c>
      <c r="E188" s="13" t="s">
        <v>34</v>
      </c>
      <c r="F188" s="7" t="s">
        <v>0</v>
      </c>
      <c r="G188" s="7" t="s">
        <v>11</v>
      </c>
      <c r="H188" s="7" t="s">
        <v>8</v>
      </c>
      <c r="I188" s="7" t="s">
        <v>3</v>
      </c>
      <c r="J188" s="7" t="s">
        <v>10</v>
      </c>
      <c r="K188" s="14">
        <v>30.5702479338843</v>
      </c>
      <c r="L188" s="14">
        <f t="shared" si="7"/>
        <v>15.28512396694215</v>
      </c>
      <c r="M188" s="14">
        <f t="shared" si="8"/>
        <v>15.28512396694215</v>
      </c>
      <c r="O188" s="1"/>
    </row>
    <row r="189" spans="3:15" x14ac:dyDescent="0.25">
      <c r="C189" s="7" t="str">
        <f t="shared" si="6"/>
        <v>junio</v>
      </c>
      <c r="D189" s="13">
        <v>44365</v>
      </c>
      <c r="E189" s="13" t="s">
        <v>31</v>
      </c>
      <c r="F189" s="7" t="s">
        <v>5</v>
      </c>
      <c r="G189" s="7" t="s">
        <v>11</v>
      </c>
      <c r="H189" s="7" t="s">
        <v>19</v>
      </c>
      <c r="I189" s="7" t="s">
        <v>9</v>
      </c>
      <c r="J189" s="7" t="s">
        <v>7</v>
      </c>
      <c r="K189" s="14">
        <v>17.347107438016529</v>
      </c>
      <c r="L189" s="14">
        <f t="shared" si="7"/>
        <v>8.6735537190082646</v>
      </c>
      <c r="M189" s="14">
        <f t="shared" si="8"/>
        <v>8.6735537190082646</v>
      </c>
      <c r="O189" s="1"/>
    </row>
    <row r="190" spans="3:15" x14ac:dyDescent="0.25">
      <c r="C190" s="7" t="str">
        <f t="shared" si="6"/>
        <v>junio</v>
      </c>
      <c r="D190" s="13">
        <v>44366</v>
      </c>
      <c r="E190" s="13" t="s">
        <v>43</v>
      </c>
      <c r="F190" s="7" t="s">
        <v>5</v>
      </c>
      <c r="G190" s="7" t="s">
        <v>11</v>
      </c>
      <c r="H190" s="7" t="s">
        <v>19</v>
      </c>
      <c r="I190" s="7" t="s">
        <v>9</v>
      </c>
      <c r="J190" s="7" t="s">
        <v>10</v>
      </c>
      <c r="K190" s="14">
        <v>33.876033057851245</v>
      </c>
      <c r="L190" s="14">
        <f t="shared" si="7"/>
        <v>16.938016528925623</v>
      </c>
      <c r="M190" s="14">
        <f t="shared" si="8"/>
        <v>16.938016528925623</v>
      </c>
      <c r="O190" s="1"/>
    </row>
    <row r="191" spans="3:15" x14ac:dyDescent="0.25">
      <c r="C191" s="7" t="str">
        <f t="shared" si="6"/>
        <v>junio</v>
      </c>
      <c r="D191" s="13">
        <v>44376</v>
      </c>
      <c r="E191" s="13" t="s">
        <v>26</v>
      </c>
      <c r="F191" s="7" t="s">
        <v>0</v>
      </c>
      <c r="G191" s="7" t="s">
        <v>11</v>
      </c>
      <c r="H191" s="7" t="s">
        <v>2</v>
      </c>
      <c r="I191" s="7" t="s">
        <v>17</v>
      </c>
      <c r="J191" s="7" t="s">
        <v>10</v>
      </c>
      <c r="K191" s="14">
        <v>25.611570247933884</v>
      </c>
      <c r="L191" s="14">
        <f t="shared" si="7"/>
        <v>12.805785123966942</v>
      </c>
      <c r="M191" s="14">
        <f t="shared" si="8"/>
        <v>12.805785123966942</v>
      </c>
      <c r="O191" s="1"/>
    </row>
    <row r="192" spans="3:15" x14ac:dyDescent="0.25">
      <c r="C192" s="7" t="str">
        <f t="shared" si="6"/>
        <v>julio</v>
      </c>
      <c r="D192" s="13">
        <v>44390</v>
      </c>
      <c r="E192" s="13" t="s">
        <v>27</v>
      </c>
      <c r="F192" s="7" t="s">
        <v>0</v>
      </c>
      <c r="G192" s="7" t="s">
        <v>11</v>
      </c>
      <c r="H192" s="7" t="s">
        <v>2</v>
      </c>
      <c r="I192" s="7" t="s">
        <v>20</v>
      </c>
      <c r="J192" s="7" t="s">
        <v>4</v>
      </c>
      <c r="K192" s="14">
        <v>19</v>
      </c>
      <c r="L192" s="14">
        <f t="shared" si="7"/>
        <v>9.5</v>
      </c>
      <c r="M192" s="14">
        <f t="shared" si="8"/>
        <v>9.5</v>
      </c>
      <c r="O192" s="1"/>
    </row>
    <row r="193" spans="3:15" x14ac:dyDescent="0.25">
      <c r="C193" s="7" t="str">
        <f t="shared" si="6"/>
        <v>agosto</v>
      </c>
      <c r="D193" s="13">
        <v>44419</v>
      </c>
      <c r="E193" s="13" t="s">
        <v>31</v>
      </c>
      <c r="F193" s="7" t="s">
        <v>5</v>
      </c>
      <c r="G193" s="7" t="s">
        <v>11</v>
      </c>
      <c r="H193" s="7" t="s">
        <v>2</v>
      </c>
      <c r="I193" s="7" t="s">
        <v>12</v>
      </c>
      <c r="J193" s="7" t="s">
        <v>7</v>
      </c>
      <c r="K193" s="14">
        <v>17.347107438016529</v>
      </c>
      <c r="L193" s="14">
        <f t="shared" si="7"/>
        <v>8.6735537190082646</v>
      </c>
      <c r="M193" s="14">
        <f t="shared" si="8"/>
        <v>8.6735537190082646</v>
      </c>
      <c r="O193" s="1"/>
    </row>
    <row r="194" spans="3:15" x14ac:dyDescent="0.25">
      <c r="C194" s="7" t="str">
        <f t="shared" si="6"/>
        <v>agosto</v>
      </c>
      <c r="D194" s="13">
        <v>44436</v>
      </c>
      <c r="E194" s="13" t="s">
        <v>26</v>
      </c>
      <c r="F194" s="7" t="s">
        <v>5</v>
      </c>
      <c r="G194" s="7" t="s">
        <v>11</v>
      </c>
      <c r="H194" s="7" t="s">
        <v>6</v>
      </c>
      <c r="I194" s="7" t="s">
        <v>3</v>
      </c>
      <c r="J194" s="7" t="s">
        <v>10</v>
      </c>
      <c r="K194" s="14">
        <v>22.305785123966942</v>
      </c>
      <c r="L194" s="14">
        <f t="shared" si="7"/>
        <v>11.152892561983471</v>
      </c>
      <c r="M194" s="14">
        <f t="shared" si="8"/>
        <v>11.152892561983471</v>
      </c>
      <c r="O194" s="1"/>
    </row>
    <row r="195" spans="3:15" x14ac:dyDescent="0.25">
      <c r="C195" s="7" t="str">
        <f t="shared" si="6"/>
        <v>septiembre</v>
      </c>
      <c r="D195" s="13">
        <v>44445</v>
      </c>
      <c r="E195" s="13" t="s">
        <v>43</v>
      </c>
      <c r="F195" s="7" t="s">
        <v>5</v>
      </c>
      <c r="G195" s="7" t="s">
        <v>11</v>
      </c>
      <c r="H195" s="7" t="s">
        <v>2</v>
      </c>
      <c r="I195" s="7" t="s">
        <v>23</v>
      </c>
      <c r="J195" s="7" t="s">
        <v>7</v>
      </c>
      <c r="K195" s="14">
        <v>17.347107438016529</v>
      </c>
      <c r="L195" s="14">
        <f t="shared" si="7"/>
        <v>8.6735537190082646</v>
      </c>
      <c r="M195" s="14">
        <f t="shared" si="8"/>
        <v>8.6735537190082646</v>
      </c>
      <c r="O195" s="1"/>
    </row>
    <row r="196" spans="3:15" x14ac:dyDescent="0.25">
      <c r="C196" s="7" t="str">
        <f t="shared" ref="C196:C259" si="9">TEXT(D196,"MMMM")</f>
        <v>mayo</v>
      </c>
      <c r="D196" s="13">
        <v>44317</v>
      </c>
      <c r="E196" s="13" t="s">
        <v>28</v>
      </c>
      <c r="F196" s="7" t="s">
        <v>5</v>
      </c>
      <c r="G196" s="7" t="s">
        <v>63</v>
      </c>
      <c r="H196" s="7" t="s">
        <v>2</v>
      </c>
      <c r="I196" s="7" t="s">
        <v>23</v>
      </c>
      <c r="J196" s="7" t="s">
        <v>10</v>
      </c>
      <c r="K196" s="14">
        <v>29.743801652892564</v>
      </c>
      <c r="L196" s="14">
        <f t="shared" ref="L196:L259" si="10">K196*0.5</f>
        <v>14.871900826446282</v>
      </c>
      <c r="M196" s="14">
        <f t="shared" ref="M196:M259" si="11">K196-L196</f>
        <v>14.871900826446282</v>
      </c>
      <c r="O196" s="1"/>
    </row>
    <row r="197" spans="3:15" x14ac:dyDescent="0.25">
      <c r="C197" s="7" t="str">
        <f t="shared" si="9"/>
        <v>mayo</v>
      </c>
      <c r="D197" s="13">
        <v>44329</v>
      </c>
      <c r="E197" s="13" t="s">
        <v>38</v>
      </c>
      <c r="F197" s="7" t="s">
        <v>5</v>
      </c>
      <c r="G197" s="7" t="s">
        <v>63</v>
      </c>
      <c r="H197" s="7" t="s">
        <v>19</v>
      </c>
      <c r="I197" s="7" t="s">
        <v>15</v>
      </c>
      <c r="J197" s="7" t="s">
        <v>10</v>
      </c>
      <c r="K197" s="14">
        <v>39.66115702479339</v>
      </c>
      <c r="L197" s="14">
        <f t="shared" si="10"/>
        <v>19.830578512396695</v>
      </c>
      <c r="M197" s="14">
        <f t="shared" si="11"/>
        <v>19.830578512396695</v>
      </c>
      <c r="O197" s="1"/>
    </row>
    <row r="198" spans="3:15" x14ac:dyDescent="0.25">
      <c r="C198" s="7" t="str">
        <f t="shared" si="9"/>
        <v>mayo</v>
      </c>
      <c r="D198" s="13">
        <v>44329</v>
      </c>
      <c r="E198" s="13" t="s">
        <v>28</v>
      </c>
      <c r="F198" s="7" t="s">
        <v>0</v>
      </c>
      <c r="G198" s="7" t="s">
        <v>63</v>
      </c>
      <c r="H198" s="7" t="s">
        <v>19</v>
      </c>
      <c r="I198" s="7" t="s">
        <v>13</v>
      </c>
      <c r="J198" s="7" t="s">
        <v>10</v>
      </c>
      <c r="K198" s="14">
        <v>24.785123966942148</v>
      </c>
      <c r="L198" s="14">
        <f t="shared" si="10"/>
        <v>12.392561983471074</v>
      </c>
      <c r="M198" s="14">
        <f t="shared" si="11"/>
        <v>12.392561983471074</v>
      </c>
      <c r="O198" s="1"/>
    </row>
    <row r="199" spans="3:15" x14ac:dyDescent="0.25">
      <c r="C199" s="7" t="str">
        <f t="shared" si="9"/>
        <v>mayo</v>
      </c>
      <c r="D199" s="13">
        <v>44333</v>
      </c>
      <c r="E199" s="13" t="s">
        <v>30</v>
      </c>
      <c r="F199" s="7" t="s">
        <v>0</v>
      </c>
      <c r="G199" s="7" t="s">
        <v>63</v>
      </c>
      <c r="H199" s="7" t="s">
        <v>19</v>
      </c>
      <c r="I199" s="7" t="s">
        <v>9</v>
      </c>
      <c r="J199" s="7" t="s">
        <v>10</v>
      </c>
      <c r="K199" s="14">
        <v>36.355371900826448</v>
      </c>
      <c r="L199" s="14">
        <f t="shared" si="10"/>
        <v>18.177685950413224</v>
      </c>
      <c r="M199" s="14">
        <f t="shared" si="11"/>
        <v>18.177685950413224</v>
      </c>
      <c r="O199" s="1"/>
    </row>
    <row r="200" spans="3:15" x14ac:dyDescent="0.25">
      <c r="C200" s="7" t="str">
        <f t="shared" si="9"/>
        <v>mayo</v>
      </c>
      <c r="D200" s="13">
        <v>44333</v>
      </c>
      <c r="E200" s="13" t="s">
        <v>36</v>
      </c>
      <c r="F200" s="7" t="s">
        <v>0</v>
      </c>
      <c r="G200" s="7" t="s">
        <v>63</v>
      </c>
      <c r="H200" s="7" t="s">
        <v>19</v>
      </c>
      <c r="I200" s="7" t="s">
        <v>23</v>
      </c>
      <c r="J200" s="7" t="s">
        <v>10</v>
      </c>
      <c r="K200" s="14">
        <v>38.834710743801658</v>
      </c>
      <c r="L200" s="14">
        <f t="shared" si="10"/>
        <v>19.417355371900829</v>
      </c>
      <c r="M200" s="14">
        <f t="shared" si="11"/>
        <v>19.417355371900829</v>
      </c>
      <c r="O200" s="1"/>
    </row>
    <row r="201" spans="3:15" x14ac:dyDescent="0.25">
      <c r="C201" s="7" t="str">
        <f t="shared" si="9"/>
        <v>mayo</v>
      </c>
      <c r="D201" s="13">
        <v>44335</v>
      </c>
      <c r="E201" s="13" t="s">
        <v>28</v>
      </c>
      <c r="F201" s="7" t="s">
        <v>0</v>
      </c>
      <c r="G201" s="7" t="s">
        <v>63</v>
      </c>
      <c r="H201" s="7" t="s">
        <v>19</v>
      </c>
      <c r="I201" s="7" t="s">
        <v>17</v>
      </c>
      <c r="J201" s="7" t="s">
        <v>10</v>
      </c>
      <c r="K201" s="14">
        <v>22.305785123966942</v>
      </c>
      <c r="L201" s="14">
        <f t="shared" si="10"/>
        <v>11.152892561983471</v>
      </c>
      <c r="M201" s="14">
        <f t="shared" si="11"/>
        <v>11.152892561983471</v>
      </c>
      <c r="O201" s="1"/>
    </row>
    <row r="202" spans="3:15" x14ac:dyDescent="0.25">
      <c r="C202" s="7" t="str">
        <f t="shared" si="9"/>
        <v>mayo</v>
      </c>
      <c r="D202" s="13">
        <v>44343</v>
      </c>
      <c r="E202" s="13" t="s">
        <v>32</v>
      </c>
      <c r="F202" s="7" t="s">
        <v>0</v>
      </c>
      <c r="G202" s="7" t="s">
        <v>63</v>
      </c>
      <c r="H202" s="7" t="s">
        <v>8</v>
      </c>
      <c r="I202" s="7" t="s">
        <v>15</v>
      </c>
      <c r="J202" s="7" t="s">
        <v>4</v>
      </c>
      <c r="K202" s="14">
        <v>42.1404958677686</v>
      </c>
      <c r="L202" s="14">
        <f t="shared" si="10"/>
        <v>21.0702479338843</v>
      </c>
      <c r="M202" s="14">
        <f t="shared" si="11"/>
        <v>21.0702479338843</v>
      </c>
      <c r="O202" s="1"/>
    </row>
    <row r="203" spans="3:15" x14ac:dyDescent="0.25">
      <c r="C203" s="7" t="str">
        <f t="shared" si="9"/>
        <v>junio</v>
      </c>
      <c r="D203" s="13">
        <v>44348</v>
      </c>
      <c r="E203" s="13" t="s">
        <v>42</v>
      </c>
      <c r="F203" s="7" t="s">
        <v>0</v>
      </c>
      <c r="G203" s="7" t="s">
        <v>63</v>
      </c>
      <c r="H203" s="7" t="s">
        <v>2</v>
      </c>
      <c r="I203" s="7" t="s">
        <v>23</v>
      </c>
      <c r="J203" s="7" t="s">
        <v>10</v>
      </c>
      <c r="K203" s="14">
        <v>34.702479338842977</v>
      </c>
      <c r="L203" s="14">
        <f t="shared" si="10"/>
        <v>17.351239669421489</v>
      </c>
      <c r="M203" s="14">
        <f t="shared" si="11"/>
        <v>17.351239669421489</v>
      </c>
      <c r="O203" s="1"/>
    </row>
    <row r="204" spans="3:15" x14ac:dyDescent="0.25">
      <c r="C204" s="7" t="str">
        <f t="shared" si="9"/>
        <v>junio</v>
      </c>
      <c r="D204" s="13">
        <v>44348</v>
      </c>
      <c r="E204" s="13" t="s">
        <v>37</v>
      </c>
      <c r="F204" s="7" t="s">
        <v>0</v>
      </c>
      <c r="G204" s="7" t="s">
        <v>63</v>
      </c>
      <c r="H204" s="7" t="s">
        <v>6</v>
      </c>
      <c r="I204" s="7" t="s">
        <v>13</v>
      </c>
      <c r="J204" s="7" t="s">
        <v>4</v>
      </c>
      <c r="K204" s="14">
        <v>33.049586776859506</v>
      </c>
      <c r="L204" s="14">
        <f t="shared" si="10"/>
        <v>16.524793388429753</v>
      </c>
      <c r="M204" s="14">
        <f t="shared" si="11"/>
        <v>16.524793388429753</v>
      </c>
      <c r="O204" s="1"/>
    </row>
    <row r="205" spans="3:15" x14ac:dyDescent="0.25">
      <c r="C205" s="7" t="str">
        <f t="shared" si="9"/>
        <v>junio</v>
      </c>
      <c r="D205" s="13">
        <v>44354</v>
      </c>
      <c r="E205" s="13" t="s">
        <v>26</v>
      </c>
      <c r="F205" s="7" t="s">
        <v>5</v>
      </c>
      <c r="G205" s="7" t="s">
        <v>63</v>
      </c>
      <c r="H205" s="7" t="s">
        <v>6</v>
      </c>
      <c r="I205" s="7" t="s">
        <v>15</v>
      </c>
      <c r="J205" s="7" t="s">
        <v>10</v>
      </c>
      <c r="K205" s="14">
        <v>28.090909090909093</v>
      </c>
      <c r="L205" s="14">
        <f t="shared" si="10"/>
        <v>14.045454545454547</v>
      </c>
      <c r="M205" s="14">
        <f t="shared" si="11"/>
        <v>14.045454545454547</v>
      </c>
      <c r="O205" s="1"/>
    </row>
    <row r="206" spans="3:15" x14ac:dyDescent="0.25">
      <c r="C206" s="7" t="str">
        <f t="shared" si="9"/>
        <v>junio</v>
      </c>
      <c r="D206" s="13">
        <v>44361</v>
      </c>
      <c r="E206" s="13" t="s">
        <v>33</v>
      </c>
      <c r="F206" s="7" t="s">
        <v>5</v>
      </c>
      <c r="G206" s="7" t="s">
        <v>63</v>
      </c>
      <c r="H206" s="7" t="s">
        <v>8</v>
      </c>
      <c r="I206" s="7" t="s">
        <v>3</v>
      </c>
      <c r="J206" s="7" t="s">
        <v>10</v>
      </c>
      <c r="K206" s="14">
        <v>28.917355371900829</v>
      </c>
      <c r="L206" s="14">
        <f t="shared" si="10"/>
        <v>14.458677685950414</v>
      </c>
      <c r="M206" s="14">
        <f t="shared" si="11"/>
        <v>14.458677685950414</v>
      </c>
      <c r="O206" s="1"/>
    </row>
    <row r="207" spans="3:15" x14ac:dyDescent="0.25">
      <c r="C207" s="7" t="str">
        <f t="shared" si="9"/>
        <v>junio</v>
      </c>
      <c r="D207" s="13">
        <v>44377</v>
      </c>
      <c r="E207" s="13" t="s">
        <v>31</v>
      </c>
      <c r="F207" s="7" t="s">
        <v>5</v>
      </c>
      <c r="G207" s="7" t="s">
        <v>63</v>
      </c>
      <c r="H207" s="7" t="s">
        <v>6</v>
      </c>
      <c r="I207" s="7" t="s">
        <v>3</v>
      </c>
      <c r="J207" s="7" t="s">
        <v>10</v>
      </c>
      <c r="K207" s="14">
        <v>26.438016528925619</v>
      </c>
      <c r="L207" s="14">
        <f t="shared" si="10"/>
        <v>13.21900826446281</v>
      </c>
      <c r="M207" s="14">
        <f t="shared" si="11"/>
        <v>13.21900826446281</v>
      </c>
      <c r="O207" s="1"/>
    </row>
    <row r="208" spans="3:15" x14ac:dyDescent="0.25">
      <c r="C208" s="7" t="str">
        <f t="shared" si="9"/>
        <v>julio</v>
      </c>
      <c r="D208" s="13">
        <v>44381</v>
      </c>
      <c r="E208" s="13" t="s">
        <v>29</v>
      </c>
      <c r="F208" s="7" t="s">
        <v>0</v>
      </c>
      <c r="G208" s="7" t="s">
        <v>63</v>
      </c>
      <c r="H208" s="7" t="s">
        <v>8</v>
      </c>
      <c r="I208" s="7" t="s">
        <v>12</v>
      </c>
      <c r="J208" s="7" t="s">
        <v>4</v>
      </c>
      <c r="K208" s="14">
        <v>24.785123966942148</v>
      </c>
      <c r="L208" s="14">
        <f t="shared" si="10"/>
        <v>12.392561983471074</v>
      </c>
      <c r="M208" s="14">
        <f t="shared" si="11"/>
        <v>12.392561983471074</v>
      </c>
      <c r="O208" s="1"/>
    </row>
    <row r="209" spans="3:15" x14ac:dyDescent="0.25">
      <c r="C209" s="7" t="str">
        <f t="shared" si="9"/>
        <v>julio</v>
      </c>
      <c r="D209" s="13">
        <v>44391</v>
      </c>
      <c r="E209" s="13" t="s">
        <v>38</v>
      </c>
      <c r="F209" s="7" t="s">
        <v>0</v>
      </c>
      <c r="G209" s="7" t="s">
        <v>63</v>
      </c>
      <c r="H209" s="7" t="s">
        <v>8</v>
      </c>
      <c r="I209" s="7" t="s">
        <v>23</v>
      </c>
      <c r="J209" s="7" t="s">
        <v>10</v>
      </c>
      <c r="K209" s="14">
        <v>18.173553719008265</v>
      </c>
      <c r="L209" s="14">
        <f t="shared" si="10"/>
        <v>9.0867768595041323</v>
      </c>
      <c r="M209" s="14">
        <f t="shared" si="11"/>
        <v>9.0867768595041323</v>
      </c>
      <c r="O209" s="1"/>
    </row>
    <row r="210" spans="3:15" x14ac:dyDescent="0.25">
      <c r="C210" s="7" t="str">
        <f t="shared" si="9"/>
        <v>julio</v>
      </c>
      <c r="D210" s="13">
        <v>44394</v>
      </c>
      <c r="E210" s="13" t="s">
        <v>27</v>
      </c>
      <c r="F210" s="7" t="s">
        <v>0</v>
      </c>
      <c r="G210" s="7" t="s">
        <v>63</v>
      </c>
      <c r="H210" s="7" t="s">
        <v>19</v>
      </c>
      <c r="I210" s="7" t="s">
        <v>15</v>
      </c>
      <c r="J210" s="7" t="s">
        <v>4</v>
      </c>
      <c r="K210" s="14">
        <v>22.305785123966942</v>
      </c>
      <c r="L210" s="14">
        <f t="shared" si="10"/>
        <v>11.152892561983471</v>
      </c>
      <c r="M210" s="14">
        <f t="shared" si="11"/>
        <v>11.152892561983471</v>
      </c>
      <c r="O210" s="1"/>
    </row>
    <row r="211" spans="3:15" x14ac:dyDescent="0.25">
      <c r="C211" s="7" t="str">
        <f t="shared" si="9"/>
        <v>julio</v>
      </c>
      <c r="D211" s="13">
        <v>44397</v>
      </c>
      <c r="E211" s="13" t="s">
        <v>35</v>
      </c>
      <c r="F211" s="7" t="s">
        <v>0</v>
      </c>
      <c r="G211" s="7" t="s">
        <v>63</v>
      </c>
      <c r="H211" s="7" t="s">
        <v>6</v>
      </c>
      <c r="I211" s="7" t="s">
        <v>20</v>
      </c>
      <c r="J211" s="7" t="s">
        <v>10</v>
      </c>
      <c r="K211" s="14">
        <v>38.834710743801658</v>
      </c>
      <c r="L211" s="14">
        <f t="shared" si="10"/>
        <v>19.417355371900829</v>
      </c>
      <c r="M211" s="14">
        <f t="shared" si="11"/>
        <v>19.417355371900829</v>
      </c>
      <c r="O211" s="1"/>
    </row>
    <row r="212" spans="3:15" x14ac:dyDescent="0.25">
      <c r="C212" s="7" t="str">
        <f t="shared" si="9"/>
        <v>julio</v>
      </c>
      <c r="D212" s="13">
        <v>44398</v>
      </c>
      <c r="E212" s="13" t="s">
        <v>37</v>
      </c>
      <c r="F212" s="7" t="s">
        <v>0</v>
      </c>
      <c r="G212" s="7" t="s">
        <v>63</v>
      </c>
      <c r="H212" s="7" t="s">
        <v>2</v>
      </c>
      <c r="I212" s="7" t="s">
        <v>12</v>
      </c>
      <c r="J212" s="7" t="s">
        <v>10</v>
      </c>
      <c r="K212" s="14">
        <v>37.181818181818187</v>
      </c>
      <c r="L212" s="14">
        <f t="shared" si="10"/>
        <v>18.590909090909093</v>
      </c>
      <c r="M212" s="14">
        <f t="shared" si="11"/>
        <v>18.590909090909093</v>
      </c>
      <c r="O212" s="1"/>
    </row>
    <row r="213" spans="3:15" x14ac:dyDescent="0.25">
      <c r="C213" s="7" t="str">
        <f t="shared" si="9"/>
        <v>agosto</v>
      </c>
      <c r="D213" s="13">
        <v>44423</v>
      </c>
      <c r="E213" s="13" t="s">
        <v>27</v>
      </c>
      <c r="F213" s="7" t="s">
        <v>5</v>
      </c>
      <c r="G213" s="7" t="s">
        <v>63</v>
      </c>
      <c r="H213" s="7" t="s">
        <v>2</v>
      </c>
      <c r="I213" s="7" t="s">
        <v>20</v>
      </c>
      <c r="J213" s="7" t="s">
        <v>10</v>
      </c>
      <c r="K213" s="14">
        <v>26.438016528925619</v>
      </c>
      <c r="L213" s="14">
        <f t="shared" si="10"/>
        <v>13.21900826446281</v>
      </c>
      <c r="M213" s="14">
        <f t="shared" si="11"/>
        <v>13.21900826446281</v>
      </c>
      <c r="O213" s="1"/>
    </row>
    <row r="214" spans="3:15" x14ac:dyDescent="0.25">
      <c r="C214" s="7" t="str">
        <f t="shared" si="9"/>
        <v>agosto</v>
      </c>
      <c r="D214" s="13">
        <v>44429</v>
      </c>
      <c r="E214" s="13" t="s">
        <v>29</v>
      </c>
      <c r="F214" s="7" t="s">
        <v>0</v>
      </c>
      <c r="G214" s="7" t="s">
        <v>63</v>
      </c>
      <c r="H214" s="7" t="s">
        <v>2</v>
      </c>
      <c r="I214" s="7" t="s">
        <v>9</v>
      </c>
      <c r="J214" s="7" t="s">
        <v>10</v>
      </c>
      <c r="K214" s="14">
        <v>19.826446280991735</v>
      </c>
      <c r="L214" s="14">
        <f t="shared" si="10"/>
        <v>9.9132231404958677</v>
      </c>
      <c r="M214" s="14">
        <f t="shared" si="11"/>
        <v>9.9132231404958677</v>
      </c>
      <c r="O214" s="1"/>
    </row>
    <row r="215" spans="3:15" x14ac:dyDescent="0.25">
      <c r="C215" s="7" t="str">
        <f t="shared" si="9"/>
        <v>septiembre</v>
      </c>
      <c r="D215" s="13">
        <v>44459</v>
      </c>
      <c r="E215" s="13" t="s">
        <v>28</v>
      </c>
      <c r="F215" s="7" t="s">
        <v>0</v>
      </c>
      <c r="G215" s="7" t="s">
        <v>63</v>
      </c>
      <c r="H215" s="7" t="s">
        <v>2</v>
      </c>
      <c r="I215" s="7" t="s">
        <v>15</v>
      </c>
      <c r="J215" s="7" t="s">
        <v>4</v>
      </c>
      <c r="K215" s="14">
        <v>28.917355371900829</v>
      </c>
      <c r="L215" s="14">
        <f t="shared" si="10"/>
        <v>14.458677685950414</v>
      </c>
      <c r="M215" s="14">
        <f t="shared" si="11"/>
        <v>14.458677685950414</v>
      </c>
      <c r="O215" s="1"/>
    </row>
    <row r="216" spans="3:15" x14ac:dyDescent="0.25">
      <c r="C216" s="7" t="str">
        <f t="shared" si="9"/>
        <v>mayo</v>
      </c>
      <c r="D216" s="13">
        <v>44324</v>
      </c>
      <c r="E216" s="13" t="s">
        <v>38</v>
      </c>
      <c r="F216" s="7" t="s">
        <v>5</v>
      </c>
      <c r="G216" s="7" t="s">
        <v>24</v>
      </c>
      <c r="H216" s="7" t="s">
        <v>6</v>
      </c>
      <c r="I216" s="7" t="s">
        <v>12</v>
      </c>
      <c r="J216" s="7" t="s">
        <v>10</v>
      </c>
      <c r="K216" s="14">
        <v>23.132231404958677</v>
      </c>
      <c r="L216" s="14">
        <f t="shared" si="10"/>
        <v>11.566115702479339</v>
      </c>
      <c r="M216" s="14">
        <f t="shared" si="11"/>
        <v>11.566115702479339</v>
      </c>
      <c r="O216" s="1"/>
    </row>
    <row r="217" spans="3:15" x14ac:dyDescent="0.25">
      <c r="C217" s="7" t="str">
        <f t="shared" si="9"/>
        <v>mayo</v>
      </c>
      <c r="D217" s="13">
        <v>44325</v>
      </c>
      <c r="E217" s="13" t="s">
        <v>38</v>
      </c>
      <c r="F217" s="7" t="s">
        <v>5</v>
      </c>
      <c r="G217" s="7" t="s">
        <v>24</v>
      </c>
      <c r="H217" s="7" t="s">
        <v>2</v>
      </c>
      <c r="I217" s="7" t="s">
        <v>17</v>
      </c>
      <c r="J217" s="7" t="s">
        <v>7</v>
      </c>
      <c r="K217" s="14">
        <v>18.173553719008265</v>
      </c>
      <c r="L217" s="14">
        <f t="shared" si="10"/>
        <v>9.0867768595041323</v>
      </c>
      <c r="M217" s="14">
        <f t="shared" si="11"/>
        <v>9.0867768595041323</v>
      </c>
      <c r="O217" s="1"/>
    </row>
    <row r="218" spans="3:15" x14ac:dyDescent="0.25">
      <c r="C218" s="7" t="str">
        <f t="shared" si="9"/>
        <v>mayo</v>
      </c>
      <c r="D218" s="13">
        <v>44326</v>
      </c>
      <c r="E218" s="13" t="s">
        <v>33</v>
      </c>
      <c r="F218" s="7" t="s">
        <v>5</v>
      </c>
      <c r="G218" s="7" t="s">
        <v>24</v>
      </c>
      <c r="H218" s="7" t="s">
        <v>6</v>
      </c>
      <c r="I218" s="7" t="s">
        <v>12</v>
      </c>
      <c r="J218" s="7" t="s">
        <v>10</v>
      </c>
      <c r="K218" s="14">
        <v>19.826446280991735</v>
      </c>
      <c r="L218" s="14">
        <f t="shared" si="10"/>
        <v>9.9132231404958677</v>
      </c>
      <c r="M218" s="14">
        <f t="shared" si="11"/>
        <v>9.9132231404958677</v>
      </c>
      <c r="O218" s="1"/>
    </row>
    <row r="219" spans="3:15" x14ac:dyDescent="0.25">
      <c r="C219" s="7" t="str">
        <f t="shared" si="9"/>
        <v>mayo</v>
      </c>
      <c r="D219" s="13">
        <v>44336</v>
      </c>
      <c r="E219" s="13" t="s">
        <v>36</v>
      </c>
      <c r="F219" s="7" t="s">
        <v>0</v>
      </c>
      <c r="G219" s="7" t="s">
        <v>24</v>
      </c>
      <c r="H219" s="7" t="s">
        <v>8</v>
      </c>
      <c r="I219" s="7" t="s">
        <v>12</v>
      </c>
      <c r="J219" s="7" t="s">
        <v>10</v>
      </c>
      <c r="K219" s="14">
        <v>24.785123966942148</v>
      </c>
      <c r="L219" s="14">
        <f t="shared" si="10"/>
        <v>12.392561983471074</v>
      </c>
      <c r="M219" s="14">
        <f t="shared" si="11"/>
        <v>12.392561983471074</v>
      </c>
      <c r="O219" s="1"/>
    </row>
    <row r="220" spans="3:15" x14ac:dyDescent="0.25">
      <c r="C220" s="7" t="str">
        <f t="shared" si="9"/>
        <v>mayo</v>
      </c>
      <c r="D220" s="13">
        <v>44338</v>
      </c>
      <c r="E220" s="13" t="s">
        <v>27</v>
      </c>
      <c r="F220" s="7" t="s">
        <v>0</v>
      </c>
      <c r="G220" s="7" t="s">
        <v>24</v>
      </c>
      <c r="H220" s="7" t="s">
        <v>19</v>
      </c>
      <c r="I220" s="7" t="s">
        <v>17</v>
      </c>
      <c r="J220" s="7" t="s">
        <v>4</v>
      </c>
      <c r="K220" s="14">
        <v>21.479338842975206</v>
      </c>
      <c r="L220" s="14">
        <f t="shared" si="10"/>
        <v>10.739669421487603</v>
      </c>
      <c r="M220" s="14">
        <f t="shared" si="11"/>
        <v>10.739669421487603</v>
      </c>
      <c r="O220" s="1"/>
    </row>
    <row r="221" spans="3:15" x14ac:dyDescent="0.25">
      <c r="C221" s="7" t="str">
        <f t="shared" si="9"/>
        <v>junio</v>
      </c>
      <c r="D221" s="13">
        <v>44363</v>
      </c>
      <c r="E221" s="13" t="s">
        <v>40</v>
      </c>
      <c r="F221" s="7" t="s">
        <v>5</v>
      </c>
      <c r="G221" s="7" t="s">
        <v>24</v>
      </c>
      <c r="H221" s="7" t="s">
        <v>19</v>
      </c>
      <c r="I221" s="7" t="s">
        <v>12</v>
      </c>
      <c r="J221" s="7" t="s">
        <v>10</v>
      </c>
      <c r="K221" s="14">
        <v>19</v>
      </c>
      <c r="L221" s="14">
        <f t="shared" si="10"/>
        <v>9.5</v>
      </c>
      <c r="M221" s="14">
        <f t="shared" si="11"/>
        <v>9.5</v>
      </c>
      <c r="O221" s="1"/>
    </row>
    <row r="222" spans="3:15" x14ac:dyDescent="0.25">
      <c r="C222" s="7" t="str">
        <f t="shared" si="9"/>
        <v>junio</v>
      </c>
      <c r="D222" s="13">
        <v>44368</v>
      </c>
      <c r="E222" s="13" t="s">
        <v>32</v>
      </c>
      <c r="F222" s="7" t="s">
        <v>5</v>
      </c>
      <c r="G222" s="7" t="s">
        <v>24</v>
      </c>
      <c r="H222" s="7" t="s">
        <v>19</v>
      </c>
      <c r="I222" s="7" t="s">
        <v>20</v>
      </c>
      <c r="J222" s="7" t="s">
        <v>10</v>
      </c>
      <c r="K222" s="14">
        <v>25.611570247933884</v>
      </c>
      <c r="L222" s="14">
        <f t="shared" si="10"/>
        <v>12.805785123966942</v>
      </c>
      <c r="M222" s="14">
        <f t="shared" si="11"/>
        <v>12.805785123966942</v>
      </c>
      <c r="O222" s="1"/>
    </row>
    <row r="223" spans="3:15" x14ac:dyDescent="0.25">
      <c r="C223" s="7" t="str">
        <f t="shared" si="9"/>
        <v>junio</v>
      </c>
      <c r="D223" s="13">
        <v>44370</v>
      </c>
      <c r="E223" s="13" t="s">
        <v>30</v>
      </c>
      <c r="F223" s="7" t="s">
        <v>0</v>
      </c>
      <c r="G223" s="7" t="s">
        <v>24</v>
      </c>
      <c r="H223" s="7" t="s">
        <v>19</v>
      </c>
      <c r="I223" s="7" t="s">
        <v>9</v>
      </c>
      <c r="J223" s="7" t="s">
        <v>4</v>
      </c>
      <c r="K223" s="14">
        <v>18.173553719008265</v>
      </c>
      <c r="L223" s="14">
        <f t="shared" si="10"/>
        <v>9.0867768595041323</v>
      </c>
      <c r="M223" s="14">
        <f t="shared" si="11"/>
        <v>9.0867768595041323</v>
      </c>
      <c r="O223" s="1"/>
    </row>
    <row r="224" spans="3:15" x14ac:dyDescent="0.25">
      <c r="C224" s="7" t="str">
        <f t="shared" si="9"/>
        <v>junio</v>
      </c>
      <c r="D224" s="13">
        <v>44373</v>
      </c>
      <c r="E224" s="13" t="s">
        <v>33</v>
      </c>
      <c r="F224" s="7" t="s">
        <v>0</v>
      </c>
      <c r="G224" s="7" t="s">
        <v>24</v>
      </c>
      <c r="H224" s="7" t="s">
        <v>2</v>
      </c>
      <c r="I224" s="7" t="s">
        <v>15</v>
      </c>
      <c r="J224" s="7" t="s">
        <v>10</v>
      </c>
      <c r="K224" s="14">
        <v>24.785123966942148</v>
      </c>
      <c r="L224" s="14">
        <f t="shared" si="10"/>
        <v>12.392561983471074</v>
      </c>
      <c r="M224" s="14">
        <f t="shared" si="11"/>
        <v>12.392561983471074</v>
      </c>
      <c r="O224" s="1"/>
    </row>
    <row r="225" spans="3:15" x14ac:dyDescent="0.25">
      <c r="C225" s="7" t="str">
        <f t="shared" si="9"/>
        <v>julio</v>
      </c>
      <c r="D225" s="13">
        <v>44378</v>
      </c>
      <c r="E225" s="13" t="s">
        <v>27</v>
      </c>
      <c r="F225" s="7" t="s">
        <v>0</v>
      </c>
      <c r="G225" s="7" t="s">
        <v>24</v>
      </c>
      <c r="H225" s="7" t="s">
        <v>6</v>
      </c>
      <c r="I225" s="7" t="s">
        <v>15</v>
      </c>
      <c r="J225" s="7" t="s">
        <v>10</v>
      </c>
      <c r="K225" s="14">
        <v>17.347107438016529</v>
      </c>
      <c r="L225" s="14">
        <f t="shared" si="10"/>
        <v>8.6735537190082646</v>
      </c>
      <c r="M225" s="14">
        <f t="shared" si="11"/>
        <v>8.6735537190082646</v>
      </c>
      <c r="O225" s="1"/>
    </row>
    <row r="226" spans="3:15" x14ac:dyDescent="0.25">
      <c r="C226" s="7" t="str">
        <f t="shared" si="9"/>
        <v>julio</v>
      </c>
      <c r="D226" s="13">
        <v>44384</v>
      </c>
      <c r="E226" s="13" t="s">
        <v>40</v>
      </c>
      <c r="F226" s="7" t="s">
        <v>5</v>
      </c>
      <c r="G226" s="7" t="s">
        <v>24</v>
      </c>
      <c r="H226" s="7" t="s">
        <v>19</v>
      </c>
      <c r="I226" s="7" t="s">
        <v>9</v>
      </c>
      <c r="J226" s="7" t="s">
        <v>10</v>
      </c>
      <c r="K226" s="14">
        <v>14.041322314049586</v>
      </c>
      <c r="L226" s="14">
        <f t="shared" si="10"/>
        <v>7.0206611570247928</v>
      </c>
      <c r="M226" s="14">
        <f t="shared" si="11"/>
        <v>7.0206611570247928</v>
      </c>
      <c r="O226" s="1"/>
    </row>
    <row r="227" spans="3:15" x14ac:dyDescent="0.25">
      <c r="C227" s="7" t="str">
        <f t="shared" si="9"/>
        <v>julio</v>
      </c>
      <c r="D227" s="13">
        <v>44387</v>
      </c>
      <c r="E227" s="13" t="s">
        <v>42</v>
      </c>
      <c r="F227" s="7" t="s">
        <v>0</v>
      </c>
      <c r="G227" s="7" t="s">
        <v>24</v>
      </c>
      <c r="H227" s="7" t="s">
        <v>8</v>
      </c>
      <c r="I227" s="7" t="s">
        <v>20</v>
      </c>
      <c r="J227" s="7" t="s">
        <v>10</v>
      </c>
      <c r="K227" s="14">
        <v>20.652892561983471</v>
      </c>
      <c r="L227" s="14">
        <f t="shared" si="10"/>
        <v>10.326446280991735</v>
      </c>
      <c r="M227" s="14">
        <f t="shared" si="11"/>
        <v>10.326446280991735</v>
      </c>
      <c r="O227" s="1"/>
    </row>
    <row r="228" spans="3:15" x14ac:dyDescent="0.25">
      <c r="C228" s="7" t="str">
        <f t="shared" si="9"/>
        <v>julio</v>
      </c>
      <c r="D228" s="13">
        <v>44392</v>
      </c>
      <c r="E228" s="13" t="s">
        <v>36</v>
      </c>
      <c r="F228" s="7" t="s">
        <v>5</v>
      </c>
      <c r="G228" s="7" t="s">
        <v>24</v>
      </c>
      <c r="H228" s="7" t="s">
        <v>6</v>
      </c>
      <c r="I228" s="7" t="s">
        <v>23</v>
      </c>
      <c r="J228" s="7" t="s">
        <v>10</v>
      </c>
      <c r="K228" s="14">
        <v>15.694214876033056</v>
      </c>
      <c r="L228" s="14">
        <f t="shared" si="10"/>
        <v>7.8471074380165282</v>
      </c>
      <c r="M228" s="14">
        <f t="shared" si="11"/>
        <v>7.8471074380165282</v>
      </c>
      <c r="O228" s="1"/>
    </row>
    <row r="229" spans="3:15" x14ac:dyDescent="0.25">
      <c r="C229" s="7" t="str">
        <f t="shared" si="9"/>
        <v>julio</v>
      </c>
      <c r="D229" s="13">
        <v>44393</v>
      </c>
      <c r="E229" s="13" t="s">
        <v>36</v>
      </c>
      <c r="F229" s="7" t="s">
        <v>5</v>
      </c>
      <c r="G229" s="7" t="s">
        <v>24</v>
      </c>
      <c r="H229" s="7" t="s">
        <v>19</v>
      </c>
      <c r="I229" s="7" t="s">
        <v>12</v>
      </c>
      <c r="J229" s="7" t="s">
        <v>7</v>
      </c>
      <c r="K229" s="14">
        <v>19.826446280991735</v>
      </c>
      <c r="L229" s="14">
        <f t="shared" si="10"/>
        <v>9.9132231404958677</v>
      </c>
      <c r="M229" s="14">
        <f t="shared" si="11"/>
        <v>9.9132231404958677</v>
      </c>
      <c r="O229" s="1"/>
    </row>
    <row r="230" spans="3:15" x14ac:dyDescent="0.25">
      <c r="C230" s="7" t="str">
        <f t="shared" si="9"/>
        <v>julio</v>
      </c>
      <c r="D230" s="13">
        <v>44403</v>
      </c>
      <c r="E230" s="13" t="s">
        <v>25</v>
      </c>
      <c r="F230" s="7" t="s">
        <v>5</v>
      </c>
      <c r="G230" s="7" t="s">
        <v>24</v>
      </c>
      <c r="H230" s="7" t="s">
        <v>2</v>
      </c>
      <c r="I230" s="7" t="s">
        <v>12</v>
      </c>
      <c r="J230" s="7" t="s">
        <v>10</v>
      </c>
      <c r="K230" s="14">
        <v>14.867768595041321</v>
      </c>
      <c r="L230" s="14">
        <f t="shared" si="10"/>
        <v>7.4338842975206605</v>
      </c>
      <c r="M230" s="14">
        <f t="shared" si="11"/>
        <v>7.4338842975206605</v>
      </c>
      <c r="O230" s="1"/>
    </row>
    <row r="231" spans="3:15" x14ac:dyDescent="0.25">
      <c r="C231" s="7" t="str">
        <f t="shared" si="9"/>
        <v>agosto</v>
      </c>
      <c r="D231" s="13">
        <v>44422</v>
      </c>
      <c r="E231" s="13" t="s">
        <v>41</v>
      </c>
      <c r="F231" s="7" t="s">
        <v>0</v>
      </c>
      <c r="G231" s="7" t="s">
        <v>24</v>
      </c>
      <c r="H231" s="7" t="s">
        <v>6</v>
      </c>
      <c r="I231" s="7" t="s">
        <v>3</v>
      </c>
      <c r="J231" s="7" t="s">
        <v>10</v>
      </c>
      <c r="K231" s="14">
        <v>13.214876033057852</v>
      </c>
      <c r="L231" s="14">
        <f t="shared" si="10"/>
        <v>6.6074380165289259</v>
      </c>
      <c r="M231" s="14">
        <f t="shared" si="11"/>
        <v>6.6074380165289259</v>
      </c>
      <c r="O231" s="1"/>
    </row>
    <row r="232" spans="3:15" x14ac:dyDescent="0.25">
      <c r="C232" s="7" t="str">
        <f t="shared" si="9"/>
        <v>agosto</v>
      </c>
      <c r="D232" s="13">
        <v>44427</v>
      </c>
      <c r="E232" s="13" t="s">
        <v>31</v>
      </c>
      <c r="F232" s="7" t="s">
        <v>0</v>
      </c>
      <c r="G232" s="7" t="s">
        <v>24</v>
      </c>
      <c r="H232" s="7" t="s">
        <v>19</v>
      </c>
      <c r="I232" s="7" t="s">
        <v>23</v>
      </c>
      <c r="J232" s="7" t="s">
        <v>4</v>
      </c>
      <c r="K232" s="14">
        <v>20.652892561983471</v>
      </c>
      <c r="L232" s="14">
        <f t="shared" si="10"/>
        <v>10.326446280991735</v>
      </c>
      <c r="M232" s="14">
        <f t="shared" si="11"/>
        <v>10.326446280991735</v>
      </c>
      <c r="O232" s="1"/>
    </row>
    <row r="233" spans="3:15" x14ac:dyDescent="0.25">
      <c r="C233" s="7" t="str">
        <f t="shared" si="9"/>
        <v>agosto</v>
      </c>
      <c r="D233" s="13">
        <v>44430</v>
      </c>
      <c r="E233" s="13" t="s">
        <v>37</v>
      </c>
      <c r="F233" s="7" t="s">
        <v>5</v>
      </c>
      <c r="G233" s="7" t="s">
        <v>24</v>
      </c>
      <c r="H233" s="7" t="s">
        <v>8</v>
      </c>
      <c r="I233" s="7" t="s">
        <v>13</v>
      </c>
      <c r="J233" s="7" t="s">
        <v>7</v>
      </c>
      <c r="K233" s="14">
        <v>17.347107438016529</v>
      </c>
      <c r="L233" s="14">
        <f t="shared" si="10"/>
        <v>8.6735537190082646</v>
      </c>
      <c r="M233" s="14">
        <f t="shared" si="11"/>
        <v>8.6735537190082646</v>
      </c>
      <c r="O233" s="1"/>
    </row>
    <row r="234" spans="3:15" x14ac:dyDescent="0.25">
      <c r="C234" s="7" t="str">
        <f t="shared" si="9"/>
        <v>agosto</v>
      </c>
      <c r="D234" s="13">
        <v>44431</v>
      </c>
      <c r="E234" s="13" t="s">
        <v>25</v>
      </c>
      <c r="F234" s="7" t="s">
        <v>5</v>
      </c>
      <c r="G234" s="7" t="s">
        <v>24</v>
      </c>
      <c r="H234" s="7" t="s">
        <v>19</v>
      </c>
      <c r="I234" s="7" t="s">
        <v>20</v>
      </c>
      <c r="J234" s="7" t="s">
        <v>10</v>
      </c>
      <c r="K234" s="14">
        <v>21.479338842975206</v>
      </c>
      <c r="L234" s="14">
        <f t="shared" si="10"/>
        <v>10.739669421487603</v>
      </c>
      <c r="M234" s="14">
        <f t="shared" si="11"/>
        <v>10.739669421487603</v>
      </c>
      <c r="O234" s="1"/>
    </row>
    <row r="235" spans="3:15" x14ac:dyDescent="0.25">
      <c r="C235" s="7" t="str">
        <f t="shared" si="9"/>
        <v>septiembre</v>
      </c>
      <c r="D235" s="13">
        <v>44444</v>
      </c>
      <c r="E235" s="13" t="s">
        <v>25</v>
      </c>
      <c r="F235" s="7" t="s">
        <v>5</v>
      </c>
      <c r="G235" s="7" t="s">
        <v>24</v>
      </c>
      <c r="H235" s="7" t="s">
        <v>6</v>
      </c>
      <c r="I235" s="7" t="s">
        <v>13</v>
      </c>
      <c r="J235" s="7" t="s">
        <v>7</v>
      </c>
      <c r="K235" s="14">
        <v>16.520661157024794</v>
      </c>
      <c r="L235" s="14">
        <f t="shared" si="10"/>
        <v>8.2603305785123968</v>
      </c>
      <c r="M235" s="14">
        <f t="shared" si="11"/>
        <v>8.2603305785123968</v>
      </c>
      <c r="O235" s="1"/>
    </row>
    <row r="236" spans="3:15" x14ac:dyDescent="0.25">
      <c r="C236" s="7" t="str">
        <f t="shared" si="9"/>
        <v>septiembre</v>
      </c>
      <c r="D236" s="13">
        <v>44445</v>
      </c>
      <c r="E236" s="13" t="s">
        <v>29</v>
      </c>
      <c r="F236" s="7" t="s">
        <v>5</v>
      </c>
      <c r="G236" s="7" t="s">
        <v>24</v>
      </c>
      <c r="H236" s="7" t="s">
        <v>19</v>
      </c>
      <c r="I236" s="7" t="s">
        <v>3</v>
      </c>
      <c r="J236" s="7" t="s">
        <v>10</v>
      </c>
      <c r="K236" s="14">
        <v>19.826446280991735</v>
      </c>
      <c r="L236" s="14">
        <f t="shared" si="10"/>
        <v>9.9132231404958677</v>
      </c>
      <c r="M236" s="14">
        <f t="shared" si="11"/>
        <v>9.9132231404958677</v>
      </c>
      <c r="O236" s="1"/>
    </row>
    <row r="237" spans="3:15" x14ac:dyDescent="0.25">
      <c r="C237" s="7" t="str">
        <f t="shared" si="9"/>
        <v>septiembre</v>
      </c>
      <c r="D237" s="13">
        <v>44446</v>
      </c>
      <c r="E237" s="13" t="s">
        <v>37</v>
      </c>
      <c r="F237" s="7" t="s">
        <v>5</v>
      </c>
      <c r="G237" s="7" t="s">
        <v>24</v>
      </c>
      <c r="H237" s="7" t="s">
        <v>2</v>
      </c>
      <c r="I237" s="7" t="s">
        <v>9</v>
      </c>
      <c r="J237" s="7" t="s">
        <v>10</v>
      </c>
      <c r="K237" s="14">
        <v>19</v>
      </c>
      <c r="L237" s="14">
        <f t="shared" si="10"/>
        <v>9.5</v>
      </c>
      <c r="M237" s="14">
        <f t="shared" si="11"/>
        <v>9.5</v>
      </c>
      <c r="O237" s="1"/>
    </row>
    <row r="238" spans="3:15" x14ac:dyDescent="0.25">
      <c r="C238" s="7" t="str">
        <f t="shared" si="9"/>
        <v>septiembre</v>
      </c>
      <c r="D238" s="13">
        <v>44451</v>
      </c>
      <c r="E238" s="13" t="s">
        <v>29</v>
      </c>
      <c r="F238" s="7" t="s">
        <v>0</v>
      </c>
      <c r="G238" s="7" t="s">
        <v>24</v>
      </c>
      <c r="H238" s="7" t="s">
        <v>2</v>
      </c>
      <c r="I238" s="7" t="s">
        <v>23</v>
      </c>
      <c r="J238" s="7" t="s">
        <v>4</v>
      </c>
      <c r="K238" s="14">
        <v>24.785123966942148</v>
      </c>
      <c r="L238" s="14">
        <f t="shared" si="10"/>
        <v>12.392561983471074</v>
      </c>
      <c r="M238" s="14">
        <f t="shared" si="11"/>
        <v>12.392561983471074</v>
      </c>
      <c r="O238" s="1"/>
    </row>
    <row r="239" spans="3:15" x14ac:dyDescent="0.25">
      <c r="C239" s="7" t="str">
        <f t="shared" si="9"/>
        <v>septiembre</v>
      </c>
      <c r="D239" s="13">
        <v>44461</v>
      </c>
      <c r="E239" s="13" t="s">
        <v>38</v>
      </c>
      <c r="F239" s="7" t="s">
        <v>5</v>
      </c>
      <c r="G239" s="7" t="s">
        <v>24</v>
      </c>
      <c r="H239" s="7" t="s">
        <v>2</v>
      </c>
      <c r="I239" s="7" t="s">
        <v>20</v>
      </c>
      <c r="J239" s="7" t="s">
        <v>10</v>
      </c>
      <c r="K239" s="14">
        <v>22.305785123966942</v>
      </c>
      <c r="L239" s="14">
        <f t="shared" si="10"/>
        <v>11.152892561983471</v>
      </c>
      <c r="M239" s="14">
        <f t="shared" si="11"/>
        <v>11.152892561983471</v>
      </c>
      <c r="O239" s="1"/>
    </row>
    <row r="240" spans="3:15" x14ac:dyDescent="0.25">
      <c r="C240" s="7" t="str">
        <f t="shared" si="9"/>
        <v>mayo</v>
      </c>
      <c r="D240" s="13">
        <v>44323</v>
      </c>
      <c r="E240" s="13" t="s">
        <v>32</v>
      </c>
      <c r="F240" s="7" t="s">
        <v>0</v>
      </c>
      <c r="G240" s="7" t="s">
        <v>16</v>
      </c>
      <c r="H240" s="7" t="s">
        <v>8</v>
      </c>
      <c r="I240" s="7" t="s">
        <v>3</v>
      </c>
      <c r="J240" s="7" t="s">
        <v>10</v>
      </c>
      <c r="K240" s="14">
        <v>35.528925619834716</v>
      </c>
      <c r="L240" s="14">
        <f t="shared" si="10"/>
        <v>17.764462809917358</v>
      </c>
      <c r="M240" s="14">
        <f t="shared" si="11"/>
        <v>17.764462809917358</v>
      </c>
      <c r="O240" s="1"/>
    </row>
    <row r="241" spans="3:15" x14ac:dyDescent="0.25">
      <c r="C241" s="7" t="str">
        <f t="shared" si="9"/>
        <v>mayo</v>
      </c>
      <c r="D241" s="13">
        <v>44326</v>
      </c>
      <c r="E241" s="13" t="s">
        <v>33</v>
      </c>
      <c r="F241" s="7" t="s">
        <v>5</v>
      </c>
      <c r="G241" s="7" t="s">
        <v>22</v>
      </c>
      <c r="H241" s="7" t="s">
        <v>8</v>
      </c>
      <c r="I241" s="7" t="s">
        <v>3</v>
      </c>
      <c r="J241" s="7" t="s">
        <v>10</v>
      </c>
      <c r="K241" s="14">
        <v>41.314049586776861</v>
      </c>
      <c r="L241" s="14">
        <f t="shared" si="10"/>
        <v>20.65702479338843</v>
      </c>
      <c r="M241" s="14">
        <f t="shared" si="11"/>
        <v>20.65702479338843</v>
      </c>
      <c r="O241" s="1"/>
    </row>
    <row r="242" spans="3:15" x14ac:dyDescent="0.25">
      <c r="C242" s="7" t="str">
        <f t="shared" si="9"/>
        <v>mayo</v>
      </c>
      <c r="D242" s="13">
        <v>44337</v>
      </c>
      <c r="E242" s="13" t="s">
        <v>37</v>
      </c>
      <c r="F242" s="7" t="s">
        <v>5</v>
      </c>
      <c r="G242" s="7" t="s">
        <v>22</v>
      </c>
      <c r="H242" s="7" t="s">
        <v>2</v>
      </c>
      <c r="I242" s="7" t="s">
        <v>23</v>
      </c>
      <c r="J242" s="7" t="s">
        <v>10</v>
      </c>
      <c r="K242" s="14">
        <v>27.264462809917358</v>
      </c>
      <c r="L242" s="14">
        <f t="shared" si="10"/>
        <v>13.632231404958679</v>
      </c>
      <c r="M242" s="14">
        <f t="shared" si="11"/>
        <v>13.632231404958679</v>
      </c>
      <c r="O242" s="1"/>
    </row>
    <row r="243" spans="3:15" x14ac:dyDescent="0.25">
      <c r="C243" s="7" t="str">
        <f t="shared" si="9"/>
        <v>junio</v>
      </c>
      <c r="D243" s="13">
        <v>44371</v>
      </c>
      <c r="E243" s="13" t="s">
        <v>35</v>
      </c>
      <c r="F243" s="7" t="s">
        <v>0</v>
      </c>
      <c r="G243" s="7" t="s">
        <v>16</v>
      </c>
      <c r="H243" s="7" t="s">
        <v>19</v>
      </c>
      <c r="I243" s="7" t="s">
        <v>20</v>
      </c>
      <c r="J243" s="7" t="s">
        <v>4</v>
      </c>
      <c r="K243" s="14">
        <v>33.876033057851245</v>
      </c>
      <c r="L243" s="14">
        <f t="shared" si="10"/>
        <v>16.938016528925623</v>
      </c>
      <c r="M243" s="14">
        <f t="shared" si="11"/>
        <v>16.938016528925623</v>
      </c>
      <c r="O243" s="1"/>
    </row>
    <row r="244" spans="3:15" x14ac:dyDescent="0.25">
      <c r="C244" s="7" t="str">
        <f t="shared" si="9"/>
        <v>junio</v>
      </c>
      <c r="D244" s="13">
        <v>44376</v>
      </c>
      <c r="E244" s="13" t="s">
        <v>43</v>
      </c>
      <c r="F244" s="7" t="s">
        <v>0</v>
      </c>
      <c r="G244" s="7" t="s">
        <v>16</v>
      </c>
      <c r="H244" s="7" t="s">
        <v>6</v>
      </c>
      <c r="I244" s="7" t="s">
        <v>23</v>
      </c>
      <c r="J244" s="7" t="s">
        <v>10</v>
      </c>
      <c r="K244" s="14">
        <v>37.181818181818187</v>
      </c>
      <c r="L244" s="14">
        <f t="shared" si="10"/>
        <v>18.590909090909093</v>
      </c>
      <c r="M244" s="14">
        <f t="shared" si="11"/>
        <v>18.590909090909093</v>
      </c>
      <c r="O244" s="1"/>
    </row>
    <row r="245" spans="3:15" x14ac:dyDescent="0.25">
      <c r="C245" s="7" t="str">
        <f t="shared" si="9"/>
        <v>junio</v>
      </c>
      <c r="D245" s="13">
        <v>44376</v>
      </c>
      <c r="E245" s="13" t="s">
        <v>35</v>
      </c>
      <c r="F245" s="7" t="s">
        <v>5</v>
      </c>
      <c r="G245" s="7" t="s">
        <v>22</v>
      </c>
      <c r="H245" s="7" t="s">
        <v>8</v>
      </c>
      <c r="I245" s="7" t="s">
        <v>15</v>
      </c>
      <c r="J245" s="7" t="s">
        <v>7</v>
      </c>
      <c r="K245" s="14">
        <v>26.438016528925619</v>
      </c>
      <c r="L245" s="14">
        <f t="shared" si="10"/>
        <v>13.21900826446281</v>
      </c>
      <c r="M245" s="14">
        <f t="shared" si="11"/>
        <v>13.21900826446281</v>
      </c>
      <c r="O245" s="1"/>
    </row>
    <row r="246" spans="3:15" x14ac:dyDescent="0.25">
      <c r="C246" s="7" t="str">
        <f t="shared" si="9"/>
        <v>julio</v>
      </c>
      <c r="D246" s="13">
        <v>44378</v>
      </c>
      <c r="E246" s="13" t="s">
        <v>35</v>
      </c>
      <c r="F246" s="7" t="s">
        <v>5</v>
      </c>
      <c r="G246" s="7" t="s">
        <v>22</v>
      </c>
      <c r="H246" s="7" t="s">
        <v>8</v>
      </c>
      <c r="I246" s="7" t="s">
        <v>23</v>
      </c>
      <c r="J246" s="7" t="s">
        <v>10</v>
      </c>
      <c r="K246" s="14">
        <v>20.652892561983471</v>
      </c>
      <c r="L246" s="14">
        <f t="shared" si="10"/>
        <v>10.326446280991735</v>
      </c>
      <c r="M246" s="14">
        <f t="shared" si="11"/>
        <v>10.326446280991735</v>
      </c>
      <c r="O246" s="1"/>
    </row>
    <row r="247" spans="3:15" x14ac:dyDescent="0.25">
      <c r="C247" s="7" t="str">
        <f t="shared" si="9"/>
        <v>julio</v>
      </c>
      <c r="D247" s="13">
        <v>44379</v>
      </c>
      <c r="E247" s="13" t="s">
        <v>33</v>
      </c>
      <c r="F247" s="7" t="s">
        <v>0</v>
      </c>
      <c r="G247" s="7" t="s">
        <v>16</v>
      </c>
      <c r="H247" s="7" t="s">
        <v>2</v>
      </c>
      <c r="I247" s="7" t="s">
        <v>13</v>
      </c>
      <c r="J247" s="7" t="s">
        <v>10</v>
      </c>
      <c r="K247" s="14">
        <v>22.305785123966942</v>
      </c>
      <c r="L247" s="14">
        <f t="shared" si="10"/>
        <v>11.152892561983471</v>
      </c>
      <c r="M247" s="14">
        <f t="shared" si="11"/>
        <v>11.152892561983471</v>
      </c>
      <c r="O247" s="1"/>
    </row>
    <row r="248" spans="3:15" x14ac:dyDescent="0.25">
      <c r="C248" s="7" t="str">
        <f t="shared" si="9"/>
        <v>julio</v>
      </c>
      <c r="D248" s="13">
        <v>44382</v>
      </c>
      <c r="E248" s="13" t="s">
        <v>25</v>
      </c>
      <c r="F248" s="7" t="s">
        <v>0</v>
      </c>
      <c r="G248" s="7" t="s">
        <v>16</v>
      </c>
      <c r="H248" s="7" t="s">
        <v>6</v>
      </c>
      <c r="I248" s="7" t="s">
        <v>13</v>
      </c>
      <c r="J248" s="7" t="s">
        <v>4</v>
      </c>
      <c r="K248" s="14">
        <v>18.173553719008265</v>
      </c>
      <c r="L248" s="14">
        <f t="shared" si="10"/>
        <v>9.0867768595041323</v>
      </c>
      <c r="M248" s="14">
        <f t="shared" si="11"/>
        <v>9.0867768595041323</v>
      </c>
      <c r="O248" s="1"/>
    </row>
    <row r="249" spans="3:15" x14ac:dyDescent="0.25">
      <c r="C249" s="7" t="str">
        <f t="shared" si="9"/>
        <v>julio</v>
      </c>
      <c r="D249" s="13">
        <v>44387</v>
      </c>
      <c r="E249" s="13" t="s">
        <v>28</v>
      </c>
      <c r="F249" s="7" t="s">
        <v>0</v>
      </c>
      <c r="G249" s="7" t="s">
        <v>16</v>
      </c>
      <c r="H249" s="7" t="s">
        <v>6</v>
      </c>
      <c r="I249" s="7" t="s">
        <v>13</v>
      </c>
      <c r="J249" s="7" t="s">
        <v>10</v>
      </c>
      <c r="K249" s="14">
        <v>18.173553719008265</v>
      </c>
      <c r="L249" s="14">
        <f t="shared" si="10"/>
        <v>9.0867768595041323</v>
      </c>
      <c r="M249" s="14">
        <f t="shared" si="11"/>
        <v>9.0867768595041323</v>
      </c>
      <c r="O249" s="1"/>
    </row>
    <row r="250" spans="3:15" x14ac:dyDescent="0.25">
      <c r="C250" s="7" t="str">
        <f t="shared" si="9"/>
        <v>julio</v>
      </c>
      <c r="D250" s="13">
        <v>44393</v>
      </c>
      <c r="E250" s="13" t="s">
        <v>42</v>
      </c>
      <c r="F250" s="7" t="s">
        <v>5</v>
      </c>
      <c r="G250" s="7" t="s">
        <v>22</v>
      </c>
      <c r="H250" s="7" t="s">
        <v>19</v>
      </c>
      <c r="I250" s="7" t="s">
        <v>3</v>
      </c>
      <c r="J250" s="7" t="s">
        <v>7</v>
      </c>
      <c r="K250" s="14">
        <v>41.314049586776861</v>
      </c>
      <c r="L250" s="14">
        <f t="shared" si="10"/>
        <v>20.65702479338843</v>
      </c>
      <c r="M250" s="14">
        <f t="shared" si="11"/>
        <v>20.65702479338843</v>
      </c>
      <c r="O250" s="1"/>
    </row>
    <row r="251" spans="3:15" x14ac:dyDescent="0.25">
      <c r="C251" s="7" t="str">
        <f t="shared" si="9"/>
        <v>julio</v>
      </c>
      <c r="D251" s="13">
        <v>44394</v>
      </c>
      <c r="E251" s="13" t="s">
        <v>34</v>
      </c>
      <c r="F251" s="7" t="s">
        <v>5</v>
      </c>
      <c r="G251" s="7" t="s">
        <v>22</v>
      </c>
      <c r="H251" s="7" t="s">
        <v>19</v>
      </c>
      <c r="I251" s="7" t="s">
        <v>3</v>
      </c>
      <c r="J251" s="7" t="s">
        <v>7</v>
      </c>
      <c r="K251" s="14">
        <v>40.487603305785129</v>
      </c>
      <c r="L251" s="14">
        <f t="shared" si="10"/>
        <v>20.243801652892564</v>
      </c>
      <c r="M251" s="14">
        <f t="shared" si="11"/>
        <v>20.243801652892564</v>
      </c>
      <c r="O251" s="1"/>
    </row>
    <row r="252" spans="3:15" x14ac:dyDescent="0.25">
      <c r="C252" s="7" t="str">
        <f t="shared" si="9"/>
        <v>agosto</v>
      </c>
      <c r="D252" s="13">
        <v>44411</v>
      </c>
      <c r="E252" s="13" t="s">
        <v>39</v>
      </c>
      <c r="F252" s="7" t="s">
        <v>5</v>
      </c>
      <c r="G252" s="7" t="s">
        <v>22</v>
      </c>
      <c r="H252" s="7" t="s">
        <v>19</v>
      </c>
      <c r="I252" s="7" t="s">
        <v>23</v>
      </c>
      <c r="J252" s="7" t="s">
        <v>10</v>
      </c>
      <c r="K252" s="14">
        <v>29.743801652892564</v>
      </c>
      <c r="L252" s="14">
        <f t="shared" si="10"/>
        <v>14.871900826446282</v>
      </c>
      <c r="M252" s="14">
        <f t="shared" si="11"/>
        <v>14.871900826446282</v>
      </c>
      <c r="O252" s="1"/>
    </row>
    <row r="253" spans="3:15" x14ac:dyDescent="0.25">
      <c r="C253" s="7" t="str">
        <f t="shared" si="9"/>
        <v>agosto</v>
      </c>
      <c r="D253" s="13">
        <v>44421</v>
      </c>
      <c r="E253" s="13" t="s">
        <v>29</v>
      </c>
      <c r="F253" s="7" t="s">
        <v>0</v>
      </c>
      <c r="G253" s="7" t="s">
        <v>16</v>
      </c>
      <c r="H253" s="7" t="s">
        <v>6</v>
      </c>
      <c r="I253" s="7" t="s">
        <v>20</v>
      </c>
      <c r="J253" s="7" t="s">
        <v>10</v>
      </c>
      <c r="K253" s="14">
        <v>21.479338842975206</v>
      </c>
      <c r="L253" s="14">
        <f t="shared" si="10"/>
        <v>10.739669421487603</v>
      </c>
      <c r="M253" s="14">
        <f t="shared" si="11"/>
        <v>10.739669421487603</v>
      </c>
      <c r="O253" s="1"/>
    </row>
    <row r="254" spans="3:15" x14ac:dyDescent="0.25">
      <c r="C254" s="7" t="str">
        <f t="shared" si="9"/>
        <v>septiembre</v>
      </c>
      <c r="D254" s="13">
        <v>44449</v>
      </c>
      <c r="E254" s="13" t="s">
        <v>25</v>
      </c>
      <c r="F254" s="7" t="s">
        <v>5</v>
      </c>
      <c r="G254" s="7" t="s">
        <v>22</v>
      </c>
      <c r="H254" s="7" t="s">
        <v>19</v>
      </c>
      <c r="I254" s="7" t="s">
        <v>3</v>
      </c>
      <c r="J254" s="7" t="s">
        <v>10</v>
      </c>
      <c r="K254" s="14">
        <v>33.049586776859506</v>
      </c>
      <c r="L254" s="14">
        <f t="shared" si="10"/>
        <v>16.524793388429753</v>
      </c>
      <c r="M254" s="14">
        <f t="shared" si="11"/>
        <v>16.524793388429753</v>
      </c>
      <c r="O254" s="1"/>
    </row>
    <row r="255" spans="3:15" x14ac:dyDescent="0.25">
      <c r="C255" s="7" t="str">
        <f t="shared" si="9"/>
        <v>septiembre</v>
      </c>
      <c r="D255" s="13">
        <v>44457</v>
      </c>
      <c r="E255" s="13" t="s">
        <v>42</v>
      </c>
      <c r="F255" s="7" t="s">
        <v>5</v>
      </c>
      <c r="G255" s="7" t="s">
        <v>22</v>
      </c>
      <c r="H255" s="7" t="s">
        <v>19</v>
      </c>
      <c r="I255" s="7" t="s">
        <v>3</v>
      </c>
      <c r="J255" s="7" t="s">
        <v>7</v>
      </c>
      <c r="K255" s="14">
        <v>37.181818181818187</v>
      </c>
      <c r="L255" s="14">
        <f t="shared" si="10"/>
        <v>18.590909090909093</v>
      </c>
      <c r="M255" s="14">
        <f t="shared" si="11"/>
        <v>18.590909090909093</v>
      </c>
      <c r="O255" s="1"/>
    </row>
    <row r="256" spans="3:15" x14ac:dyDescent="0.25">
      <c r="C256" s="7" t="str">
        <f t="shared" si="9"/>
        <v>septiembre</v>
      </c>
      <c r="D256" s="13">
        <v>44458</v>
      </c>
      <c r="E256" s="13" t="s">
        <v>33</v>
      </c>
      <c r="F256" s="7" t="s">
        <v>0</v>
      </c>
      <c r="G256" s="7" t="s">
        <v>16</v>
      </c>
      <c r="H256" s="7" t="s">
        <v>2</v>
      </c>
      <c r="I256" s="7" t="s">
        <v>17</v>
      </c>
      <c r="J256" s="7" t="s">
        <v>10</v>
      </c>
      <c r="K256" s="14">
        <v>38.008264462809919</v>
      </c>
      <c r="L256" s="14">
        <f t="shared" si="10"/>
        <v>19.004132231404959</v>
      </c>
      <c r="M256" s="14">
        <f t="shared" si="11"/>
        <v>19.004132231404959</v>
      </c>
      <c r="O256" s="1"/>
    </row>
    <row r="257" spans="3:15" x14ac:dyDescent="0.25">
      <c r="C257" s="7" t="str">
        <f t="shared" si="9"/>
        <v>mayo</v>
      </c>
      <c r="D257" s="13">
        <v>44326</v>
      </c>
      <c r="E257" s="13" t="s">
        <v>42</v>
      </c>
      <c r="F257" s="7" t="s">
        <v>5</v>
      </c>
      <c r="G257" s="7" t="s">
        <v>14</v>
      </c>
      <c r="H257" s="7" t="s">
        <v>8</v>
      </c>
      <c r="I257" s="7" t="s">
        <v>13</v>
      </c>
      <c r="J257" s="7" t="s">
        <v>7</v>
      </c>
      <c r="K257" s="14">
        <v>80.983471074380162</v>
      </c>
      <c r="L257" s="14">
        <f t="shared" si="10"/>
        <v>40.491735537190081</v>
      </c>
      <c r="M257" s="14">
        <f t="shared" si="11"/>
        <v>40.491735537190081</v>
      </c>
      <c r="O257" s="1"/>
    </row>
    <row r="258" spans="3:15" x14ac:dyDescent="0.25">
      <c r="C258" s="7" t="str">
        <f t="shared" si="9"/>
        <v>mayo</v>
      </c>
      <c r="D258" s="13">
        <v>44334</v>
      </c>
      <c r="E258" s="13" t="s">
        <v>33</v>
      </c>
      <c r="F258" s="7" t="s">
        <v>5</v>
      </c>
      <c r="G258" s="7" t="s">
        <v>14</v>
      </c>
      <c r="H258" s="7" t="s">
        <v>6</v>
      </c>
      <c r="I258" s="7" t="s">
        <v>12</v>
      </c>
      <c r="J258" s="7" t="s">
        <v>10</v>
      </c>
      <c r="K258" s="14">
        <v>58.669421487603302</v>
      </c>
      <c r="L258" s="14">
        <f t="shared" si="10"/>
        <v>29.334710743801651</v>
      </c>
      <c r="M258" s="14">
        <f t="shared" si="11"/>
        <v>29.334710743801651</v>
      </c>
      <c r="O258" s="1"/>
    </row>
    <row r="259" spans="3:15" x14ac:dyDescent="0.25">
      <c r="C259" s="7" t="str">
        <f t="shared" si="9"/>
        <v>mayo</v>
      </c>
      <c r="D259" s="13">
        <v>44342</v>
      </c>
      <c r="E259" s="13" t="s">
        <v>28</v>
      </c>
      <c r="F259" s="7" t="s">
        <v>0</v>
      </c>
      <c r="G259" s="7" t="s">
        <v>16</v>
      </c>
      <c r="H259" s="7" t="s">
        <v>6</v>
      </c>
      <c r="I259" s="7" t="s">
        <v>17</v>
      </c>
      <c r="J259" s="7" t="s">
        <v>4</v>
      </c>
      <c r="K259" s="14">
        <v>19</v>
      </c>
      <c r="L259" s="14">
        <f t="shared" si="10"/>
        <v>9.5</v>
      </c>
      <c r="M259" s="14">
        <f t="shared" si="11"/>
        <v>9.5</v>
      </c>
      <c r="O259" s="1"/>
    </row>
    <row r="260" spans="3:15" x14ac:dyDescent="0.25">
      <c r="C260" s="7" t="str">
        <f t="shared" ref="C260:C323" si="12">TEXT(D260,"MMMM")</f>
        <v>junio</v>
      </c>
      <c r="D260" s="13">
        <v>44353</v>
      </c>
      <c r="E260" s="13" t="s">
        <v>25</v>
      </c>
      <c r="F260" s="7" t="s">
        <v>5</v>
      </c>
      <c r="G260" s="7" t="s">
        <v>14</v>
      </c>
      <c r="H260" s="7" t="s">
        <v>8</v>
      </c>
      <c r="I260" s="7" t="s">
        <v>9</v>
      </c>
      <c r="J260" s="7" t="s">
        <v>7</v>
      </c>
      <c r="K260" s="14">
        <v>61.148760330578511</v>
      </c>
      <c r="L260" s="14">
        <f t="shared" ref="L260:L323" si="13">K260*0.5</f>
        <v>30.574380165289256</v>
      </c>
      <c r="M260" s="14">
        <f t="shared" ref="M260:M323" si="14">K260-L260</f>
        <v>30.574380165289256</v>
      </c>
      <c r="O260" s="1"/>
    </row>
    <row r="261" spans="3:15" x14ac:dyDescent="0.25">
      <c r="C261" s="7" t="str">
        <f t="shared" si="12"/>
        <v>junio</v>
      </c>
      <c r="D261" s="13">
        <v>44366</v>
      </c>
      <c r="E261" s="13" t="s">
        <v>34</v>
      </c>
      <c r="F261" s="7" t="s">
        <v>0</v>
      </c>
      <c r="G261" s="7" t="s">
        <v>16</v>
      </c>
      <c r="H261" s="7" t="s">
        <v>19</v>
      </c>
      <c r="I261" s="7" t="s">
        <v>17</v>
      </c>
      <c r="J261" s="7" t="s">
        <v>4</v>
      </c>
      <c r="K261" s="14">
        <v>19</v>
      </c>
      <c r="L261" s="14">
        <f t="shared" si="13"/>
        <v>9.5</v>
      </c>
      <c r="M261" s="14">
        <f t="shared" si="14"/>
        <v>9.5</v>
      </c>
      <c r="O261" s="1"/>
    </row>
    <row r="262" spans="3:15" x14ac:dyDescent="0.25">
      <c r="C262" s="7" t="str">
        <f t="shared" si="12"/>
        <v>junio</v>
      </c>
      <c r="D262" s="13">
        <v>44370</v>
      </c>
      <c r="E262" s="13" t="s">
        <v>30</v>
      </c>
      <c r="F262" s="7" t="s">
        <v>0</v>
      </c>
      <c r="G262" s="7" t="s">
        <v>16</v>
      </c>
      <c r="H262" s="7" t="s">
        <v>6</v>
      </c>
      <c r="I262" s="7" t="s">
        <v>23</v>
      </c>
      <c r="J262" s="7" t="s">
        <v>4</v>
      </c>
      <c r="K262" s="14">
        <v>31</v>
      </c>
      <c r="L262" s="14">
        <f t="shared" si="13"/>
        <v>15.5</v>
      </c>
      <c r="M262" s="14">
        <f t="shared" si="14"/>
        <v>15.5</v>
      </c>
      <c r="O262" s="1"/>
    </row>
    <row r="263" spans="3:15" x14ac:dyDescent="0.25">
      <c r="C263" s="7" t="str">
        <f t="shared" si="12"/>
        <v>julio</v>
      </c>
      <c r="D263" s="13">
        <v>44385</v>
      </c>
      <c r="E263" s="13" t="s">
        <v>29</v>
      </c>
      <c r="F263" s="7" t="s">
        <v>5</v>
      </c>
      <c r="G263" s="7" t="s">
        <v>14</v>
      </c>
      <c r="H263" s="7" t="s">
        <v>19</v>
      </c>
      <c r="I263" s="7" t="s">
        <v>12</v>
      </c>
      <c r="J263" s="7" t="s">
        <v>7</v>
      </c>
      <c r="K263" s="14">
        <v>51.231404958677686</v>
      </c>
      <c r="L263" s="14">
        <f t="shared" si="13"/>
        <v>25.615702479338843</v>
      </c>
      <c r="M263" s="14">
        <f t="shared" si="14"/>
        <v>25.615702479338843</v>
      </c>
      <c r="O263" s="1"/>
    </row>
    <row r="264" spans="3:15" x14ac:dyDescent="0.25">
      <c r="C264" s="7" t="str">
        <f t="shared" si="12"/>
        <v>julio</v>
      </c>
      <c r="D264" s="13">
        <v>44386</v>
      </c>
      <c r="E264" s="13" t="s">
        <v>27</v>
      </c>
      <c r="F264" s="7" t="s">
        <v>0</v>
      </c>
      <c r="G264" s="7" t="s">
        <v>16</v>
      </c>
      <c r="H264" s="7" t="s">
        <v>2</v>
      </c>
      <c r="I264" s="7" t="s">
        <v>9</v>
      </c>
      <c r="J264" s="7" t="s">
        <v>4</v>
      </c>
      <c r="K264" s="14">
        <v>43</v>
      </c>
      <c r="L264" s="14">
        <f t="shared" si="13"/>
        <v>21.5</v>
      </c>
      <c r="M264" s="14">
        <f t="shared" si="14"/>
        <v>21.5</v>
      </c>
      <c r="O264" s="1"/>
    </row>
    <row r="265" spans="3:15" x14ac:dyDescent="0.25">
      <c r="C265" s="7" t="str">
        <f t="shared" si="12"/>
        <v>agosto</v>
      </c>
      <c r="D265" s="13">
        <v>44410</v>
      </c>
      <c r="E265" s="13" t="s">
        <v>31</v>
      </c>
      <c r="F265" s="7" t="s">
        <v>5</v>
      </c>
      <c r="G265" s="7" t="s">
        <v>14</v>
      </c>
      <c r="H265" s="7" t="s">
        <v>6</v>
      </c>
      <c r="I265" s="7" t="s">
        <v>15</v>
      </c>
      <c r="J265" s="7" t="s">
        <v>7</v>
      </c>
      <c r="K265" s="14">
        <v>50.404958677685954</v>
      </c>
      <c r="L265" s="14">
        <f t="shared" si="13"/>
        <v>25.202479338842977</v>
      </c>
      <c r="M265" s="14">
        <f t="shared" si="14"/>
        <v>25.202479338842977</v>
      </c>
      <c r="O265" s="1"/>
    </row>
    <row r="266" spans="3:15" x14ac:dyDescent="0.25">
      <c r="C266" s="7" t="str">
        <f t="shared" si="12"/>
        <v>agosto</v>
      </c>
      <c r="D266" s="13">
        <v>44420</v>
      </c>
      <c r="E266" s="13" t="s">
        <v>28</v>
      </c>
      <c r="F266" s="7" t="s">
        <v>0</v>
      </c>
      <c r="G266" s="7" t="s">
        <v>1</v>
      </c>
      <c r="H266" s="7" t="s">
        <v>6</v>
      </c>
      <c r="I266" s="7" t="s">
        <v>23</v>
      </c>
      <c r="J266" s="7" t="s">
        <v>10</v>
      </c>
      <c r="K266" s="14">
        <v>19</v>
      </c>
      <c r="L266" s="14">
        <f t="shared" si="13"/>
        <v>9.5</v>
      </c>
      <c r="M266" s="14">
        <f t="shared" si="14"/>
        <v>9.5</v>
      </c>
      <c r="O266" s="1"/>
    </row>
    <row r="267" spans="3:15" x14ac:dyDescent="0.25">
      <c r="C267" s="7" t="str">
        <f t="shared" si="12"/>
        <v>agosto</v>
      </c>
      <c r="D267" s="13">
        <v>44424</v>
      </c>
      <c r="E267" s="13" t="s">
        <v>30</v>
      </c>
      <c r="F267" s="7" t="s">
        <v>5</v>
      </c>
      <c r="G267" s="7" t="s">
        <v>14</v>
      </c>
      <c r="H267" s="7" t="s">
        <v>19</v>
      </c>
      <c r="I267" s="7" t="s">
        <v>13</v>
      </c>
      <c r="J267" s="7" t="s">
        <v>7</v>
      </c>
      <c r="K267" s="14">
        <v>59.495867768595041</v>
      </c>
      <c r="L267" s="14">
        <f t="shared" si="13"/>
        <v>29.74793388429752</v>
      </c>
      <c r="M267" s="14">
        <f t="shared" si="14"/>
        <v>29.74793388429752</v>
      </c>
      <c r="O267" s="1"/>
    </row>
    <row r="268" spans="3:15" x14ac:dyDescent="0.25">
      <c r="C268" s="7" t="str">
        <f t="shared" si="12"/>
        <v>agosto</v>
      </c>
      <c r="D268" s="13">
        <v>44427</v>
      </c>
      <c r="E268" s="13" t="s">
        <v>41</v>
      </c>
      <c r="F268" s="7" t="s">
        <v>5</v>
      </c>
      <c r="G268" s="7" t="s">
        <v>14</v>
      </c>
      <c r="H268" s="7" t="s">
        <v>8</v>
      </c>
      <c r="I268" s="7" t="s">
        <v>13</v>
      </c>
      <c r="J268" s="7" t="s">
        <v>10</v>
      </c>
      <c r="K268" s="14">
        <v>99.991735537190081</v>
      </c>
      <c r="L268" s="14">
        <f t="shared" si="13"/>
        <v>49.995867768595041</v>
      </c>
      <c r="M268" s="14">
        <f t="shared" si="14"/>
        <v>49.995867768595041</v>
      </c>
      <c r="O268" s="1"/>
    </row>
    <row r="269" spans="3:15" x14ac:dyDescent="0.25">
      <c r="C269" s="7" t="str">
        <f t="shared" si="12"/>
        <v>septiembre</v>
      </c>
      <c r="D269" s="13">
        <v>44443</v>
      </c>
      <c r="E269" s="13" t="s">
        <v>35</v>
      </c>
      <c r="F269" s="7" t="s">
        <v>0</v>
      </c>
      <c r="G269" s="7" t="s">
        <v>1</v>
      </c>
      <c r="H269" s="7" t="s">
        <v>6</v>
      </c>
      <c r="I269" s="7" t="s">
        <v>20</v>
      </c>
      <c r="J269" s="7" t="s">
        <v>10</v>
      </c>
      <c r="K269" s="14">
        <v>14</v>
      </c>
      <c r="L269" s="14">
        <f t="shared" si="13"/>
        <v>7</v>
      </c>
      <c r="M269" s="14">
        <f t="shared" si="14"/>
        <v>7</v>
      </c>
      <c r="O269" s="1"/>
    </row>
    <row r="270" spans="3:15" x14ac:dyDescent="0.25">
      <c r="C270" s="7" t="str">
        <f t="shared" si="12"/>
        <v>septiembre</v>
      </c>
      <c r="D270" s="13">
        <v>44450</v>
      </c>
      <c r="E270" s="13" t="s">
        <v>41</v>
      </c>
      <c r="F270" s="7" t="s">
        <v>0</v>
      </c>
      <c r="G270" s="7" t="s">
        <v>1</v>
      </c>
      <c r="H270" s="7" t="s">
        <v>19</v>
      </c>
      <c r="I270" s="7" t="s">
        <v>20</v>
      </c>
      <c r="J270" s="7" t="s">
        <v>4</v>
      </c>
      <c r="K270" s="14">
        <v>13</v>
      </c>
      <c r="L270" s="14">
        <f t="shared" si="13"/>
        <v>6.5</v>
      </c>
      <c r="M270" s="14">
        <f t="shared" si="14"/>
        <v>6.5</v>
      </c>
      <c r="O270" s="1"/>
    </row>
    <row r="271" spans="3:15" x14ac:dyDescent="0.25">
      <c r="C271" s="7" t="str">
        <f t="shared" si="12"/>
        <v>septiembre</v>
      </c>
      <c r="D271" s="13">
        <v>44463</v>
      </c>
      <c r="E271" s="13" t="s">
        <v>30</v>
      </c>
      <c r="F271" s="7" t="s">
        <v>0</v>
      </c>
      <c r="G271" s="7" t="s">
        <v>1</v>
      </c>
      <c r="H271" s="7" t="s">
        <v>19</v>
      </c>
      <c r="I271" s="7" t="s">
        <v>9</v>
      </c>
      <c r="J271" s="7" t="s">
        <v>4</v>
      </c>
      <c r="K271" s="14">
        <v>18</v>
      </c>
      <c r="L271" s="14">
        <f t="shared" si="13"/>
        <v>9</v>
      </c>
      <c r="M271" s="14">
        <f t="shared" si="14"/>
        <v>9</v>
      </c>
      <c r="O271" s="1"/>
    </row>
    <row r="272" spans="3:15" x14ac:dyDescent="0.25">
      <c r="C272" s="7" t="str">
        <f t="shared" si="12"/>
        <v>septiembre</v>
      </c>
      <c r="D272" s="13">
        <v>44467</v>
      </c>
      <c r="E272" s="13" t="s">
        <v>29</v>
      </c>
      <c r="F272" s="7" t="s">
        <v>5</v>
      </c>
      <c r="G272" s="7" t="s">
        <v>14</v>
      </c>
      <c r="H272" s="7" t="s">
        <v>8</v>
      </c>
      <c r="I272" s="7" t="s">
        <v>13</v>
      </c>
      <c r="J272" s="7" t="s">
        <v>7</v>
      </c>
      <c r="K272" s="14">
        <v>92.553719008264466</v>
      </c>
      <c r="L272" s="14">
        <f t="shared" si="13"/>
        <v>46.276859504132233</v>
      </c>
      <c r="M272" s="14">
        <f t="shared" si="14"/>
        <v>46.276859504132233</v>
      </c>
      <c r="O272" s="1"/>
    </row>
    <row r="273" spans="3:15" x14ac:dyDescent="0.25">
      <c r="C273" s="7" t="str">
        <f t="shared" si="12"/>
        <v>octubre</v>
      </c>
      <c r="D273" s="13">
        <v>44471</v>
      </c>
      <c r="E273" s="13" t="s">
        <v>27</v>
      </c>
      <c r="F273" s="7" t="s">
        <v>5</v>
      </c>
      <c r="G273" s="7" t="s">
        <v>18</v>
      </c>
      <c r="H273" s="7" t="s">
        <v>6</v>
      </c>
      <c r="I273" s="7" t="s">
        <v>13</v>
      </c>
      <c r="J273" s="7" t="s">
        <v>7</v>
      </c>
      <c r="K273" s="14">
        <v>68.586776859504127</v>
      </c>
      <c r="L273" s="14">
        <f t="shared" si="13"/>
        <v>34.293388429752063</v>
      </c>
      <c r="M273" s="14">
        <f t="shared" si="14"/>
        <v>34.293388429752063</v>
      </c>
      <c r="O273" s="1"/>
    </row>
    <row r="274" spans="3:15" x14ac:dyDescent="0.25">
      <c r="C274" s="7" t="str">
        <f t="shared" si="12"/>
        <v>octubre</v>
      </c>
      <c r="D274" s="13">
        <v>44473</v>
      </c>
      <c r="E274" s="13" t="s">
        <v>25</v>
      </c>
      <c r="F274" s="7" t="s">
        <v>5</v>
      </c>
      <c r="G274" s="7" t="s">
        <v>24</v>
      </c>
      <c r="H274" s="7" t="s">
        <v>19</v>
      </c>
      <c r="I274" s="7" t="s">
        <v>23</v>
      </c>
      <c r="J274" s="7" t="s">
        <v>10</v>
      </c>
      <c r="K274" s="14">
        <v>23.132231404958677</v>
      </c>
      <c r="L274" s="14">
        <f t="shared" si="13"/>
        <v>11.566115702479339</v>
      </c>
      <c r="M274" s="14">
        <f t="shared" si="14"/>
        <v>11.566115702479339</v>
      </c>
      <c r="O274" s="1"/>
    </row>
    <row r="275" spans="3:15" x14ac:dyDescent="0.25">
      <c r="C275" s="7" t="str">
        <f t="shared" si="12"/>
        <v>octubre</v>
      </c>
      <c r="D275" s="13">
        <v>44474</v>
      </c>
      <c r="E275" s="13" t="s">
        <v>35</v>
      </c>
      <c r="F275" s="7" t="s">
        <v>0</v>
      </c>
      <c r="G275" s="7" t="s">
        <v>21</v>
      </c>
      <c r="H275" s="7" t="s">
        <v>8</v>
      </c>
      <c r="I275" s="7" t="s">
        <v>13</v>
      </c>
      <c r="J275" s="7" t="s">
        <v>10</v>
      </c>
      <c r="K275" s="14">
        <v>17.347107438016529</v>
      </c>
      <c r="L275" s="14">
        <f t="shared" si="13"/>
        <v>8.6735537190082646</v>
      </c>
      <c r="M275" s="14">
        <f t="shared" si="14"/>
        <v>8.6735537190082646</v>
      </c>
      <c r="O275" s="1"/>
    </row>
    <row r="276" spans="3:15" x14ac:dyDescent="0.25">
      <c r="C276" s="7" t="str">
        <f t="shared" si="12"/>
        <v>octubre</v>
      </c>
      <c r="D276" s="13">
        <v>44474</v>
      </c>
      <c r="E276" s="13" t="s">
        <v>27</v>
      </c>
      <c r="F276" s="7" t="s">
        <v>5</v>
      </c>
      <c r="G276" s="7" t="s">
        <v>22</v>
      </c>
      <c r="H276" s="7" t="s">
        <v>19</v>
      </c>
      <c r="I276" s="7" t="s">
        <v>3</v>
      </c>
      <c r="J276" s="7" t="s">
        <v>7</v>
      </c>
      <c r="K276" s="14">
        <v>42.1404958677686</v>
      </c>
      <c r="L276" s="14">
        <f t="shared" si="13"/>
        <v>21.0702479338843</v>
      </c>
      <c r="M276" s="14">
        <f t="shared" si="14"/>
        <v>21.0702479338843</v>
      </c>
      <c r="O276" s="1"/>
    </row>
    <row r="277" spans="3:15" x14ac:dyDescent="0.25">
      <c r="C277" s="7" t="str">
        <f t="shared" si="12"/>
        <v>octubre</v>
      </c>
      <c r="D277" s="13">
        <v>44475</v>
      </c>
      <c r="E277" s="13" t="s">
        <v>27</v>
      </c>
      <c r="F277" s="7" t="s">
        <v>0</v>
      </c>
      <c r="G277" s="7" t="s">
        <v>24</v>
      </c>
      <c r="H277" s="7" t="s">
        <v>2</v>
      </c>
      <c r="I277" s="7" t="s">
        <v>17</v>
      </c>
      <c r="J277" s="7" t="s">
        <v>4</v>
      </c>
      <c r="K277" s="14">
        <v>17.347107438016529</v>
      </c>
      <c r="L277" s="14">
        <f t="shared" si="13"/>
        <v>8.6735537190082646</v>
      </c>
      <c r="M277" s="14">
        <f t="shared" si="14"/>
        <v>8.6735537190082646</v>
      </c>
      <c r="O277" s="1"/>
    </row>
    <row r="278" spans="3:15" x14ac:dyDescent="0.25">
      <c r="C278" s="7" t="str">
        <f t="shared" si="12"/>
        <v>octubre</v>
      </c>
      <c r="D278" s="13">
        <v>44476</v>
      </c>
      <c r="E278" s="13" t="s">
        <v>26</v>
      </c>
      <c r="F278" s="7" t="s">
        <v>5</v>
      </c>
      <c r="G278" s="7" t="s">
        <v>22</v>
      </c>
      <c r="H278" s="7" t="s">
        <v>8</v>
      </c>
      <c r="I278" s="7" t="s">
        <v>15</v>
      </c>
      <c r="J278" s="7" t="s">
        <v>7</v>
      </c>
      <c r="K278" s="14">
        <v>20.652892561983471</v>
      </c>
      <c r="L278" s="14">
        <f t="shared" si="13"/>
        <v>10.326446280991735</v>
      </c>
      <c r="M278" s="14">
        <f t="shared" si="14"/>
        <v>10.326446280991735</v>
      </c>
      <c r="O278" s="1"/>
    </row>
    <row r="279" spans="3:15" x14ac:dyDescent="0.25">
      <c r="C279" s="7" t="str">
        <f t="shared" si="12"/>
        <v>octubre</v>
      </c>
      <c r="D279" s="13">
        <v>44479</v>
      </c>
      <c r="E279" s="13" t="s">
        <v>42</v>
      </c>
      <c r="F279" s="7" t="s">
        <v>0</v>
      </c>
      <c r="G279" s="7" t="s">
        <v>1</v>
      </c>
      <c r="H279" s="7" t="s">
        <v>8</v>
      </c>
      <c r="I279" s="7" t="s">
        <v>13</v>
      </c>
      <c r="J279" s="7" t="s">
        <v>4</v>
      </c>
      <c r="K279" s="14">
        <v>16.520661157024794</v>
      </c>
      <c r="L279" s="14">
        <f t="shared" si="13"/>
        <v>8.2603305785123968</v>
      </c>
      <c r="M279" s="14">
        <f t="shared" si="14"/>
        <v>8.2603305785123968</v>
      </c>
      <c r="O279" s="1"/>
    </row>
    <row r="280" spans="3:15" x14ac:dyDescent="0.25">
      <c r="C280" s="7" t="str">
        <f t="shared" si="12"/>
        <v>octubre</v>
      </c>
      <c r="D280" s="13">
        <v>44479</v>
      </c>
      <c r="E280" s="13" t="s">
        <v>39</v>
      </c>
      <c r="F280" s="7" t="s">
        <v>0</v>
      </c>
      <c r="G280" s="7" t="s">
        <v>18</v>
      </c>
      <c r="H280" s="7" t="s">
        <v>6</v>
      </c>
      <c r="I280" s="7" t="s">
        <v>9</v>
      </c>
      <c r="J280" s="7" t="s">
        <v>10</v>
      </c>
      <c r="K280" s="14">
        <v>71.892561983471069</v>
      </c>
      <c r="L280" s="14">
        <f t="shared" si="13"/>
        <v>35.946280991735534</v>
      </c>
      <c r="M280" s="14">
        <f t="shared" si="14"/>
        <v>35.946280991735534</v>
      </c>
      <c r="O280" s="1"/>
    </row>
    <row r="281" spans="3:15" x14ac:dyDescent="0.25">
      <c r="C281" s="7" t="str">
        <f t="shared" si="12"/>
        <v>octubre</v>
      </c>
      <c r="D281" s="13">
        <v>44480</v>
      </c>
      <c r="E281" s="13" t="s">
        <v>36</v>
      </c>
      <c r="F281" s="7" t="s">
        <v>0</v>
      </c>
      <c r="G281" s="7" t="s">
        <v>11</v>
      </c>
      <c r="H281" s="7" t="s">
        <v>8</v>
      </c>
      <c r="I281" s="7" t="s">
        <v>15</v>
      </c>
      <c r="J281" s="7" t="s">
        <v>4</v>
      </c>
      <c r="K281" s="14">
        <v>23.132231404958677</v>
      </c>
      <c r="L281" s="14">
        <f t="shared" si="13"/>
        <v>11.566115702479339</v>
      </c>
      <c r="M281" s="14">
        <f t="shared" si="14"/>
        <v>11.566115702479339</v>
      </c>
      <c r="O281" s="1"/>
    </row>
    <row r="282" spans="3:15" x14ac:dyDescent="0.25">
      <c r="C282" s="7" t="str">
        <f t="shared" si="12"/>
        <v>octubre</v>
      </c>
      <c r="D282" s="13">
        <v>44480</v>
      </c>
      <c r="E282" s="13" t="s">
        <v>36</v>
      </c>
      <c r="F282" s="7" t="s">
        <v>0</v>
      </c>
      <c r="G282" s="7" t="s">
        <v>18</v>
      </c>
      <c r="H282" s="7" t="s">
        <v>8</v>
      </c>
      <c r="I282" s="7" t="s">
        <v>23</v>
      </c>
      <c r="J282" s="7" t="s">
        <v>10</v>
      </c>
      <c r="K282" s="14">
        <v>56.190082644628099</v>
      </c>
      <c r="L282" s="14">
        <f t="shared" si="13"/>
        <v>28.095041322314049</v>
      </c>
      <c r="M282" s="14">
        <f t="shared" si="14"/>
        <v>28.095041322314049</v>
      </c>
      <c r="O282" s="1"/>
    </row>
    <row r="283" spans="3:15" x14ac:dyDescent="0.25">
      <c r="C283" s="7" t="str">
        <f t="shared" si="12"/>
        <v>octubre</v>
      </c>
      <c r="D283" s="13">
        <v>44480</v>
      </c>
      <c r="E283" s="13" t="s">
        <v>38</v>
      </c>
      <c r="F283" s="7" t="s">
        <v>5</v>
      </c>
      <c r="G283" s="7" t="s">
        <v>16</v>
      </c>
      <c r="H283" s="7" t="s">
        <v>2</v>
      </c>
      <c r="I283" s="7" t="s">
        <v>17</v>
      </c>
      <c r="J283" s="7" t="s">
        <v>7</v>
      </c>
      <c r="K283" s="14">
        <v>24.785123966942148</v>
      </c>
      <c r="L283" s="14">
        <f t="shared" si="13"/>
        <v>12.392561983471074</v>
      </c>
      <c r="M283" s="14">
        <f t="shared" si="14"/>
        <v>12.392561983471074</v>
      </c>
      <c r="O283" s="1"/>
    </row>
    <row r="284" spans="3:15" x14ac:dyDescent="0.25">
      <c r="C284" s="7" t="str">
        <f t="shared" si="12"/>
        <v>octubre</v>
      </c>
      <c r="D284" s="13">
        <v>44480</v>
      </c>
      <c r="E284" s="13" t="s">
        <v>42</v>
      </c>
      <c r="F284" s="7" t="s">
        <v>5</v>
      </c>
      <c r="G284" s="7" t="s">
        <v>16</v>
      </c>
      <c r="H284" s="7" t="s">
        <v>8</v>
      </c>
      <c r="I284" s="7" t="s">
        <v>23</v>
      </c>
      <c r="J284" s="7" t="s">
        <v>10</v>
      </c>
      <c r="K284" s="14">
        <v>28.090909090909093</v>
      </c>
      <c r="L284" s="14">
        <f t="shared" si="13"/>
        <v>14.045454545454547</v>
      </c>
      <c r="M284" s="14">
        <f t="shared" si="14"/>
        <v>14.045454545454547</v>
      </c>
      <c r="O284" s="1"/>
    </row>
    <row r="285" spans="3:15" x14ac:dyDescent="0.25">
      <c r="C285" s="7" t="str">
        <f t="shared" si="12"/>
        <v>octubre</v>
      </c>
      <c r="D285" s="13">
        <v>44482</v>
      </c>
      <c r="E285" s="13" t="s">
        <v>33</v>
      </c>
      <c r="F285" s="7" t="s">
        <v>0</v>
      </c>
      <c r="G285" s="7" t="s">
        <v>18</v>
      </c>
      <c r="H285" s="7" t="s">
        <v>19</v>
      </c>
      <c r="I285" s="7" t="s">
        <v>12</v>
      </c>
      <c r="J285" s="7" t="s">
        <v>4</v>
      </c>
      <c r="K285" s="14">
        <v>34.702479338842977</v>
      </c>
      <c r="L285" s="14">
        <f t="shared" si="13"/>
        <v>17.351239669421489</v>
      </c>
      <c r="M285" s="14">
        <f t="shared" si="14"/>
        <v>17.351239669421489</v>
      </c>
      <c r="O285" s="1"/>
    </row>
    <row r="286" spans="3:15" x14ac:dyDescent="0.25">
      <c r="C286" s="7" t="str">
        <f t="shared" si="12"/>
        <v>octubre</v>
      </c>
      <c r="D286" s="13">
        <v>44483</v>
      </c>
      <c r="E286" s="13" t="s">
        <v>33</v>
      </c>
      <c r="F286" s="7" t="s">
        <v>0</v>
      </c>
      <c r="G286" s="7" t="s">
        <v>11</v>
      </c>
      <c r="H286" s="7" t="s">
        <v>6</v>
      </c>
      <c r="I286" s="7" t="s">
        <v>12</v>
      </c>
      <c r="J286" s="7" t="s">
        <v>10</v>
      </c>
      <c r="K286" s="14">
        <v>21.479338842975206</v>
      </c>
      <c r="L286" s="14">
        <f t="shared" si="13"/>
        <v>10.739669421487603</v>
      </c>
      <c r="M286" s="14">
        <f t="shared" si="14"/>
        <v>10.739669421487603</v>
      </c>
      <c r="O286" s="1"/>
    </row>
    <row r="287" spans="3:15" x14ac:dyDescent="0.25">
      <c r="C287" s="7" t="str">
        <f t="shared" si="12"/>
        <v>octubre</v>
      </c>
      <c r="D287" s="13">
        <v>44483</v>
      </c>
      <c r="E287" s="13" t="s">
        <v>32</v>
      </c>
      <c r="F287" s="7" t="s">
        <v>5</v>
      </c>
      <c r="G287" s="7" t="s">
        <v>22</v>
      </c>
      <c r="H287" s="7" t="s">
        <v>19</v>
      </c>
      <c r="I287" s="7" t="s">
        <v>20</v>
      </c>
      <c r="J287" s="7" t="s">
        <v>7</v>
      </c>
      <c r="K287" s="14">
        <v>14.041322314049586</v>
      </c>
      <c r="L287" s="14">
        <f t="shared" si="13"/>
        <v>7.0206611570247928</v>
      </c>
      <c r="M287" s="14">
        <f t="shared" si="14"/>
        <v>7.0206611570247928</v>
      </c>
      <c r="O287" s="1"/>
    </row>
    <row r="288" spans="3:15" x14ac:dyDescent="0.25">
      <c r="C288" s="7" t="str">
        <f t="shared" si="12"/>
        <v>octubre</v>
      </c>
      <c r="D288" s="13">
        <v>44484</v>
      </c>
      <c r="E288" s="13" t="s">
        <v>25</v>
      </c>
      <c r="F288" s="7" t="s">
        <v>5</v>
      </c>
      <c r="G288" s="7" t="s">
        <v>22</v>
      </c>
      <c r="H288" s="7" t="s">
        <v>6</v>
      </c>
      <c r="I288" s="7" t="s">
        <v>3</v>
      </c>
      <c r="J288" s="7" t="s">
        <v>10</v>
      </c>
      <c r="K288" s="14">
        <v>26.438016528925619</v>
      </c>
      <c r="L288" s="14">
        <f t="shared" si="13"/>
        <v>13.21900826446281</v>
      </c>
      <c r="M288" s="14">
        <f t="shared" si="14"/>
        <v>13.21900826446281</v>
      </c>
      <c r="O288" s="1"/>
    </row>
    <row r="289" spans="3:15" x14ac:dyDescent="0.25">
      <c r="C289" s="7" t="str">
        <f t="shared" si="12"/>
        <v>octubre</v>
      </c>
      <c r="D289" s="13">
        <v>44485</v>
      </c>
      <c r="E289" s="13" t="s">
        <v>30</v>
      </c>
      <c r="F289" s="7" t="s">
        <v>0</v>
      </c>
      <c r="G289" s="7" t="s">
        <v>63</v>
      </c>
      <c r="H289" s="7" t="s">
        <v>19</v>
      </c>
      <c r="I289" s="7" t="s">
        <v>17</v>
      </c>
      <c r="J289" s="7" t="s">
        <v>10</v>
      </c>
      <c r="K289" s="14">
        <v>38.008264462809919</v>
      </c>
      <c r="L289" s="14">
        <f t="shared" si="13"/>
        <v>19.004132231404959</v>
      </c>
      <c r="M289" s="14">
        <f t="shared" si="14"/>
        <v>19.004132231404959</v>
      </c>
      <c r="O289" s="1"/>
    </row>
    <row r="290" spans="3:15" x14ac:dyDescent="0.25">
      <c r="C290" s="7" t="str">
        <f t="shared" si="12"/>
        <v>octubre</v>
      </c>
      <c r="D290" s="13">
        <v>44485</v>
      </c>
      <c r="E290" s="13" t="s">
        <v>38</v>
      </c>
      <c r="F290" s="7" t="s">
        <v>0</v>
      </c>
      <c r="G290" s="7" t="s">
        <v>22</v>
      </c>
      <c r="H290" s="7" t="s">
        <v>19</v>
      </c>
      <c r="I290" s="7" t="s">
        <v>20</v>
      </c>
      <c r="J290" s="7" t="s">
        <v>10</v>
      </c>
      <c r="K290" s="14">
        <v>16.520661157024794</v>
      </c>
      <c r="L290" s="14">
        <f t="shared" si="13"/>
        <v>8.2603305785123968</v>
      </c>
      <c r="M290" s="14">
        <f t="shared" si="14"/>
        <v>8.2603305785123968</v>
      </c>
      <c r="O290" s="1"/>
    </row>
    <row r="291" spans="3:15" x14ac:dyDescent="0.25">
      <c r="C291" s="7" t="str">
        <f t="shared" si="12"/>
        <v>octubre</v>
      </c>
      <c r="D291" s="13">
        <v>44485</v>
      </c>
      <c r="E291" s="13" t="s">
        <v>41</v>
      </c>
      <c r="F291" s="7" t="s">
        <v>5</v>
      </c>
      <c r="G291" s="7" t="s">
        <v>18</v>
      </c>
      <c r="H291" s="7" t="s">
        <v>2</v>
      </c>
      <c r="I291" s="7" t="s">
        <v>3</v>
      </c>
      <c r="J291" s="7" t="s">
        <v>7</v>
      </c>
      <c r="K291" s="14">
        <v>49.578512396694215</v>
      </c>
      <c r="L291" s="14">
        <f t="shared" si="13"/>
        <v>24.789256198347108</v>
      </c>
      <c r="M291" s="14">
        <f t="shared" si="14"/>
        <v>24.789256198347108</v>
      </c>
      <c r="O291" s="1"/>
    </row>
    <row r="292" spans="3:15" x14ac:dyDescent="0.25">
      <c r="C292" s="7" t="str">
        <f t="shared" si="12"/>
        <v>octubre</v>
      </c>
      <c r="D292" s="13">
        <v>44485</v>
      </c>
      <c r="E292" s="13" t="s">
        <v>39</v>
      </c>
      <c r="F292" s="7" t="s">
        <v>0</v>
      </c>
      <c r="G292" s="7" t="s">
        <v>18</v>
      </c>
      <c r="H292" s="7" t="s">
        <v>6</v>
      </c>
      <c r="I292" s="7" t="s">
        <v>12</v>
      </c>
      <c r="J292" s="7" t="s">
        <v>10</v>
      </c>
      <c r="K292" s="14">
        <v>80.15702479338843</v>
      </c>
      <c r="L292" s="14">
        <f t="shared" si="13"/>
        <v>40.078512396694215</v>
      </c>
      <c r="M292" s="14">
        <f t="shared" si="14"/>
        <v>40.078512396694215</v>
      </c>
      <c r="O292" s="1"/>
    </row>
    <row r="293" spans="3:15" x14ac:dyDescent="0.25">
      <c r="C293" s="7" t="str">
        <f t="shared" si="12"/>
        <v>octubre</v>
      </c>
      <c r="D293" s="13">
        <v>44486</v>
      </c>
      <c r="E293" s="13" t="s">
        <v>43</v>
      </c>
      <c r="F293" s="7" t="s">
        <v>5</v>
      </c>
      <c r="G293" s="7" t="s">
        <v>24</v>
      </c>
      <c r="H293" s="7" t="s">
        <v>2</v>
      </c>
      <c r="I293" s="7" t="s">
        <v>9</v>
      </c>
      <c r="J293" s="7" t="s">
        <v>10</v>
      </c>
      <c r="K293" s="14">
        <v>19.826446280991735</v>
      </c>
      <c r="L293" s="14">
        <f t="shared" si="13"/>
        <v>9.9132231404958677</v>
      </c>
      <c r="M293" s="14">
        <f t="shared" si="14"/>
        <v>9.9132231404958677</v>
      </c>
      <c r="O293" s="1"/>
    </row>
    <row r="294" spans="3:15" x14ac:dyDescent="0.25">
      <c r="C294" s="7" t="str">
        <f t="shared" si="12"/>
        <v>octubre</v>
      </c>
      <c r="D294" s="13">
        <v>44486</v>
      </c>
      <c r="E294" s="13" t="s">
        <v>25</v>
      </c>
      <c r="F294" s="7" t="s">
        <v>0</v>
      </c>
      <c r="G294" s="7" t="s">
        <v>21</v>
      </c>
      <c r="H294" s="7" t="s">
        <v>2</v>
      </c>
      <c r="I294" s="7" t="s">
        <v>20</v>
      </c>
      <c r="J294" s="7" t="s">
        <v>10</v>
      </c>
      <c r="K294" s="14">
        <v>6.6033057851239674</v>
      </c>
      <c r="L294" s="14">
        <f t="shared" si="13"/>
        <v>3.3016528925619837</v>
      </c>
      <c r="M294" s="14">
        <f t="shared" si="14"/>
        <v>3.3016528925619837</v>
      </c>
      <c r="O294" s="1"/>
    </row>
    <row r="295" spans="3:15" x14ac:dyDescent="0.25">
      <c r="C295" s="7" t="str">
        <f t="shared" si="12"/>
        <v>octubre</v>
      </c>
      <c r="D295" s="13">
        <v>44489</v>
      </c>
      <c r="E295" s="13" t="s">
        <v>42</v>
      </c>
      <c r="F295" s="7" t="s">
        <v>5</v>
      </c>
      <c r="G295" s="7" t="s">
        <v>18</v>
      </c>
      <c r="H295" s="7" t="s">
        <v>2</v>
      </c>
      <c r="I295" s="7" t="s">
        <v>12</v>
      </c>
      <c r="J295" s="7" t="s">
        <v>10</v>
      </c>
      <c r="K295" s="14">
        <v>41.314049586776861</v>
      </c>
      <c r="L295" s="14">
        <f t="shared" si="13"/>
        <v>20.65702479338843</v>
      </c>
      <c r="M295" s="14">
        <f t="shared" si="14"/>
        <v>20.65702479338843</v>
      </c>
      <c r="O295" s="1"/>
    </row>
    <row r="296" spans="3:15" x14ac:dyDescent="0.25">
      <c r="C296" s="7" t="str">
        <f t="shared" si="12"/>
        <v>octubre</v>
      </c>
      <c r="D296" s="13">
        <v>44490</v>
      </c>
      <c r="E296" s="13" t="s">
        <v>34</v>
      </c>
      <c r="F296" s="7" t="s">
        <v>5</v>
      </c>
      <c r="G296" s="7" t="s">
        <v>11</v>
      </c>
      <c r="H296" s="7" t="s">
        <v>19</v>
      </c>
      <c r="I296" s="7" t="s">
        <v>17</v>
      </c>
      <c r="J296" s="7" t="s">
        <v>7</v>
      </c>
      <c r="K296" s="14">
        <v>23.958677685950413</v>
      </c>
      <c r="L296" s="14">
        <f t="shared" si="13"/>
        <v>11.979338842975206</v>
      </c>
      <c r="M296" s="14">
        <f t="shared" si="14"/>
        <v>11.979338842975206</v>
      </c>
      <c r="O296" s="1"/>
    </row>
    <row r="297" spans="3:15" x14ac:dyDescent="0.25">
      <c r="C297" s="7" t="str">
        <f t="shared" si="12"/>
        <v>octubre</v>
      </c>
      <c r="D297" s="13">
        <v>44491</v>
      </c>
      <c r="E297" s="13" t="s">
        <v>25</v>
      </c>
      <c r="F297" s="7" t="s">
        <v>0</v>
      </c>
      <c r="G297" s="7" t="s">
        <v>16</v>
      </c>
      <c r="H297" s="7" t="s">
        <v>2</v>
      </c>
      <c r="I297" s="7" t="s">
        <v>3</v>
      </c>
      <c r="J297" s="7" t="s">
        <v>4</v>
      </c>
      <c r="K297" s="14">
        <v>38.008264462809919</v>
      </c>
      <c r="L297" s="14">
        <f t="shared" si="13"/>
        <v>19.004132231404959</v>
      </c>
      <c r="M297" s="14">
        <f t="shared" si="14"/>
        <v>19.004132231404959</v>
      </c>
      <c r="O297" s="1"/>
    </row>
    <row r="298" spans="3:15" x14ac:dyDescent="0.25">
      <c r="C298" s="7" t="str">
        <f t="shared" si="12"/>
        <v>octubre</v>
      </c>
      <c r="D298" s="13">
        <v>44491</v>
      </c>
      <c r="E298" s="13" t="s">
        <v>27</v>
      </c>
      <c r="F298" s="7" t="s">
        <v>5</v>
      </c>
      <c r="G298" s="7" t="s">
        <v>22</v>
      </c>
      <c r="H298" s="7" t="s">
        <v>2</v>
      </c>
      <c r="I298" s="7" t="s">
        <v>9</v>
      </c>
      <c r="J298" s="7" t="s">
        <v>10</v>
      </c>
      <c r="K298" s="14">
        <v>4.9504132231404965</v>
      </c>
      <c r="L298" s="14">
        <f t="shared" si="13"/>
        <v>2.4752066115702482</v>
      </c>
      <c r="M298" s="14">
        <f t="shared" si="14"/>
        <v>2.4752066115702482</v>
      </c>
      <c r="O298" s="1"/>
    </row>
    <row r="299" spans="3:15" x14ac:dyDescent="0.25">
      <c r="C299" s="7" t="str">
        <f t="shared" si="12"/>
        <v>octubre</v>
      </c>
      <c r="D299" s="13">
        <v>44492</v>
      </c>
      <c r="E299" s="13" t="s">
        <v>33</v>
      </c>
      <c r="F299" s="7" t="s">
        <v>5</v>
      </c>
      <c r="G299" s="7" t="s">
        <v>22</v>
      </c>
      <c r="H299" s="7" t="s">
        <v>6</v>
      </c>
      <c r="I299" s="7" t="s">
        <v>3</v>
      </c>
      <c r="J299" s="7" t="s">
        <v>10</v>
      </c>
      <c r="K299" s="14">
        <v>14.041322314049586</v>
      </c>
      <c r="L299" s="14">
        <f t="shared" si="13"/>
        <v>7.0206611570247928</v>
      </c>
      <c r="M299" s="14">
        <f t="shared" si="14"/>
        <v>7.0206611570247928</v>
      </c>
      <c r="O299" s="1"/>
    </row>
    <row r="300" spans="3:15" x14ac:dyDescent="0.25">
      <c r="C300" s="7" t="str">
        <f t="shared" si="12"/>
        <v>octubre</v>
      </c>
      <c r="D300" s="13">
        <v>44492</v>
      </c>
      <c r="E300" s="13" t="s">
        <v>32</v>
      </c>
      <c r="F300" s="7" t="s">
        <v>0</v>
      </c>
      <c r="G300" s="7" t="s">
        <v>16</v>
      </c>
      <c r="H300" s="7" t="s">
        <v>6</v>
      </c>
      <c r="I300" s="7" t="s">
        <v>15</v>
      </c>
      <c r="J300" s="7" t="s">
        <v>4</v>
      </c>
      <c r="K300" s="14">
        <v>35.528925619834716</v>
      </c>
      <c r="L300" s="14">
        <f t="shared" si="13"/>
        <v>17.764462809917358</v>
      </c>
      <c r="M300" s="14">
        <f t="shared" si="14"/>
        <v>17.764462809917358</v>
      </c>
      <c r="O300" s="1"/>
    </row>
    <row r="301" spans="3:15" x14ac:dyDescent="0.25">
      <c r="C301" s="7" t="str">
        <f t="shared" si="12"/>
        <v>octubre</v>
      </c>
      <c r="D301" s="13">
        <v>44493</v>
      </c>
      <c r="E301" s="13" t="s">
        <v>43</v>
      </c>
      <c r="F301" s="7" t="s">
        <v>0</v>
      </c>
      <c r="G301" s="7" t="s">
        <v>22</v>
      </c>
      <c r="H301" s="7" t="s">
        <v>8</v>
      </c>
      <c r="I301" s="7" t="s">
        <v>9</v>
      </c>
      <c r="J301" s="7" t="s">
        <v>10</v>
      </c>
      <c r="K301" s="14">
        <v>26.438016528925619</v>
      </c>
      <c r="L301" s="14">
        <f t="shared" si="13"/>
        <v>13.21900826446281</v>
      </c>
      <c r="M301" s="14">
        <f t="shared" si="14"/>
        <v>13.21900826446281</v>
      </c>
      <c r="O301" s="1"/>
    </row>
    <row r="302" spans="3:15" x14ac:dyDescent="0.25">
      <c r="C302" s="7" t="str">
        <f t="shared" si="12"/>
        <v>octubre</v>
      </c>
      <c r="D302" s="13">
        <v>44494</v>
      </c>
      <c r="E302" s="13" t="s">
        <v>35</v>
      </c>
      <c r="F302" s="7" t="s">
        <v>0</v>
      </c>
      <c r="G302" s="7" t="s">
        <v>18</v>
      </c>
      <c r="H302" s="7" t="s">
        <v>8</v>
      </c>
      <c r="I302" s="7" t="s">
        <v>23</v>
      </c>
      <c r="J302" s="7" t="s">
        <v>10</v>
      </c>
      <c r="K302" s="14">
        <v>69.413223140495859</v>
      </c>
      <c r="L302" s="14">
        <f t="shared" si="13"/>
        <v>34.706611570247929</v>
      </c>
      <c r="M302" s="14">
        <f t="shared" si="14"/>
        <v>34.706611570247929</v>
      </c>
      <c r="O302" s="1"/>
    </row>
    <row r="303" spans="3:15" x14ac:dyDescent="0.25">
      <c r="C303" s="7" t="str">
        <f t="shared" si="12"/>
        <v>octubre</v>
      </c>
      <c r="D303" s="13">
        <v>44494</v>
      </c>
      <c r="E303" s="13" t="s">
        <v>27</v>
      </c>
      <c r="F303" s="7" t="s">
        <v>5</v>
      </c>
      <c r="G303" s="7" t="s">
        <v>16</v>
      </c>
      <c r="H303" s="7" t="s">
        <v>6</v>
      </c>
      <c r="I303" s="7" t="s">
        <v>17</v>
      </c>
      <c r="J303" s="7" t="s">
        <v>10</v>
      </c>
      <c r="K303" s="14">
        <v>34.702479338842977</v>
      </c>
      <c r="L303" s="14">
        <f t="shared" si="13"/>
        <v>17.351239669421489</v>
      </c>
      <c r="M303" s="14">
        <f t="shared" si="14"/>
        <v>17.351239669421489</v>
      </c>
      <c r="O303" s="1"/>
    </row>
    <row r="304" spans="3:15" x14ac:dyDescent="0.25">
      <c r="C304" s="7" t="str">
        <f t="shared" si="12"/>
        <v>octubre</v>
      </c>
      <c r="D304" s="13">
        <v>44494</v>
      </c>
      <c r="E304" s="13" t="s">
        <v>42</v>
      </c>
      <c r="F304" s="7" t="s">
        <v>5</v>
      </c>
      <c r="G304" s="7" t="s">
        <v>14</v>
      </c>
      <c r="H304" s="7" t="s">
        <v>6</v>
      </c>
      <c r="I304" s="7" t="s">
        <v>12</v>
      </c>
      <c r="J304" s="7" t="s">
        <v>7</v>
      </c>
      <c r="K304" s="14">
        <v>91.72727272727272</v>
      </c>
      <c r="L304" s="14">
        <f t="shared" si="13"/>
        <v>45.86363636363636</v>
      </c>
      <c r="M304" s="14">
        <f t="shared" si="14"/>
        <v>45.86363636363636</v>
      </c>
      <c r="O304" s="1"/>
    </row>
    <row r="305" spans="3:15" x14ac:dyDescent="0.25">
      <c r="C305" s="7" t="str">
        <f t="shared" si="12"/>
        <v>octubre</v>
      </c>
      <c r="D305" s="13">
        <v>44496</v>
      </c>
      <c r="E305" s="13" t="s">
        <v>27</v>
      </c>
      <c r="F305" s="7" t="s">
        <v>0</v>
      </c>
      <c r="G305" s="7" t="s">
        <v>22</v>
      </c>
      <c r="H305" s="7" t="s">
        <v>8</v>
      </c>
      <c r="I305" s="7" t="s">
        <v>23</v>
      </c>
      <c r="J305" s="7" t="s">
        <v>10</v>
      </c>
      <c r="K305" s="14">
        <v>21.479338842975206</v>
      </c>
      <c r="L305" s="14">
        <f t="shared" si="13"/>
        <v>10.739669421487603</v>
      </c>
      <c r="M305" s="14">
        <f t="shared" si="14"/>
        <v>10.739669421487603</v>
      </c>
      <c r="O305" s="1"/>
    </row>
    <row r="306" spans="3:15" x14ac:dyDescent="0.25">
      <c r="C306" s="7" t="str">
        <f t="shared" si="12"/>
        <v>octubre</v>
      </c>
      <c r="D306" s="13">
        <v>44497</v>
      </c>
      <c r="E306" s="13" t="s">
        <v>33</v>
      </c>
      <c r="F306" s="7" t="s">
        <v>0</v>
      </c>
      <c r="G306" s="7" t="s">
        <v>24</v>
      </c>
      <c r="H306" s="7" t="s">
        <v>6</v>
      </c>
      <c r="I306" s="7" t="s">
        <v>13</v>
      </c>
      <c r="J306" s="7" t="s">
        <v>10</v>
      </c>
      <c r="K306" s="14">
        <v>22.305785123966942</v>
      </c>
      <c r="L306" s="14">
        <f t="shared" si="13"/>
        <v>11.152892561983471</v>
      </c>
      <c r="M306" s="14">
        <f t="shared" si="14"/>
        <v>11.152892561983471</v>
      </c>
      <c r="O306" s="1"/>
    </row>
    <row r="307" spans="3:15" x14ac:dyDescent="0.25">
      <c r="C307" s="7" t="str">
        <f t="shared" si="12"/>
        <v>octubre</v>
      </c>
      <c r="D307" s="13">
        <v>44497</v>
      </c>
      <c r="E307" s="13" t="s">
        <v>36</v>
      </c>
      <c r="F307" s="7" t="s">
        <v>5</v>
      </c>
      <c r="G307" s="7" t="s">
        <v>63</v>
      </c>
      <c r="H307" s="7" t="s">
        <v>19</v>
      </c>
      <c r="I307" s="7" t="s">
        <v>9</v>
      </c>
      <c r="J307" s="7" t="s">
        <v>10</v>
      </c>
      <c r="K307" s="14">
        <v>38.008264462809919</v>
      </c>
      <c r="L307" s="14">
        <f t="shared" si="13"/>
        <v>19.004132231404959</v>
      </c>
      <c r="M307" s="14">
        <f t="shared" si="14"/>
        <v>19.004132231404959</v>
      </c>
      <c r="O307" s="1"/>
    </row>
    <row r="308" spans="3:15" x14ac:dyDescent="0.25">
      <c r="C308" s="7" t="str">
        <f t="shared" si="12"/>
        <v>octubre</v>
      </c>
      <c r="D308" s="13">
        <v>44497</v>
      </c>
      <c r="E308" s="13" t="s">
        <v>38</v>
      </c>
      <c r="F308" s="7" t="s">
        <v>5</v>
      </c>
      <c r="G308" s="7" t="s">
        <v>24</v>
      </c>
      <c r="H308" s="7" t="s">
        <v>8</v>
      </c>
      <c r="I308" s="7" t="s">
        <v>3</v>
      </c>
      <c r="J308" s="7" t="s">
        <v>7</v>
      </c>
      <c r="K308" s="14">
        <v>14.867768595041321</v>
      </c>
      <c r="L308" s="14">
        <f t="shared" si="13"/>
        <v>7.4338842975206605</v>
      </c>
      <c r="M308" s="14">
        <f t="shared" si="14"/>
        <v>7.4338842975206605</v>
      </c>
      <c r="O308" s="1"/>
    </row>
    <row r="309" spans="3:15" x14ac:dyDescent="0.25">
      <c r="C309" s="7" t="str">
        <f t="shared" si="12"/>
        <v>octubre</v>
      </c>
      <c r="D309" s="13">
        <v>44499</v>
      </c>
      <c r="E309" s="13" t="s">
        <v>27</v>
      </c>
      <c r="F309" s="7" t="s">
        <v>0</v>
      </c>
      <c r="G309" s="7" t="s">
        <v>1</v>
      </c>
      <c r="H309" s="7" t="s">
        <v>6</v>
      </c>
      <c r="I309" s="7" t="s">
        <v>15</v>
      </c>
      <c r="J309" s="7" t="s">
        <v>4</v>
      </c>
      <c r="K309" s="14">
        <v>16.520661157024794</v>
      </c>
      <c r="L309" s="14">
        <f t="shared" si="13"/>
        <v>8.2603305785123968</v>
      </c>
      <c r="M309" s="14">
        <f t="shared" si="14"/>
        <v>8.2603305785123968</v>
      </c>
      <c r="O309" s="1"/>
    </row>
    <row r="310" spans="3:15" x14ac:dyDescent="0.25">
      <c r="C310" s="7" t="str">
        <f t="shared" si="12"/>
        <v>noviembre</v>
      </c>
      <c r="D310" s="13">
        <v>44501</v>
      </c>
      <c r="E310" s="13" t="s">
        <v>26</v>
      </c>
      <c r="F310" s="7" t="s">
        <v>0</v>
      </c>
      <c r="G310" s="7" t="s">
        <v>16</v>
      </c>
      <c r="H310" s="7" t="s">
        <v>8</v>
      </c>
      <c r="I310" s="7" t="s">
        <v>3</v>
      </c>
      <c r="J310" s="7" t="s">
        <v>4</v>
      </c>
      <c r="K310" s="14">
        <v>36.355371900826448</v>
      </c>
      <c r="L310" s="14">
        <f t="shared" si="13"/>
        <v>18.177685950413224</v>
      </c>
      <c r="M310" s="14">
        <f t="shared" si="14"/>
        <v>18.177685950413224</v>
      </c>
      <c r="O310" s="1"/>
    </row>
    <row r="311" spans="3:15" x14ac:dyDescent="0.25">
      <c r="C311" s="7" t="str">
        <f t="shared" si="12"/>
        <v>noviembre</v>
      </c>
      <c r="D311" s="13">
        <v>44502</v>
      </c>
      <c r="E311" s="13" t="s">
        <v>42</v>
      </c>
      <c r="F311" s="7" t="s">
        <v>5</v>
      </c>
      <c r="G311" s="7" t="s">
        <v>1</v>
      </c>
      <c r="H311" s="7" t="s">
        <v>8</v>
      </c>
      <c r="I311" s="7" t="s">
        <v>15</v>
      </c>
      <c r="J311" s="7" t="s">
        <v>7</v>
      </c>
      <c r="K311" s="14">
        <v>14.867768595041321</v>
      </c>
      <c r="L311" s="14">
        <f t="shared" si="13"/>
        <v>7.4338842975206605</v>
      </c>
      <c r="M311" s="14">
        <f t="shared" si="14"/>
        <v>7.4338842975206605</v>
      </c>
      <c r="O311" s="1"/>
    </row>
    <row r="312" spans="3:15" x14ac:dyDescent="0.25">
      <c r="C312" s="7" t="str">
        <f t="shared" si="12"/>
        <v>noviembre</v>
      </c>
      <c r="D312" s="13">
        <v>44502</v>
      </c>
      <c r="E312" s="13" t="s">
        <v>42</v>
      </c>
      <c r="F312" s="7" t="s">
        <v>0</v>
      </c>
      <c r="G312" s="7" t="s">
        <v>1</v>
      </c>
      <c r="H312" s="7" t="s">
        <v>2</v>
      </c>
      <c r="I312" s="7" t="s">
        <v>23</v>
      </c>
      <c r="J312" s="7" t="s">
        <v>10</v>
      </c>
      <c r="K312" s="14">
        <v>13.214876033057852</v>
      </c>
      <c r="L312" s="14">
        <f t="shared" si="13"/>
        <v>6.6074380165289259</v>
      </c>
      <c r="M312" s="14">
        <f t="shared" si="14"/>
        <v>6.6074380165289259</v>
      </c>
      <c r="O312" s="1"/>
    </row>
    <row r="313" spans="3:15" x14ac:dyDescent="0.25">
      <c r="C313" s="7" t="str">
        <f t="shared" si="12"/>
        <v>noviembre</v>
      </c>
      <c r="D313" s="13">
        <v>44502</v>
      </c>
      <c r="E313" s="13" t="s">
        <v>39</v>
      </c>
      <c r="F313" s="7" t="s">
        <v>0</v>
      </c>
      <c r="G313" s="7" t="s">
        <v>11</v>
      </c>
      <c r="H313" s="7" t="s">
        <v>8</v>
      </c>
      <c r="I313" s="7" t="s">
        <v>15</v>
      </c>
      <c r="J313" s="7" t="s">
        <v>10</v>
      </c>
      <c r="K313" s="14">
        <v>22.305785123966942</v>
      </c>
      <c r="L313" s="14">
        <f t="shared" si="13"/>
        <v>11.152892561983471</v>
      </c>
      <c r="M313" s="14">
        <f t="shared" si="14"/>
        <v>11.152892561983471</v>
      </c>
      <c r="O313" s="1"/>
    </row>
    <row r="314" spans="3:15" x14ac:dyDescent="0.25">
      <c r="C314" s="7" t="str">
        <f t="shared" si="12"/>
        <v>noviembre</v>
      </c>
      <c r="D314" s="13">
        <v>44502</v>
      </c>
      <c r="E314" s="13" t="s">
        <v>36</v>
      </c>
      <c r="F314" s="7" t="s">
        <v>5</v>
      </c>
      <c r="G314" s="7" t="s">
        <v>11</v>
      </c>
      <c r="H314" s="7" t="s">
        <v>6</v>
      </c>
      <c r="I314" s="7" t="s">
        <v>13</v>
      </c>
      <c r="J314" s="7" t="s">
        <v>7</v>
      </c>
      <c r="K314" s="14">
        <v>20.652892561983471</v>
      </c>
      <c r="L314" s="14">
        <f t="shared" si="13"/>
        <v>10.326446280991735</v>
      </c>
      <c r="M314" s="14">
        <f t="shared" si="14"/>
        <v>10.326446280991735</v>
      </c>
      <c r="O314" s="1"/>
    </row>
    <row r="315" spans="3:15" x14ac:dyDescent="0.25">
      <c r="C315" s="7" t="str">
        <f t="shared" si="12"/>
        <v>noviembre</v>
      </c>
      <c r="D315" s="13">
        <v>44503</v>
      </c>
      <c r="E315" s="13" t="s">
        <v>41</v>
      </c>
      <c r="F315" s="7" t="s">
        <v>5</v>
      </c>
      <c r="G315" s="7" t="s">
        <v>11</v>
      </c>
      <c r="H315" s="7" t="s">
        <v>2</v>
      </c>
      <c r="I315" s="7" t="s">
        <v>17</v>
      </c>
      <c r="J315" s="7" t="s">
        <v>7</v>
      </c>
      <c r="K315" s="14">
        <v>21.479338842975206</v>
      </c>
      <c r="L315" s="14">
        <f t="shared" si="13"/>
        <v>10.739669421487603</v>
      </c>
      <c r="M315" s="14">
        <f t="shared" si="14"/>
        <v>10.739669421487603</v>
      </c>
      <c r="O315" s="1"/>
    </row>
    <row r="316" spans="3:15" x14ac:dyDescent="0.25">
      <c r="C316" s="7" t="str">
        <f t="shared" si="12"/>
        <v>noviembre</v>
      </c>
      <c r="D316" s="13">
        <v>44504</v>
      </c>
      <c r="E316" s="13" t="s">
        <v>29</v>
      </c>
      <c r="F316" s="7" t="s">
        <v>0</v>
      </c>
      <c r="G316" s="7" t="s">
        <v>11</v>
      </c>
      <c r="H316" s="7" t="s">
        <v>8</v>
      </c>
      <c r="I316" s="7" t="s">
        <v>13</v>
      </c>
      <c r="J316" s="7" t="s">
        <v>4</v>
      </c>
      <c r="K316" s="14">
        <v>20.652892561983471</v>
      </c>
      <c r="L316" s="14">
        <f t="shared" si="13"/>
        <v>10.326446280991735</v>
      </c>
      <c r="M316" s="14">
        <f t="shared" si="14"/>
        <v>10.326446280991735</v>
      </c>
      <c r="O316" s="1"/>
    </row>
    <row r="317" spans="3:15" x14ac:dyDescent="0.25">
      <c r="C317" s="7" t="str">
        <f t="shared" si="12"/>
        <v>noviembre</v>
      </c>
      <c r="D317" s="13">
        <v>44505</v>
      </c>
      <c r="E317" s="13" t="s">
        <v>26</v>
      </c>
      <c r="F317" s="7" t="s">
        <v>5</v>
      </c>
      <c r="G317" s="7" t="s">
        <v>1</v>
      </c>
      <c r="H317" s="7" t="s">
        <v>2</v>
      </c>
      <c r="I317" s="7" t="s">
        <v>9</v>
      </c>
      <c r="J317" s="7" t="s">
        <v>10</v>
      </c>
      <c r="K317" s="14">
        <v>9.0826446280991746</v>
      </c>
      <c r="L317" s="14">
        <f t="shared" si="13"/>
        <v>4.5413223140495873</v>
      </c>
      <c r="M317" s="14">
        <f t="shared" si="14"/>
        <v>4.5413223140495873</v>
      </c>
      <c r="O317" s="1"/>
    </row>
    <row r="318" spans="3:15" x14ac:dyDescent="0.25">
      <c r="C318" s="7" t="str">
        <f t="shared" si="12"/>
        <v>noviembre</v>
      </c>
      <c r="D318" s="13">
        <v>44506</v>
      </c>
      <c r="E318" s="13" t="s">
        <v>31</v>
      </c>
      <c r="F318" s="7" t="s">
        <v>5</v>
      </c>
      <c r="G318" s="7" t="s">
        <v>1</v>
      </c>
      <c r="H318" s="7" t="s">
        <v>19</v>
      </c>
      <c r="I318" s="7" t="s">
        <v>12</v>
      </c>
      <c r="J318" s="7" t="s">
        <v>10</v>
      </c>
      <c r="K318" s="14">
        <v>16.520661157024794</v>
      </c>
      <c r="L318" s="14">
        <f t="shared" si="13"/>
        <v>8.2603305785123968</v>
      </c>
      <c r="M318" s="14">
        <f t="shared" si="14"/>
        <v>8.2603305785123968</v>
      </c>
      <c r="O318" s="1"/>
    </row>
    <row r="319" spans="3:15" x14ac:dyDescent="0.25">
      <c r="C319" s="7" t="str">
        <f t="shared" si="12"/>
        <v>noviembre</v>
      </c>
      <c r="D319" s="13">
        <v>44506</v>
      </c>
      <c r="E319" s="13" t="s">
        <v>37</v>
      </c>
      <c r="F319" s="7" t="s">
        <v>0</v>
      </c>
      <c r="G319" s="7" t="s">
        <v>21</v>
      </c>
      <c r="H319" s="7" t="s">
        <v>19</v>
      </c>
      <c r="I319" s="7" t="s">
        <v>9</v>
      </c>
      <c r="J319" s="7" t="s">
        <v>4</v>
      </c>
      <c r="K319" s="14">
        <v>12.388429752066116</v>
      </c>
      <c r="L319" s="14">
        <f t="shared" si="13"/>
        <v>6.1942148760330582</v>
      </c>
      <c r="M319" s="14">
        <f t="shared" si="14"/>
        <v>6.1942148760330582</v>
      </c>
      <c r="O319" s="1"/>
    </row>
    <row r="320" spans="3:15" x14ac:dyDescent="0.25">
      <c r="C320" s="7" t="str">
        <f t="shared" si="12"/>
        <v>noviembre</v>
      </c>
      <c r="D320" s="13">
        <v>44507</v>
      </c>
      <c r="E320" s="13" t="s">
        <v>26</v>
      </c>
      <c r="F320" s="7" t="s">
        <v>5</v>
      </c>
      <c r="G320" s="7" t="s">
        <v>22</v>
      </c>
      <c r="H320" s="7" t="s">
        <v>8</v>
      </c>
      <c r="I320" s="7" t="s">
        <v>12</v>
      </c>
      <c r="J320" s="7" t="s">
        <v>7</v>
      </c>
      <c r="K320" s="14">
        <v>14.867768595041321</v>
      </c>
      <c r="L320" s="14">
        <f t="shared" si="13"/>
        <v>7.4338842975206605</v>
      </c>
      <c r="M320" s="14">
        <f t="shared" si="14"/>
        <v>7.4338842975206605</v>
      </c>
      <c r="O320" s="1"/>
    </row>
    <row r="321" spans="3:15" x14ac:dyDescent="0.25">
      <c r="C321" s="7" t="str">
        <f t="shared" si="12"/>
        <v>noviembre</v>
      </c>
      <c r="D321" s="13">
        <v>44508</v>
      </c>
      <c r="E321" s="13" t="s">
        <v>41</v>
      </c>
      <c r="F321" s="7" t="s">
        <v>0</v>
      </c>
      <c r="G321" s="7" t="s">
        <v>21</v>
      </c>
      <c r="H321" s="7" t="s">
        <v>8</v>
      </c>
      <c r="I321" s="7" t="s">
        <v>20</v>
      </c>
      <c r="J321" s="7" t="s">
        <v>4</v>
      </c>
      <c r="K321" s="14">
        <v>15.694214876033056</v>
      </c>
      <c r="L321" s="14">
        <f t="shared" si="13"/>
        <v>7.8471074380165282</v>
      </c>
      <c r="M321" s="14">
        <f t="shared" si="14"/>
        <v>7.8471074380165282</v>
      </c>
      <c r="O321" s="1"/>
    </row>
    <row r="322" spans="3:15" x14ac:dyDescent="0.25">
      <c r="C322" s="7" t="str">
        <f t="shared" si="12"/>
        <v>noviembre</v>
      </c>
      <c r="D322" s="13">
        <v>44509</v>
      </c>
      <c r="E322" s="13" t="s">
        <v>35</v>
      </c>
      <c r="F322" s="7" t="s">
        <v>5</v>
      </c>
      <c r="G322" s="7" t="s">
        <v>1</v>
      </c>
      <c r="H322" s="7" t="s">
        <v>2</v>
      </c>
      <c r="I322" s="7" t="s">
        <v>3</v>
      </c>
      <c r="J322" s="7" t="s">
        <v>10</v>
      </c>
      <c r="K322" s="14">
        <v>11.561983471074381</v>
      </c>
      <c r="L322" s="14">
        <f t="shared" si="13"/>
        <v>5.7809917355371905</v>
      </c>
      <c r="M322" s="14">
        <f t="shared" si="14"/>
        <v>5.7809917355371905</v>
      </c>
      <c r="O322" s="1"/>
    </row>
    <row r="323" spans="3:15" x14ac:dyDescent="0.25">
      <c r="C323" s="7" t="str">
        <f t="shared" si="12"/>
        <v>noviembre</v>
      </c>
      <c r="D323" s="13">
        <v>44511</v>
      </c>
      <c r="E323" s="13" t="s">
        <v>32</v>
      </c>
      <c r="F323" s="7" t="s">
        <v>5</v>
      </c>
      <c r="G323" s="7" t="s">
        <v>63</v>
      </c>
      <c r="H323" s="7" t="s">
        <v>8</v>
      </c>
      <c r="I323" s="7" t="s">
        <v>20</v>
      </c>
      <c r="J323" s="7" t="s">
        <v>7</v>
      </c>
      <c r="K323" s="14">
        <v>29.743801652892564</v>
      </c>
      <c r="L323" s="14">
        <f t="shared" si="13"/>
        <v>14.871900826446282</v>
      </c>
      <c r="M323" s="14">
        <f t="shared" si="14"/>
        <v>14.871900826446282</v>
      </c>
      <c r="O323" s="1"/>
    </row>
    <row r="324" spans="3:15" x14ac:dyDescent="0.25">
      <c r="C324" s="7" t="str">
        <f t="shared" ref="C324:C370" si="15">TEXT(D324,"MMMM")</f>
        <v>noviembre</v>
      </c>
      <c r="D324" s="13">
        <v>44512</v>
      </c>
      <c r="E324" s="13" t="s">
        <v>29</v>
      </c>
      <c r="F324" s="7" t="s">
        <v>5</v>
      </c>
      <c r="G324" s="7" t="s">
        <v>18</v>
      </c>
      <c r="H324" s="7" t="s">
        <v>8</v>
      </c>
      <c r="I324" s="7" t="s">
        <v>20</v>
      </c>
      <c r="J324" s="7" t="s">
        <v>7</v>
      </c>
      <c r="K324" s="14">
        <v>97.512396694214871</v>
      </c>
      <c r="L324" s="14">
        <f t="shared" ref="L324:L370" si="16">K324*0.5</f>
        <v>48.756198347107436</v>
      </c>
      <c r="M324" s="14">
        <f t="shared" ref="M324:M370" si="17">K324-L324</f>
        <v>48.756198347107436</v>
      </c>
      <c r="O324" s="1"/>
    </row>
    <row r="325" spans="3:15" x14ac:dyDescent="0.25">
      <c r="C325" s="7" t="str">
        <f t="shared" si="15"/>
        <v>noviembre</v>
      </c>
      <c r="D325" s="13">
        <v>44513</v>
      </c>
      <c r="E325" s="13" t="s">
        <v>43</v>
      </c>
      <c r="F325" s="7" t="s">
        <v>0</v>
      </c>
      <c r="G325" s="7" t="s">
        <v>1</v>
      </c>
      <c r="H325" s="7" t="s">
        <v>8</v>
      </c>
      <c r="I325" s="7" t="s">
        <v>23</v>
      </c>
      <c r="J325" s="7" t="s">
        <v>4</v>
      </c>
      <c r="K325" s="14">
        <v>10.735537190082646</v>
      </c>
      <c r="L325" s="14">
        <f t="shared" si="16"/>
        <v>5.3677685950413228</v>
      </c>
      <c r="M325" s="14">
        <f t="shared" si="17"/>
        <v>5.3677685950413228</v>
      </c>
      <c r="O325" s="1"/>
    </row>
    <row r="326" spans="3:15" x14ac:dyDescent="0.25">
      <c r="C326" s="7" t="str">
        <f t="shared" si="15"/>
        <v>noviembre</v>
      </c>
      <c r="D326" s="13">
        <v>44514</v>
      </c>
      <c r="E326" s="13" t="s">
        <v>37</v>
      </c>
      <c r="F326" s="7" t="s">
        <v>0</v>
      </c>
      <c r="G326" s="7" t="s">
        <v>1</v>
      </c>
      <c r="H326" s="7" t="s">
        <v>6</v>
      </c>
      <c r="I326" s="7" t="s">
        <v>15</v>
      </c>
      <c r="J326" s="7" t="s">
        <v>4</v>
      </c>
      <c r="K326" s="14">
        <v>16.520661157024794</v>
      </c>
      <c r="L326" s="14">
        <f t="shared" si="16"/>
        <v>8.2603305785123968</v>
      </c>
      <c r="M326" s="14">
        <f t="shared" si="17"/>
        <v>8.2603305785123968</v>
      </c>
      <c r="O326" s="1"/>
    </row>
    <row r="327" spans="3:15" x14ac:dyDescent="0.25">
      <c r="C327" s="7" t="str">
        <f t="shared" si="15"/>
        <v>noviembre</v>
      </c>
      <c r="D327" s="13">
        <v>44514</v>
      </c>
      <c r="E327" s="13" t="s">
        <v>33</v>
      </c>
      <c r="F327" s="7" t="s">
        <v>0</v>
      </c>
      <c r="G327" s="7" t="s">
        <v>1</v>
      </c>
      <c r="H327" s="7" t="s">
        <v>2</v>
      </c>
      <c r="I327" s="7" t="s">
        <v>23</v>
      </c>
      <c r="J327" s="7" t="s">
        <v>10</v>
      </c>
      <c r="K327" s="14">
        <v>14.867768595041321</v>
      </c>
      <c r="L327" s="14">
        <f t="shared" si="16"/>
        <v>7.4338842975206605</v>
      </c>
      <c r="M327" s="14">
        <f t="shared" si="17"/>
        <v>7.4338842975206605</v>
      </c>
      <c r="O327" s="1"/>
    </row>
    <row r="328" spans="3:15" x14ac:dyDescent="0.25">
      <c r="C328" s="7" t="str">
        <f t="shared" si="15"/>
        <v>noviembre</v>
      </c>
      <c r="D328" s="13">
        <v>44516</v>
      </c>
      <c r="E328" s="13" t="s">
        <v>26</v>
      </c>
      <c r="F328" s="7" t="s">
        <v>0</v>
      </c>
      <c r="G328" s="7" t="s">
        <v>63</v>
      </c>
      <c r="H328" s="7" t="s">
        <v>8</v>
      </c>
      <c r="I328" s="7" t="s">
        <v>23</v>
      </c>
      <c r="J328" s="7" t="s">
        <v>4</v>
      </c>
      <c r="K328" s="14">
        <v>41.314049586776861</v>
      </c>
      <c r="L328" s="14">
        <f t="shared" si="16"/>
        <v>20.65702479338843</v>
      </c>
      <c r="M328" s="14">
        <f t="shared" si="17"/>
        <v>20.65702479338843</v>
      </c>
      <c r="O328" s="1"/>
    </row>
    <row r="329" spans="3:15" x14ac:dyDescent="0.25">
      <c r="C329" s="7" t="str">
        <f t="shared" si="15"/>
        <v>noviembre</v>
      </c>
      <c r="D329" s="13">
        <v>44516</v>
      </c>
      <c r="E329" s="13" t="s">
        <v>40</v>
      </c>
      <c r="F329" s="7" t="s">
        <v>0</v>
      </c>
      <c r="G329" s="7" t="s">
        <v>22</v>
      </c>
      <c r="H329" s="7" t="s">
        <v>19</v>
      </c>
      <c r="I329" s="7" t="s">
        <v>12</v>
      </c>
      <c r="J329" s="7" t="s">
        <v>10</v>
      </c>
      <c r="K329" s="14">
        <v>27.264462809917358</v>
      </c>
      <c r="L329" s="14">
        <f t="shared" si="16"/>
        <v>13.632231404958679</v>
      </c>
      <c r="M329" s="14">
        <f t="shared" si="17"/>
        <v>13.632231404958679</v>
      </c>
      <c r="O329" s="1"/>
    </row>
    <row r="330" spans="3:15" x14ac:dyDescent="0.25">
      <c r="C330" s="7" t="str">
        <f t="shared" si="15"/>
        <v>noviembre</v>
      </c>
      <c r="D330" s="13">
        <v>44517</v>
      </c>
      <c r="E330" s="13" t="s">
        <v>43</v>
      </c>
      <c r="F330" s="7" t="s">
        <v>0</v>
      </c>
      <c r="G330" s="7" t="s">
        <v>16</v>
      </c>
      <c r="H330" s="7" t="s">
        <v>2</v>
      </c>
      <c r="I330" s="7" t="s">
        <v>15</v>
      </c>
      <c r="J330" s="7" t="s">
        <v>10</v>
      </c>
      <c r="K330" s="14">
        <v>21.479338842975206</v>
      </c>
      <c r="L330" s="14">
        <f t="shared" si="16"/>
        <v>10.739669421487603</v>
      </c>
      <c r="M330" s="14">
        <f t="shared" si="17"/>
        <v>10.739669421487603</v>
      </c>
      <c r="O330" s="1"/>
    </row>
    <row r="331" spans="3:15" x14ac:dyDescent="0.25">
      <c r="C331" s="7" t="str">
        <f t="shared" si="15"/>
        <v>noviembre</v>
      </c>
      <c r="D331" s="13">
        <v>44519</v>
      </c>
      <c r="E331" s="13" t="s">
        <v>29</v>
      </c>
      <c r="F331" s="7" t="s">
        <v>0</v>
      </c>
      <c r="G331" s="7" t="s">
        <v>16</v>
      </c>
      <c r="H331" s="7" t="s">
        <v>2</v>
      </c>
      <c r="I331" s="7" t="s">
        <v>15</v>
      </c>
      <c r="J331" s="7" t="s">
        <v>4</v>
      </c>
      <c r="K331" s="14">
        <v>18.173553719008265</v>
      </c>
      <c r="L331" s="14">
        <f t="shared" si="16"/>
        <v>9.0867768595041323</v>
      </c>
      <c r="M331" s="14">
        <f t="shared" si="17"/>
        <v>9.0867768595041323</v>
      </c>
      <c r="O331" s="1"/>
    </row>
    <row r="332" spans="3:15" x14ac:dyDescent="0.25">
      <c r="C332" s="7" t="str">
        <f t="shared" si="15"/>
        <v>noviembre</v>
      </c>
      <c r="D332" s="13">
        <v>44519</v>
      </c>
      <c r="E332" s="13" t="s">
        <v>35</v>
      </c>
      <c r="F332" s="7" t="s">
        <v>0</v>
      </c>
      <c r="G332" s="7" t="s">
        <v>1</v>
      </c>
      <c r="H332" s="7" t="s">
        <v>2</v>
      </c>
      <c r="I332" s="7" t="s">
        <v>13</v>
      </c>
      <c r="J332" s="7" t="s">
        <v>10</v>
      </c>
      <c r="K332" s="14">
        <v>20</v>
      </c>
      <c r="L332" s="14">
        <f t="shared" si="16"/>
        <v>10</v>
      </c>
      <c r="M332" s="14">
        <f t="shared" si="17"/>
        <v>10</v>
      </c>
      <c r="O332" s="1"/>
    </row>
    <row r="333" spans="3:15" x14ac:dyDescent="0.25">
      <c r="C333" s="7" t="str">
        <f t="shared" si="15"/>
        <v>noviembre</v>
      </c>
      <c r="D333" s="13">
        <v>44520</v>
      </c>
      <c r="E333" s="13" t="s">
        <v>43</v>
      </c>
      <c r="F333" s="7" t="s">
        <v>0</v>
      </c>
      <c r="G333" s="7" t="s">
        <v>21</v>
      </c>
      <c r="H333" s="7" t="s">
        <v>8</v>
      </c>
      <c r="I333" s="7" t="s">
        <v>12</v>
      </c>
      <c r="J333" s="7" t="s">
        <v>4</v>
      </c>
      <c r="K333" s="14">
        <v>10.735537190082646</v>
      </c>
      <c r="L333" s="14">
        <f t="shared" si="16"/>
        <v>5.3677685950413228</v>
      </c>
      <c r="M333" s="14">
        <f t="shared" si="17"/>
        <v>5.3677685950413228</v>
      </c>
      <c r="O333" s="1"/>
    </row>
    <row r="334" spans="3:15" x14ac:dyDescent="0.25">
      <c r="C334" s="7" t="str">
        <f t="shared" si="15"/>
        <v>noviembre</v>
      </c>
      <c r="D334" s="13">
        <v>44523</v>
      </c>
      <c r="E334" s="13" t="s">
        <v>39</v>
      </c>
      <c r="F334" s="7" t="s">
        <v>5</v>
      </c>
      <c r="G334" s="7" t="s">
        <v>1</v>
      </c>
      <c r="H334" s="7" t="s">
        <v>8</v>
      </c>
      <c r="I334" s="7" t="s">
        <v>3</v>
      </c>
      <c r="J334" s="7" t="s">
        <v>7</v>
      </c>
      <c r="K334" s="14">
        <v>12.388429752066116</v>
      </c>
      <c r="L334" s="14">
        <f t="shared" si="16"/>
        <v>6.1942148760330582</v>
      </c>
      <c r="M334" s="14">
        <f t="shared" si="17"/>
        <v>6.1942148760330582</v>
      </c>
      <c r="O334" s="1"/>
    </row>
    <row r="335" spans="3:15" x14ac:dyDescent="0.25">
      <c r="C335" s="7" t="str">
        <f t="shared" si="15"/>
        <v>noviembre</v>
      </c>
      <c r="D335" s="13">
        <v>44524</v>
      </c>
      <c r="E335" s="13" t="s">
        <v>33</v>
      </c>
      <c r="F335" s="7" t="s">
        <v>5</v>
      </c>
      <c r="G335" s="7" t="s">
        <v>18</v>
      </c>
      <c r="H335" s="7" t="s">
        <v>6</v>
      </c>
      <c r="I335" s="7" t="s">
        <v>3</v>
      </c>
      <c r="J335" s="7" t="s">
        <v>7</v>
      </c>
      <c r="K335" s="14">
        <v>41.314049586776861</v>
      </c>
      <c r="L335" s="14">
        <f t="shared" si="16"/>
        <v>20.65702479338843</v>
      </c>
      <c r="M335" s="14">
        <f t="shared" si="17"/>
        <v>20.65702479338843</v>
      </c>
      <c r="O335" s="1"/>
    </row>
    <row r="336" spans="3:15" x14ac:dyDescent="0.25">
      <c r="C336" s="7" t="str">
        <f t="shared" si="15"/>
        <v>noviembre</v>
      </c>
      <c r="D336" s="13">
        <v>44525</v>
      </c>
      <c r="E336" s="13" t="s">
        <v>31</v>
      </c>
      <c r="F336" s="7" t="s">
        <v>5</v>
      </c>
      <c r="G336" s="7" t="s">
        <v>18</v>
      </c>
      <c r="H336" s="7" t="s">
        <v>6</v>
      </c>
      <c r="I336" s="7" t="s">
        <v>9</v>
      </c>
      <c r="J336" s="7" t="s">
        <v>7</v>
      </c>
      <c r="K336" s="14">
        <v>82.63636363636364</v>
      </c>
      <c r="L336" s="14">
        <f t="shared" si="16"/>
        <v>41.31818181818182</v>
      </c>
      <c r="M336" s="14">
        <f t="shared" si="17"/>
        <v>41.31818181818182</v>
      </c>
      <c r="O336" s="1"/>
    </row>
    <row r="337" spans="3:15" x14ac:dyDescent="0.25">
      <c r="C337" s="7" t="str">
        <f t="shared" si="15"/>
        <v>noviembre</v>
      </c>
      <c r="D337" s="13">
        <v>44527</v>
      </c>
      <c r="E337" s="13" t="s">
        <v>26</v>
      </c>
      <c r="F337" s="7" t="s">
        <v>0</v>
      </c>
      <c r="G337" s="7" t="s">
        <v>63</v>
      </c>
      <c r="H337" s="7" t="s">
        <v>8</v>
      </c>
      <c r="I337" s="7" t="s">
        <v>20</v>
      </c>
      <c r="J337" s="7" t="s">
        <v>4</v>
      </c>
      <c r="K337" s="14">
        <v>29.743801652892564</v>
      </c>
      <c r="L337" s="14">
        <f t="shared" si="16"/>
        <v>14.871900826446282</v>
      </c>
      <c r="M337" s="14">
        <f t="shared" si="17"/>
        <v>14.871900826446282</v>
      </c>
      <c r="O337" s="1"/>
    </row>
    <row r="338" spans="3:15" x14ac:dyDescent="0.25">
      <c r="C338" s="7" t="str">
        <f t="shared" si="15"/>
        <v>noviembre</v>
      </c>
      <c r="D338" s="13">
        <v>44528</v>
      </c>
      <c r="E338" s="13" t="s">
        <v>36</v>
      </c>
      <c r="F338" s="7" t="s">
        <v>5</v>
      </c>
      <c r="G338" s="7" t="s">
        <v>22</v>
      </c>
      <c r="H338" s="7" t="s">
        <v>6</v>
      </c>
      <c r="I338" s="7" t="s">
        <v>12</v>
      </c>
      <c r="J338" s="7" t="s">
        <v>7</v>
      </c>
      <c r="K338" s="14">
        <v>28.090909090909093</v>
      </c>
      <c r="L338" s="14">
        <f t="shared" si="16"/>
        <v>14.045454545454547</v>
      </c>
      <c r="M338" s="14">
        <f t="shared" si="17"/>
        <v>14.045454545454547</v>
      </c>
      <c r="O338" s="1"/>
    </row>
    <row r="339" spans="3:15" x14ac:dyDescent="0.25">
      <c r="C339" s="7" t="str">
        <f t="shared" si="15"/>
        <v>noviembre</v>
      </c>
      <c r="D339" s="13">
        <v>44528</v>
      </c>
      <c r="E339" s="13" t="s">
        <v>35</v>
      </c>
      <c r="F339" s="7" t="s">
        <v>0</v>
      </c>
      <c r="G339" s="7" t="s">
        <v>16</v>
      </c>
      <c r="H339" s="7" t="s">
        <v>8</v>
      </c>
      <c r="I339" s="7" t="s">
        <v>3</v>
      </c>
      <c r="J339" s="7" t="s">
        <v>4</v>
      </c>
      <c r="K339" s="14">
        <v>33.049586776859506</v>
      </c>
      <c r="L339" s="14">
        <f t="shared" si="16"/>
        <v>16.524793388429753</v>
      </c>
      <c r="M339" s="14">
        <f t="shared" si="17"/>
        <v>16.524793388429753</v>
      </c>
      <c r="O339" s="1"/>
    </row>
    <row r="340" spans="3:15" x14ac:dyDescent="0.25">
      <c r="C340" s="7" t="str">
        <f t="shared" si="15"/>
        <v>noviembre</v>
      </c>
      <c r="D340" s="13">
        <v>44528</v>
      </c>
      <c r="E340" s="13" t="s">
        <v>31</v>
      </c>
      <c r="F340" s="7" t="s">
        <v>5</v>
      </c>
      <c r="G340" s="7" t="s">
        <v>14</v>
      </c>
      <c r="H340" s="7" t="s">
        <v>6</v>
      </c>
      <c r="I340" s="7" t="s">
        <v>20</v>
      </c>
      <c r="J340" s="7" t="s">
        <v>10</v>
      </c>
      <c r="K340" s="14">
        <v>94.206611570247929</v>
      </c>
      <c r="L340" s="14">
        <f t="shared" si="16"/>
        <v>47.103305785123965</v>
      </c>
      <c r="M340" s="14">
        <f t="shared" si="17"/>
        <v>47.103305785123965</v>
      </c>
      <c r="O340" s="1"/>
    </row>
    <row r="341" spans="3:15" x14ac:dyDescent="0.25">
      <c r="C341" s="7" t="str">
        <f t="shared" si="15"/>
        <v>noviembre</v>
      </c>
      <c r="D341" s="13">
        <v>44529</v>
      </c>
      <c r="E341" s="13" t="s">
        <v>32</v>
      </c>
      <c r="F341" s="7" t="s">
        <v>0</v>
      </c>
      <c r="G341" s="7" t="s">
        <v>1</v>
      </c>
      <c r="H341" s="7" t="s">
        <v>8</v>
      </c>
      <c r="I341" s="7" t="s">
        <v>17</v>
      </c>
      <c r="J341" s="7" t="s">
        <v>10</v>
      </c>
      <c r="K341" s="14">
        <v>14.041322314049586</v>
      </c>
      <c r="L341" s="14">
        <f t="shared" si="16"/>
        <v>7.0206611570247928</v>
      </c>
      <c r="M341" s="14">
        <f t="shared" si="17"/>
        <v>7.0206611570247928</v>
      </c>
      <c r="O341" s="1"/>
    </row>
    <row r="342" spans="3:15" x14ac:dyDescent="0.25">
      <c r="C342" s="7" t="str">
        <f t="shared" si="15"/>
        <v>noviembre</v>
      </c>
      <c r="D342" s="13">
        <v>44529</v>
      </c>
      <c r="E342" s="13" t="s">
        <v>32</v>
      </c>
      <c r="F342" s="7" t="s">
        <v>0</v>
      </c>
      <c r="G342" s="7" t="s">
        <v>18</v>
      </c>
      <c r="H342" s="7" t="s">
        <v>19</v>
      </c>
      <c r="I342" s="7" t="s">
        <v>20</v>
      </c>
      <c r="J342" s="7" t="s">
        <v>4</v>
      </c>
      <c r="K342" s="14">
        <v>67.760330578512395</v>
      </c>
      <c r="L342" s="14">
        <f t="shared" si="16"/>
        <v>33.880165289256198</v>
      </c>
      <c r="M342" s="14">
        <f t="shared" si="17"/>
        <v>33.880165289256198</v>
      </c>
      <c r="O342" s="1"/>
    </row>
    <row r="343" spans="3:15" x14ac:dyDescent="0.25">
      <c r="C343" s="7" t="str">
        <f t="shared" si="15"/>
        <v>noviembre</v>
      </c>
      <c r="D343" s="13">
        <v>44529</v>
      </c>
      <c r="E343" s="13" t="s">
        <v>26</v>
      </c>
      <c r="F343" s="7" t="s">
        <v>5</v>
      </c>
      <c r="G343" s="7" t="s">
        <v>1</v>
      </c>
      <c r="H343" s="7" t="s">
        <v>19</v>
      </c>
      <c r="I343" s="7" t="s">
        <v>23</v>
      </c>
      <c r="J343" s="7" t="s">
        <v>10</v>
      </c>
      <c r="K343" s="14">
        <v>9.9090909090909101</v>
      </c>
      <c r="L343" s="14">
        <f t="shared" si="16"/>
        <v>4.954545454545455</v>
      </c>
      <c r="M343" s="14">
        <f t="shared" si="17"/>
        <v>4.954545454545455</v>
      </c>
      <c r="O343" s="1"/>
    </row>
    <row r="344" spans="3:15" x14ac:dyDescent="0.25">
      <c r="C344" s="7" t="str">
        <f t="shared" si="15"/>
        <v>diciembre</v>
      </c>
      <c r="D344" s="13">
        <v>44531</v>
      </c>
      <c r="E344" s="13" t="s">
        <v>43</v>
      </c>
      <c r="F344" s="7" t="s">
        <v>5</v>
      </c>
      <c r="G344" s="7" t="s">
        <v>22</v>
      </c>
      <c r="H344" s="7" t="s">
        <v>2</v>
      </c>
      <c r="I344" s="7" t="s">
        <v>9</v>
      </c>
      <c r="J344" s="7" t="s">
        <v>7</v>
      </c>
      <c r="K344" s="14">
        <v>11.561983471074381</v>
      </c>
      <c r="L344" s="14">
        <f t="shared" si="16"/>
        <v>5.7809917355371905</v>
      </c>
      <c r="M344" s="14">
        <f t="shared" si="17"/>
        <v>5.7809917355371905</v>
      </c>
      <c r="O344" s="1"/>
    </row>
    <row r="345" spans="3:15" x14ac:dyDescent="0.25">
      <c r="C345" s="7" t="str">
        <f t="shared" si="15"/>
        <v>diciembre</v>
      </c>
      <c r="D345" s="13">
        <v>44532</v>
      </c>
      <c r="E345" s="13" t="s">
        <v>40</v>
      </c>
      <c r="F345" s="7" t="s">
        <v>0</v>
      </c>
      <c r="G345" s="7" t="s">
        <v>11</v>
      </c>
      <c r="H345" s="7" t="s">
        <v>2</v>
      </c>
      <c r="I345" s="7" t="s">
        <v>17</v>
      </c>
      <c r="J345" s="7" t="s">
        <v>4</v>
      </c>
      <c r="K345" s="14">
        <v>28.917355371900829</v>
      </c>
      <c r="L345" s="14">
        <f t="shared" si="16"/>
        <v>14.458677685950414</v>
      </c>
      <c r="M345" s="14">
        <f t="shared" si="17"/>
        <v>14.458677685950414</v>
      </c>
      <c r="O345" s="1"/>
    </row>
    <row r="346" spans="3:15" x14ac:dyDescent="0.25">
      <c r="C346" s="7" t="str">
        <f t="shared" si="15"/>
        <v>diciembre</v>
      </c>
      <c r="D346" s="13">
        <v>44532</v>
      </c>
      <c r="E346" s="13" t="s">
        <v>28</v>
      </c>
      <c r="F346" s="7" t="s">
        <v>5</v>
      </c>
      <c r="G346" s="7" t="s">
        <v>14</v>
      </c>
      <c r="H346" s="7" t="s">
        <v>6</v>
      </c>
      <c r="I346" s="7" t="s">
        <v>3</v>
      </c>
      <c r="J346" s="7" t="s">
        <v>10</v>
      </c>
      <c r="K346" s="14">
        <v>90.900826446280988</v>
      </c>
      <c r="L346" s="14">
        <f t="shared" si="16"/>
        <v>45.450413223140494</v>
      </c>
      <c r="M346" s="14">
        <f t="shared" si="17"/>
        <v>45.450413223140494</v>
      </c>
      <c r="O346" s="1"/>
    </row>
    <row r="347" spans="3:15" x14ac:dyDescent="0.25">
      <c r="C347" s="7" t="str">
        <f t="shared" si="15"/>
        <v>diciembre</v>
      </c>
      <c r="D347" s="13">
        <v>44537</v>
      </c>
      <c r="E347" s="13" t="s">
        <v>42</v>
      </c>
      <c r="F347" s="7" t="s">
        <v>5</v>
      </c>
      <c r="G347" s="7" t="s">
        <v>11</v>
      </c>
      <c r="H347" s="7" t="s">
        <v>8</v>
      </c>
      <c r="I347" s="7" t="s">
        <v>23</v>
      </c>
      <c r="J347" s="7" t="s">
        <v>10</v>
      </c>
      <c r="K347" s="14">
        <v>22.305785123966942</v>
      </c>
      <c r="L347" s="14">
        <f t="shared" si="16"/>
        <v>11.152892561983471</v>
      </c>
      <c r="M347" s="14">
        <f t="shared" si="17"/>
        <v>11.152892561983471</v>
      </c>
      <c r="O347" s="1"/>
    </row>
    <row r="348" spans="3:15" x14ac:dyDescent="0.25">
      <c r="C348" s="7" t="str">
        <f t="shared" si="15"/>
        <v>diciembre</v>
      </c>
      <c r="D348" s="13">
        <v>44540</v>
      </c>
      <c r="E348" s="13" t="s">
        <v>31</v>
      </c>
      <c r="F348" s="7" t="s">
        <v>5</v>
      </c>
      <c r="G348" s="7" t="s">
        <v>1</v>
      </c>
      <c r="H348" s="7" t="s">
        <v>8</v>
      </c>
      <c r="I348" s="7" t="s">
        <v>23</v>
      </c>
      <c r="J348" s="7" t="s">
        <v>10</v>
      </c>
      <c r="K348" s="14">
        <v>11.561983471074381</v>
      </c>
      <c r="L348" s="14">
        <f t="shared" si="16"/>
        <v>5.7809917355371905</v>
      </c>
      <c r="M348" s="14">
        <f t="shared" si="17"/>
        <v>5.7809917355371905</v>
      </c>
      <c r="O348" s="1"/>
    </row>
    <row r="349" spans="3:15" x14ac:dyDescent="0.25">
      <c r="C349" s="7" t="str">
        <f t="shared" si="15"/>
        <v>diciembre</v>
      </c>
      <c r="D349" s="13">
        <v>44541</v>
      </c>
      <c r="E349" s="13" t="s">
        <v>29</v>
      </c>
      <c r="F349" s="7" t="s">
        <v>5</v>
      </c>
      <c r="G349" s="7" t="s">
        <v>1</v>
      </c>
      <c r="H349" s="7" t="s">
        <v>19</v>
      </c>
      <c r="I349" s="7" t="s">
        <v>23</v>
      </c>
      <c r="J349" s="7" t="s">
        <v>10</v>
      </c>
      <c r="K349" s="14">
        <v>13.214876033057852</v>
      </c>
      <c r="L349" s="14">
        <f t="shared" si="16"/>
        <v>6.6074380165289259</v>
      </c>
      <c r="M349" s="14">
        <f t="shared" si="17"/>
        <v>6.6074380165289259</v>
      </c>
      <c r="O349" s="1"/>
    </row>
    <row r="350" spans="3:15" x14ac:dyDescent="0.25">
      <c r="C350" s="7" t="str">
        <f t="shared" si="15"/>
        <v>diciembre</v>
      </c>
      <c r="D350" s="13">
        <v>44541</v>
      </c>
      <c r="E350" s="13" t="s">
        <v>35</v>
      </c>
      <c r="F350" s="7" t="s">
        <v>0</v>
      </c>
      <c r="G350" s="7" t="s">
        <v>63</v>
      </c>
      <c r="H350" s="7" t="s">
        <v>19</v>
      </c>
      <c r="I350" s="7" t="s">
        <v>17</v>
      </c>
      <c r="J350" s="7" t="s">
        <v>4</v>
      </c>
      <c r="K350" s="14">
        <v>33.049586776859506</v>
      </c>
      <c r="L350" s="14">
        <f t="shared" si="16"/>
        <v>16.524793388429753</v>
      </c>
      <c r="M350" s="14">
        <f t="shared" si="17"/>
        <v>16.524793388429753</v>
      </c>
      <c r="O350" s="1"/>
    </row>
    <row r="351" spans="3:15" x14ac:dyDescent="0.25">
      <c r="C351" s="7" t="str">
        <f t="shared" si="15"/>
        <v>diciembre</v>
      </c>
      <c r="D351" s="13">
        <v>44541</v>
      </c>
      <c r="E351" s="13" t="s">
        <v>36</v>
      </c>
      <c r="F351" s="7" t="s">
        <v>0</v>
      </c>
      <c r="G351" s="7" t="s">
        <v>21</v>
      </c>
      <c r="H351" s="7" t="s">
        <v>2</v>
      </c>
      <c r="I351" s="7" t="s">
        <v>23</v>
      </c>
      <c r="J351" s="7" t="s">
        <v>10</v>
      </c>
      <c r="K351" s="14">
        <v>14.867768595041321</v>
      </c>
      <c r="L351" s="14">
        <f t="shared" si="16"/>
        <v>7.4338842975206605</v>
      </c>
      <c r="M351" s="14">
        <f t="shared" si="17"/>
        <v>7.4338842975206605</v>
      </c>
      <c r="O351" s="1"/>
    </row>
    <row r="352" spans="3:15" x14ac:dyDescent="0.25">
      <c r="C352" s="7" t="str">
        <f t="shared" si="15"/>
        <v>diciembre</v>
      </c>
      <c r="D352" s="13">
        <v>44542</v>
      </c>
      <c r="E352" s="13" t="s">
        <v>39</v>
      </c>
      <c r="F352" s="7" t="s">
        <v>5</v>
      </c>
      <c r="G352" s="7" t="s">
        <v>63</v>
      </c>
      <c r="H352" s="7" t="s">
        <v>6</v>
      </c>
      <c r="I352" s="7" t="s">
        <v>9</v>
      </c>
      <c r="J352" s="7" t="s">
        <v>7</v>
      </c>
      <c r="K352" s="14">
        <v>38.834710743801658</v>
      </c>
      <c r="L352" s="14">
        <f t="shared" si="16"/>
        <v>19.417355371900829</v>
      </c>
      <c r="M352" s="14">
        <f t="shared" si="17"/>
        <v>19.417355371900829</v>
      </c>
      <c r="O352" s="1"/>
    </row>
    <row r="353" spans="3:15" x14ac:dyDescent="0.25">
      <c r="C353" s="7" t="str">
        <f t="shared" si="15"/>
        <v>diciembre</v>
      </c>
      <c r="D353" s="13">
        <v>44543</v>
      </c>
      <c r="E353" s="13" t="s">
        <v>34</v>
      </c>
      <c r="F353" s="7" t="s">
        <v>0</v>
      </c>
      <c r="G353" s="7" t="s">
        <v>22</v>
      </c>
      <c r="H353" s="7" t="s">
        <v>6</v>
      </c>
      <c r="I353" s="7" t="s">
        <v>12</v>
      </c>
      <c r="J353" s="7" t="s">
        <v>4</v>
      </c>
      <c r="K353" s="14">
        <v>25.611570247933884</v>
      </c>
      <c r="L353" s="14">
        <f t="shared" si="16"/>
        <v>12.805785123966942</v>
      </c>
      <c r="M353" s="14">
        <f t="shared" si="17"/>
        <v>12.805785123966942</v>
      </c>
      <c r="O353" s="1"/>
    </row>
    <row r="354" spans="3:15" x14ac:dyDescent="0.25">
      <c r="C354" s="7" t="str">
        <f t="shared" si="15"/>
        <v>diciembre</v>
      </c>
      <c r="D354" s="13">
        <v>44544</v>
      </c>
      <c r="E354" s="13" t="s">
        <v>40</v>
      </c>
      <c r="F354" s="7" t="s">
        <v>0</v>
      </c>
      <c r="G354" s="7" t="s">
        <v>1</v>
      </c>
      <c r="H354" s="7" t="s">
        <v>19</v>
      </c>
      <c r="I354" s="7" t="s">
        <v>3</v>
      </c>
      <c r="J354" s="7" t="s">
        <v>10</v>
      </c>
      <c r="K354" s="14">
        <v>23</v>
      </c>
      <c r="L354" s="14">
        <f t="shared" si="16"/>
        <v>11.5</v>
      </c>
      <c r="M354" s="14">
        <f t="shared" si="17"/>
        <v>11.5</v>
      </c>
      <c r="O354" s="1"/>
    </row>
    <row r="355" spans="3:15" x14ac:dyDescent="0.25">
      <c r="C355" s="7" t="str">
        <f t="shared" si="15"/>
        <v>diciembre</v>
      </c>
      <c r="D355" s="13">
        <v>44544</v>
      </c>
      <c r="E355" s="13" t="s">
        <v>43</v>
      </c>
      <c r="F355" s="7" t="s">
        <v>5</v>
      </c>
      <c r="G355" s="7" t="s">
        <v>1</v>
      </c>
      <c r="H355" s="7" t="s">
        <v>19</v>
      </c>
      <c r="I355" s="7" t="s">
        <v>20</v>
      </c>
      <c r="J355" s="7" t="s">
        <v>10</v>
      </c>
      <c r="K355" s="14">
        <v>14.041322314049586</v>
      </c>
      <c r="L355" s="14">
        <f t="shared" si="16"/>
        <v>7.0206611570247928</v>
      </c>
      <c r="M355" s="14">
        <f t="shared" si="17"/>
        <v>7.0206611570247928</v>
      </c>
      <c r="O355" s="1"/>
    </row>
    <row r="356" spans="3:15" x14ac:dyDescent="0.25">
      <c r="C356" s="7" t="str">
        <f t="shared" si="15"/>
        <v>diciembre</v>
      </c>
      <c r="D356" s="13">
        <v>44545</v>
      </c>
      <c r="E356" s="13" t="s">
        <v>31</v>
      </c>
      <c r="F356" s="7" t="s">
        <v>0</v>
      </c>
      <c r="G356" s="7" t="s">
        <v>63</v>
      </c>
      <c r="H356" s="7" t="s">
        <v>6</v>
      </c>
      <c r="I356" s="7" t="s">
        <v>20</v>
      </c>
      <c r="J356" s="7" t="s">
        <v>10</v>
      </c>
      <c r="K356" s="14">
        <v>31.396694214876035</v>
      </c>
      <c r="L356" s="14">
        <f t="shared" si="16"/>
        <v>15.698347107438018</v>
      </c>
      <c r="M356" s="14">
        <f t="shared" si="17"/>
        <v>15.698347107438018</v>
      </c>
      <c r="O356" s="1"/>
    </row>
    <row r="357" spans="3:15" x14ac:dyDescent="0.25">
      <c r="C357" s="7" t="str">
        <f t="shared" si="15"/>
        <v>diciembre</v>
      </c>
      <c r="D357" s="13">
        <v>44546</v>
      </c>
      <c r="E357" s="13" t="s">
        <v>34</v>
      </c>
      <c r="F357" s="7" t="s">
        <v>0</v>
      </c>
      <c r="G357" s="7" t="s">
        <v>1</v>
      </c>
      <c r="H357" s="7" t="s">
        <v>6</v>
      </c>
      <c r="I357" s="7" t="s">
        <v>17</v>
      </c>
      <c r="J357" s="7" t="s">
        <v>10</v>
      </c>
      <c r="K357" s="14">
        <v>17.347107438016529</v>
      </c>
      <c r="L357" s="14">
        <f t="shared" si="16"/>
        <v>8.6735537190082646</v>
      </c>
      <c r="M357" s="14">
        <f t="shared" si="17"/>
        <v>8.6735537190082646</v>
      </c>
      <c r="O357" s="1"/>
    </row>
    <row r="358" spans="3:15" x14ac:dyDescent="0.25">
      <c r="C358" s="7" t="str">
        <f t="shared" si="15"/>
        <v>diciembre</v>
      </c>
      <c r="D358" s="13">
        <v>44546</v>
      </c>
      <c r="E358" s="13" t="s">
        <v>36</v>
      </c>
      <c r="F358" s="7" t="s">
        <v>0</v>
      </c>
      <c r="G358" s="7" t="s">
        <v>18</v>
      </c>
      <c r="H358" s="7" t="s">
        <v>19</v>
      </c>
      <c r="I358" s="7" t="s">
        <v>23</v>
      </c>
      <c r="J358" s="7" t="s">
        <v>10</v>
      </c>
      <c r="K358" s="14">
        <v>89.247933884297524</v>
      </c>
      <c r="L358" s="14">
        <f t="shared" si="16"/>
        <v>44.623966942148762</v>
      </c>
      <c r="M358" s="14">
        <f t="shared" si="17"/>
        <v>44.623966942148762</v>
      </c>
      <c r="O358" s="1"/>
    </row>
    <row r="359" spans="3:15" x14ac:dyDescent="0.25">
      <c r="C359" s="7" t="str">
        <f t="shared" si="15"/>
        <v>diciembre</v>
      </c>
      <c r="D359" s="13">
        <v>44550</v>
      </c>
      <c r="E359" s="13" t="s">
        <v>33</v>
      </c>
      <c r="F359" s="7" t="s">
        <v>0</v>
      </c>
      <c r="G359" s="7" t="s">
        <v>18</v>
      </c>
      <c r="H359" s="7" t="s">
        <v>2</v>
      </c>
      <c r="I359" s="7" t="s">
        <v>13</v>
      </c>
      <c r="J359" s="7" t="s">
        <v>10</v>
      </c>
      <c r="K359" s="14">
        <v>95.859504132231407</v>
      </c>
      <c r="L359" s="14">
        <f t="shared" si="16"/>
        <v>47.929752066115704</v>
      </c>
      <c r="M359" s="14">
        <f t="shared" si="17"/>
        <v>47.929752066115704</v>
      </c>
      <c r="O359" s="1"/>
    </row>
    <row r="360" spans="3:15" x14ac:dyDescent="0.25">
      <c r="C360" s="7" t="str">
        <f t="shared" si="15"/>
        <v>diciembre</v>
      </c>
      <c r="D360" s="13">
        <v>44550</v>
      </c>
      <c r="E360" s="13" t="s">
        <v>26</v>
      </c>
      <c r="F360" s="7" t="s">
        <v>0</v>
      </c>
      <c r="G360" s="7" t="s">
        <v>21</v>
      </c>
      <c r="H360" s="7" t="s">
        <v>19</v>
      </c>
      <c r="I360" s="7" t="s">
        <v>23</v>
      </c>
      <c r="J360" s="7" t="s">
        <v>10</v>
      </c>
      <c r="K360" s="14">
        <v>4.9504132231404965</v>
      </c>
      <c r="L360" s="14">
        <f t="shared" si="16"/>
        <v>2.4752066115702482</v>
      </c>
      <c r="M360" s="14">
        <f t="shared" si="17"/>
        <v>2.4752066115702482</v>
      </c>
      <c r="O360" s="1"/>
    </row>
    <row r="361" spans="3:15" x14ac:dyDescent="0.25">
      <c r="C361" s="7" t="str">
        <f t="shared" si="15"/>
        <v>diciembre</v>
      </c>
      <c r="D361" s="13">
        <v>44551</v>
      </c>
      <c r="E361" s="13" t="s">
        <v>41</v>
      </c>
      <c r="F361" s="7" t="s">
        <v>5</v>
      </c>
      <c r="G361" s="7" t="s">
        <v>18</v>
      </c>
      <c r="H361" s="7" t="s">
        <v>2</v>
      </c>
      <c r="I361" s="7" t="s">
        <v>3</v>
      </c>
      <c r="J361" s="7" t="s">
        <v>10</v>
      </c>
      <c r="K361" s="14">
        <v>95.033057851239661</v>
      </c>
      <c r="L361" s="14">
        <f t="shared" si="16"/>
        <v>47.516528925619831</v>
      </c>
      <c r="M361" s="14">
        <f t="shared" si="17"/>
        <v>47.516528925619831</v>
      </c>
      <c r="O361" s="1"/>
    </row>
    <row r="362" spans="3:15" x14ac:dyDescent="0.25">
      <c r="C362" s="7" t="str">
        <f t="shared" si="15"/>
        <v>diciembre</v>
      </c>
      <c r="D362" s="13">
        <v>44552</v>
      </c>
      <c r="E362" s="13" t="s">
        <v>33</v>
      </c>
      <c r="F362" s="7" t="s">
        <v>0</v>
      </c>
      <c r="G362" s="7" t="s">
        <v>18</v>
      </c>
      <c r="H362" s="7" t="s">
        <v>2</v>
      </c>
      <c r="I362" s="7" t="s">
        <v>9</v>
      </c>
      <c r="J362" s="7" t="s">
        <v>10</v>
      </c>
      <c r="K362" s="14">
        <v>65.280991735537185</v>
      </c>
      <c r="L362" s="14">
        <f t="shared" si="16"/>
        <v>32.640495867768593</v>
      </c>
      <c r="M362" s="14">
        <f t="shared" si="17"/>
        <v>32.640495867768593</v>
      </c>
      <c r="O362" s="1"/>
    </row>
    <row r="363" spans="3:15" x14ac:dyDescent="0.25">
      <c r="C363" s="7" t="str">
        <f t="shared" si="15"/>
        <v>diciembre</v>
      </c>
      <c r="D363" s="13">
        <v>44552</v>
      </c>
      <c r="E363" s="13" t="s">
        <v>33</v>
      </c>
      <c r="F363" s="7" t="s">
        <v>0</v>
      </c>
      <c r="G363" s="7" t="s">
        <v>1</v>
      </c>
      <c r="H363" s="7" t="s">
        <v>19</v>
      </c>
      <c r="I363" s="7" t="s">
        <v>12</v>
      </c>
      <c r="J363" s="7" t="s">
        <v>4</v>
      </c>
      <c r="K363" s="14">
        <v>16.520661157024794</v>
      </c>
      <c r="L363" s="14">
        <f t="shared" si="16"/>
        <v>8.2603305785123968</v>
      </c>
      <c r="M363" s="14">
        <f t="shared" si="17"/>
        <v>8.2603305785123968</v>
      </c>
      <c r="O363" s="1"/>
    </row>
    <row r="364" spans="3:15" x14ac:dyDescent="0.25">
      <c r="C364" s="7" t="str">
        <f t="shared" si="15"/>
        <v>diciembre</v>
      </c>
      <c r="D364" s="13">
        <v>44553</v>
      </c>
      <c r="E364" s="13" t="s">
        <v>32</v>
      </c>
      <c r="F364" s="7" t="s">
        <v>5</v>
      </c>
      <c r="G364" s="7" t="s">
        <v>1</v>
      </c>
      <c r="H364" s="7" t="s">
        <v>6</v>
      </c>
      <c r="I364" s="7" t="s">
        <v>13</v>
      </c>
      <c r="J364" s="7" t="s">
        <v>10</v>
      </c>
      <c r="K364" s="14">
        <v>14.867768595041321</v>
      </c>
      <c r="L364" s="14">
        <f t="shared" si="16"/>
        <v>7.4338842975206605</v>
      </c>
      <c r="M364" s="14">
        <f t="shared" si="17"/>
        <v>7.4338842975206605</v>
      </c>
      <c r="O364" s="1"/>
    </row>
    <row r="365" spans="3:15" x14ac:dyDescent="0.25">
      <c r="C365" s="7" t="str">
        <f t="shared" si="15"/>
        <v>diciembre</v>
      </c>
      <c r="D365" s="13">
        <v>44555</v>
      </c>
      <c r="E365" s="13" t="s">
        <v>34</v>
      </c>
      <c r="F365" s="7" t="s">
        <v>0</v>
      </c>
      <c r="G365" s="7" t="s">
        <v>11</v>
      </c>
      <c r="H365" s="7" t="s">
        <v>8</v>
      </c>
      <c r="I365" s="7" t="s">
        <v>3</v>
      </c>
      <c r="J365" s="7" t="s">
        <v>10</v>
      </c>
      <c r="K365" s="14">
        <v>24.785123966942148</v>
      </c>
      <c r="L365" s="14">
        <f t="shared" si="16"/>
        <v>12.392561983471074</v>
      </c>
      <c r="M365" s="14">
        <f t="shared" si="17"/>
        <v>12.392561983471074</v>
      </c>
      <c r="O365" s="1"/>
    </row>
    <row r="366" spans="3:15" x14ac:dyDescent="0.25">
      <c r="C366" s="7" t="str">
        <f t="shared" si="15"/>
        <v>diciembre</v>
      </c>
      <c r="D366" s="13">
        <v>44555</v>
      </c>
      <c r="E366" s="13" t="s">
        <v>26</v>
      </c>
      <c r="F366" s="7" t="s">
        <v>0</v>
      </c>
      <c r="G366" s="7" t="s">
        <v>18</v>
      </c>
      <c r="H366" s="7" t="s">
        <v>8</v>
      </c>
      <c r="I366" s="7" t="s">
        <v>23</v>
      </c>
      <c r="J366" s="7" t="s">
        <v>4</v>
      </c>
      <c r="K366" s="14">
        <v>42.1404958677686</v>
      </c>
      <c r="L366" s="14">
        <f t="shared" si="16"/>
        <v>21.0702479338843</v>
      </c>
      <c r="M366" s="14">
        <f t="shared" si="17"/>
        <v>21.0702479338843</v>
      </c>
      <c r="O366" s="1"/>
    </row>
    <row r="367" spans="3:15" x14ac:dyDescent="0.25">
      <c r="C367" s="7" t="str">
        <f t="shared" si="15"/>
        <v>diciembre</v>
      </c>
      <c r="D367" s="13">
        <v>44556</v>
      </c>
      <c r="E367" s="13" t="s">
        <v>36</v>
      </c>
      <c r="F367" s="7" t="s">
        <v>5</v>
      </c>
      <c r="G367" s="7" t="s">
        <v>1</v>
      </c>
      <c r="H367" s="7" t="s">
        <v>6</v>
      </c>
      <c r="I367" s="7" t="s">
        <v>20</v>
      </c>
      <c r="J367" s="7" t="s">
        <v>7</v>
      </c>
      <c r="K367" s="14">
        <v>13.214876033057852</v>
      </c>
      <c r="L367" s="14">
        <f t="shared" si="16"/>
        <v>6.6074380165289259</v>
      </c>
      <c r="M367" s="14">
        <f t="shared" si="17"/>
        <v>6.6074380165289259</v>
      </c>
      <c r="O367" s="1"/>
    </row>
    <row r="368" spans="3:15" x14ac:dyDescent="0.25">
      <c r="C368" s="7" t="str">
        <f t="shared" si="15"/>
        <v>diciembre</v>
      </c>
      <c r="D368" s="13">
        <v>44559</v>
      </c>
      <c r="E368" s="13" t="s">
        <v>28</v>
      </c>
      <c r="F368" s="7" t="s">
        <v>5</v>
      </c>
      <c r="G368" s="7" t="s">
        <v>22</v>
      </c>
      <c r="H368" s="7" t="s">
        <v>6</v>
      </c>
      <c r="I368" s="7" t="s">
        <v>23</v>
      </c>
      <c r="J368" s="7" t="s">
        <v>10</v>
      </c>
      <c r="K368" s="14">
        <v>26.438016528925619</v>
      </c>
      <c r="L368" s="14">
        <f t="shared" si="16"/>
        <v>13.21900826446281</v>
      </c>
      <c r="M368" s="14">
        <f t="shared" si="17"/>
        <v>13.21900826446281</v>
      </c>
      <c r="O368" s="1"/>
    </row>
    <row r="369" spans="2:24" x14ac:dyDescent="0.25">
      <c r="C369" s="7" t="str">
        <f t="shared" si="15"/>
        <v>diciembre</v>
      </c>
      <c r="D369" s="13">
        <v>44560</v>
      </c>
      <c r="E369" s="13" t="s">
        <v>35</v>
      </c>
      <c r="F369" s="7" t="s">
        <v>0</v>
      </c>
      <c r="G369" s="7" t="s">
        <v>21</v>
      </c>
      <c r="H369" s="7" t="s">
        <v>19</v>
      </c>
      <c r="I369" s="7" t="s">
        <v>23</v>
      </c>
      <c r="J369" s="7" t="s">
        <v>4</v>
      </c>
      <c r="K369" s="14">
        <v>11.561983471074381</v>
      </c>
      <c r="L369" s="14">
        <f t="shared" si="16"/>
        <v>5.7809917355371905</v>
      </c>
      <c r="M369" s="14">
        <f t="shared" si="17"/>
        <v>5.7809917355371905</v>
      </c>
      <c r="O369" s="1"/>
    </row>
    <row r="370" spans="2:24" x14ac:dyDescent="0.25">
      <c r="C370" s="7" t="str">
        <f t="shared" si="15"/>
        <v>diciembre</v>
      </c>
      <c r="D370" s="13">
        <v>44561</v>
      </c>
      <c r="E370" s="13" t="s">
        <v>35</v>
      </c>
      <c r="F370" s="7" t="s">
        <v>0</v>
      </c>
      <c r="G370" s="7" t="s">
        <v>21</v>
      </c>
      <c r="H370" s="7" t="s">
        <v>6</v>
      </c>
      <c r="I370" s="7" t="s">
        <v>17</v>
      </c>
      <c r="J370" s="7" t="s">
        <v>10</v>
      </c>
      <c r="K370" s="14">
        <v>15.694214876033056</v>
      </c>
      <c r="L370" s="14">
        <f t="shared" si="16"/>
        <v>7.8471074380165282</v>
      </c>
      <c r="M370" s="14">
        <f t="shared" si="17"/>
        <v>7.8471074380165282</v>
      </c>
      <c r="O370" s="1"/>
    </row>
    <row r="372" spans="2:24" x14ac:dyDescent="0.25">
      <c r="P372">
        <v>4</v>
      </c>
    </row>
    <row r="377" spans="2:24" x14ac:dyDescent="0.25">
      <c r="K377" s="29" t="s">
        <v>92</v>
      </c>
      <c r="L377" s="30" t="s">
        <v>51</v>
      </c>
      <c r="M377" s="30" t="s">
        <v>52</v>
      </c>
      <c r="N377" s="30" t="s">
        <v>53</v>
      </c>
      <c r="O377" s="30" t="s">
        <v>54</v>
      </c>
      <c r="P377" s="30" t="s">
        <v>55</v>
      </c>
      <c r="Q377" s="30" t="s">
        <v>56</v>
      </c>
      <c r="R377" s="30" t="s">
        <v>57</v>
      </c>
      <c r="S377" s="30" t="s">
        <v>58</v>
      </c>
      <c r="T377" s="30" t="s">
        <v>59</v>
      </c>
      <c r="U377" s="30" t="s">
        <v>60</v>
      </c>
      <c r="V377" s="30" t="s">
        <v>61</v>
      </c>
      <c r="W377" s="30" t="s">
        <v>62</v>
      </c>
      <c r="X377" s="20" t="s">
        <v>74</v>
      </c>
    </row>
    <row r="378" spans="2:24" x14ac:dyDescent="0.25">
      <c r="K378" s="30" t="s">
        <v>11</v>
      </c>
      <c r="L378" s="31">
        <f>COUNTIFS($G$3:$G$370,K378,$C$3:$C$370,L377)</f>
        <v>6</v>
      </c>
      <c r="M378" s="32">
        <v>2</v>
      </c>
      <c r="N378" s="32">
        <v>2</v>
      </c>
      <c r="O378" s="32">
        <v>2</v>
      </c>
      <c r="P378" s="32">
        <v>5</v>
      </c>
      <c r="Q378" s="32">
        <v>5</v>
      </c>
      <c r="R378" s="32">
        <v>1</v>
      </c>
      <c r="S378" s="32">
        <v>2</v>
      </c>
      <c r="T378" s="32">
        <v>1</v>
      </c>
      <c r="U378" s="32">
        <v>3</v>
      </c>
      <c r="V378" s="32">
        <v>4</v>
      </c>
      <c r="W378" s="32">
        <v>3</v>
      </c>
      <c r="X378" s="33">
        <f>SUM(L378:W378)</f>
        <v>36</v>
      </c>
    </row>
    <row r="379" spans="2:24" x14ac:dyDescent="0.25">
      <c r="B379" t="s">
        <v>89</v>
      </c>
      <c r="C379" t="s">
        <v>88</v>
      </c>
      <c r="D379" s="20" t="s">
        <v>73</v>
      </c>
      <c r="H379" s="11" t="s">
        <v>76</v>
      </c>
      <c r="K379" s="30" t="s">
        <v>18</v>
      </c>
      <c r="L379" s="31">
        <f>COUNTIFS(G3:G370,K379,C3:C370,L377)</f>
        <v>4</v>
      </c>
      <c r="M379" s="32">
        <v>4</v>
      </c>
      <c r="N379" s="32">
        <v>1</v>
      </c>
      <c r="O379" s="32">
        <v>3</v>
      </c>
      <c r="P379" s="32">
        <v>0</v>
      </c>
      <c r="Q379" s="32">
        <v>0</v>
      </c>
      <c r="R379" s="32">
        <v>0</v>
      </c>
      <c r="S379" s="32">
        <v>0</v>
      </c>
      <c r="T379" s="32">
        <v>1</v>
      </c>
      <c r="U379" s="32">
        <v>8</v>
      </c>
      <c r="V379" s="32">
        <v>4</v>
      </c>
      <c r="W379" s="32">
        <v>5</v>
      </c>
      <c r="X379" s="33">
        <f>SUM(L379:W379)</f>
        <v>30</v>
      </c>
    </row>
    <row r="380" spans="2:24" x14ac:dyDescent="0.25">
      <c r="B380" s="21">
        <v>44927</v>
      </c>
      <c r="C380" s="22" t="s">
        <v>51</v>
      </c>
      <c r="D380" s="23">
        <f>SUMIF(C3:C370,C380,M3:M370)</f>
        <v>538.26033057851248</v>
      </c>
      <c r="G380" s="11" t="s">
        <v>0</v>
      </c>
      <c r="H380" s="7">
        <f>COUNTIF(F3:F370,G380)</f>
        <v>192</v>
      </c>
      <c r="K380" s="30" t="s">
        <v>1</v>
      </c>
      <c r="L380" s="31">
        <f>COUNTIFS(G3:G370,K380,C3:C370,L377)</f>
        <v>4</v>
      </c>
      <c r="M380" s="32">
        <v>10</v>
      </c>
      <c r="N380" s="32">
        <v>4</v>
      </c>
      <c r="O380" s="32">
        <v>1</v>
      </c>
      <c r="P380" s="32">
        <v>5</v>
      </c>
      <c r="Q380" s="32">
        <v>6</v>
      </c>
      <c r="R380" s="32">
        <v>6</v>
      </c>
      <c r="S380" s="32">
        <v>3</v>
      </c>
      <c r="T380" s="32">
        <v>6</v>
      </c>
      <c r="U380" s="32">
        <v>2</v>
      </c>
      <c r="V380" s="32">
        <v>12</v>
      </c>
      <c r="W380" s="32">
        <v>8</v>
      </c>
      <c r="X380" s="33">
        <f>SUM(L380:W380)</f>
        <v>67</v>
      </c>
    </row>
    <row r="381" spans="2:24" x14ac:dyDescent="0.25">
      <c r="B381" s="21">
        <v>44958</v>
      </c>
      <c r="C381" s="22" t="s">
        <v>52</v>
      </c>
      <c r="D381" s="23">
        <f>SUMIF(C4:C370,C381,M4:M370)</f>
        <v>536.6487603305784</v>
      </c>
      <c r="E381" s="3"/>
      <c r="G381" s="11" t="s">
        <v>5</v>
      </c>
      <c r="H381" s="7">
        <f>COUNTIF(F4:F370,G381)</f>
        <v>176</v>
      </c>
      <c r="K381" s="30" t="s">
        <v>22</v>
      </c>
      <c r="L381" s="31">
        <f>COUNTIFS(G3:G370,K381,C3:C370,L377)</f>
        <v>7</v>
      </c>
      <c r="M381" s="32">
        <v>2</v>
      </c>
      <c r="N381" s="32">
        <v>1</v>
      </c>
      <c r="O381" s="32">
        <v>7</v>
      </c>
      <c r="P381" s="32">
        <v>8</v>
      </c>
      <c r="Q381" s="32">
        <v>11</v>
      </c>
      <c r="R381" s="32">
        <v>11</v>
      </c>
      <c r="S381" s="32">
        <v>4</v>
      </c>
      <c r="T381" s="32">
        <v>9</v>
      </c>
      <c r="U381" s="32">
        <v>9</v>
      </c>
      <c r="V381" s="32">
        <v>3</v>
      </c>
      <c r="W381" s="32">
        <v>3</v>
      </c>
      <c r="X381" s="33">
        <f>SUM(L381:W381)</f>
        <v>75</v>
      </c>
    </row>
    <row r="382" spans="2:24" x14ac:dyDescent="0.25">
      <c r="B382" s="21">
        <v>44986</v>
      </c>
      <c r="C382" s="22" t="s">
        <v>53</v>
      </c>
      <c r="D382" s="23">
        <f>SUMIF(C5:C371,C382,M5:M371)</f>
        <v>275.97107438016525</v>
      </c>
      <c r="E382" s="3"/>
      <c r="K382" s="30" t="s">
        <v>16</v>
      </c>
      <c r="L382" s="31">
        <f>COUNTIFS($G$3:$G$370,K382,C$3:C$370,L377)</f>
        <v>6</v>
      </c>
      <c r="M382" s="32">
        <v>2</v>
      </c>
      <c r="N382" s="32">
        <v>4</v>
      </c>
      <c r="O382" s="32">
        <v>8</v>
      </c>
      <c r="P382" s="32">
        <v>2</v>
      </c>
      <c r="Q382" s="32">
        <v>4</v>
      </c>
      <c r="R382" s="32">
        <v>4</v>
      </c>
      <c r="S382" s="32">
        <v>1</v>
      </c>
      <c r="T382" s="32">
        <v>1</v>
      </c>
      <c r="U382" s="32">
        <v>5</v>
      </c>
      <c r="V382" s="32">
        <v>4</v>
      </c>
      <c r="W382" s="32">
        <v>0</v>
      </c>
      <c r="X382" s="33">
        <f>SUM(L382:W382)</f>
        <v>41</v>
      </c>
    </row>
    <row r="383" spans="2:24" x14ac:dyDescent="0.25">
      <c r="B383" s="21">
        <v>45017</v>
      </c>
      <c r="C383" s="22" t="s">
        <v>54</v>
      </c>
      <c r="D383" s="23">
        <f>SUMIF(C6:C372,C383,M6:M372)</f>
        <v>458.7933884297521</v>
      </c>
      <c r="E383" s="3"/>
      <c r="K383" s="30" t="s">
        <v>63</v>
      </c>
      <c r="L383" s="31">
        <f>COUNTIFS(G3:G370,K383,C3:C370,L377)</f>
        <v>3</v>
      </c>
      <c r="M383" s="32">
        <v>3</v>
      </c>
      <c r="N383" s="32">
        <v>5</v>
      </c>
      <c r="O383" s="32">
        <v>4</v>
      </c>
      <c r="P383" s="32">
        <v>7</v>
      </c>
      <c r="Q383" s="32">
        <v>5</v>
      </c>
      <c r="R383" s="32">
        <v>5</v>
      </c>
      <c r="S383" s="32">
        <v>2</v>
      </c>
      <c r="T383" s="32">
        <v>1</v>
      </c>
      <c r="U383" s="32">
        <v>2</v>
      </c>
      <c r="V383" s="32">
        <v>3</v>
      </c>
      <c r="W383" s="32">
        <v>3</v>
      </c>
      <c r="X383" s="33">
        <f>SUM(L383:W383)</f>
        <v>43</v>
      </c>
    </row>
    <row r="384" spans="2:24" x14ac:dyDescent="0.25">
      <c r="B384" s="21">
        <v>45047</v>
      </c>
      <c r="C384" s="22" t="s">
        <v>55</v>
      </c>
      <c r="D384" s="23">
        <f>SUMIF(C7:C373,C384,M7:M373)</f>
        <v>462.6611570247934</v>
      </c>
      <c r="E384" s="3"/>
      <c r="K384" s="30" t="s">
        <v>21</v>
      </c>
      <c r="L384" s="31">
        <f>COUNTIFS(G3:G370,K384,C3:C370,L377)</f>
        <v>4</v>
      </c>
      <c r="M384" s="32">
        <v>4</v>
      </c>
      <c r="N384" s="32">
        <v>2</v>
      </c>
      <c r="O384" s="32">
        <v>3</v>
      </c>
      <c r="P384" s="32">
        <v>2</v>
      </c>
      <c r="Q384" s="32">
        <v>0</v>
      </c>
      <c r="R384" s="32">
        <v>0</v>
      </c>
      <c r="S384" s="32">
        <v>6</v>
      </c>
      <c r="T384" s="32">
        <v>1</v>
      </c>
      <c r="U384" s="32">
        <v>2</v>
      </c>
      <c r="V384" s="32">
        <v>3</v>
      </c>
      <c r="W384" s="32">
        <v>4</v>
      </c>
      <c r="X384" s="33">
        <f>SUM(L384:W384)</f>
        <v>31</v>
      </c>
    </row>
    <row r="385" spans="2:24" x14ac:dyDescent="0.25">
      <c r="B385" s="21">
        <v>45078</v>
      </c>
      <c r="C385" s="22" t="s">
        <v>56</v>
      </c>
      <c r="D385" s="23">
        <f>SUMIF(C8:C374,C385,M8:M374)</f>
        <v>398.01239669421483</v>
      </c>
      <c r="E385" s="3"/>
      <c r="K385" s="30" t="s">
        <v>14</v>
      </c>
      <c r="L385" s="34">
        <v>2</v>
      </c>
      <c r="M385" s="32">
        <v>4</v>
      </c>
      <c r="N385" s="32">
        <v>1</v>
      </c>
      <c r="O385" s="32">
        <v>2</v>
      </c>
      <c r="P385" s="32">
        <v>2</v>
      </c>
      <c r="Q385" s="32">
        <v>1</v>
      </c>
      <c r="R385" s="32">
        <v>1</v>
      </c>
      <c r="S385" s="32">
        <v>3</v>
      </c>
      <c r="T385" s="32">
        <v>1</v>
      </c>
      <c r="U385" s="32">
        <v>1</v>
      </c>
      <c r="V385" s="32">
        <v>1</v>
      </c>
      <c r="W385" s="32">
        <v>1</v>
      </c>
      <c r="X385" s="33">
        <f>SUM(L385:W385)</f>
        <v>20</v>
      </c>
    </row>
    <row r="386" spans="2:24" x14ac:dyDescent="0.25">
      <c r="B386" s="21">
        <v>45108</v>
      </c>
      <c r="C386" s="22" t="s">
        <v>57</v>
      </c>
      <c r="D386" s="23">
        <f>SUMIF(C9:C375,C386,M9:M375)</f>
        <v>376.32231404958679</v>
      </c>
      <c r="E386" s="3"/>
      <c r="K386" s="30" t="s">
        <v>24</v>
      </c>
      <c r="L386" s="34">
        <v>0</v>
      </c>
      <c r="M386" s="32">
        <v>0</v>
      </c>
      <c r="N386" s="32">
        <v>0</v>
      </c>
      <c r="O386" s="32">
        <v>2</v>
      </c>
      <c r="P386" s="32">
        <v>5</v>
      </c>
      <c r="Q386" s="32">
        <v>6</v>
      </c>
      <c r="R386" s="32">
        <v>6</v>
      </c>
      <c r="S386" s="32">
        <v>4</v>
      </c>
      <c r="T386" s="32">
        <v>5</v>
      </c>
      <c r="U386" s="32">
        <v>5</v>
      </c>
      <c r="V386" s="32">
        <v>0</v>
      </c>
      <c r="W386" s="32">
        <v>0</v>
      </c>
      <c r="X386" s="33">
        <f>SUM(L386:W386)</f>
        <v>33</v>
      </c>
    </row>
    <row r="387" spans="2:24" x14ac:dyDescent="0.25">
      <c r="B387" s="21">
        <v>45139</v>
      </c>
      <c r="C387" s="22" t="s">
        <v>58</v>
      </c>
      <c r="D387" s="23">
        <f>SUMIF(C10:C376,C387,M10:M376)</f>
        <v>284.19421487603307</v>
      </c>
      <c r="E387" s="3"/>
      <c r="K387" s="35" t="s">
        <v>74</v>
      </c>
      <c r="L387" s="36">
        <f>SUM(L378:L386)</f>
        <v>36</v>
      </c>
      <c r="M387" s="36">
        <f>SUM(M378:M386)</f>
        <v>31</v>
      </c>
      <c r="N387" s="36">
        <f>SUM(N378:N386)</f>
        <v>20</v>
      </c>
      <c r="O387" s="36">
        <f t="shared" ref="O387:W387" si="18">SUM(O378:O386)</f>
        <v>32</v>
      </c>
      <c r="P387" s="36">
        <f t="shared" si="18"/>
        <v>36</v>
      </c>
      <c r="Q387" s="36">
        <f t="shared" si="18"/>
        <v>38</v>
      </c>
      <c r="R387" s="36">
        <f t="shared" si="18"/>
        <v>34</v>
      </c>
      <c r="S387" s="36">
        <f t="shared" si="18"/>
        <v>25</v>
      </c>
      <c r="T387" s="36">
        <f t="shared" si="18"/>
        <v>26</v>
      </c>
      <c r="U387" s="36">
        <f t="shared" si="18"/>
        <v>37</v>
      </c>
      <c r="V387" s="36">
        <f t="shared" si="18"/>
        <v>34</v>
      </c>
      <c r="W387" s="36">
        <f t="shared" si="18"/>
        <v>27</v>
      </c>
      <c r="X387" s="37">
        <f>SUM(L387:W387)</f>
        <v>376</v>
      </c>
    </row>
    <row r="388" spans="2:24" x14ac:dyDescent="0.25">
      <c r="B388" s="21">
        <v>45170</v>
      </c>
      <c r="C388" s="22" t="s">
        <v>59</v>
      </c>
      <c r="D388" s="23">
        <f>SUMIF(C11:C377,C388,M11:M377)</f>
        <v>326.5371900826446</v>
      </c>
      <c r="E388" s="3"/>
    </row>
    <row r="389" spans="2:24" x14ac:dyDescent="0.25">
      <c r="B389" s="21">
        <v>45200</v>
      </c>
      <c r="C389" s="22" t="s">
        <v>60</v>
      </c>
      <c r="D389" s="23">
        <f>SUMIF(C12:C378,C389,M12:M378)</f>
        <v>605.21900826446279</v>
      </c>
      <c r="E389" s="3"/>
    </row>
    <row r="390" spans="2:24" x14ac:dyDescent="0.25">
      <c r="B390" s="21">
        <v>45231</v>
      </c>
      <c r="C390" s="22" t="s">
        <v>61</v>
      </c>
      <c r="D390" s="23">
        <f>SUMIF(C13:C379,C390,M13:M379)</f>
        <v>475.56611570247929</v>
      </c>
      <c r="E390" s="3"/>
    </row>
    <row r="391" spans="2:24" x14ac:dyDescent="0.25">
      <c r="B391" s="21">
        <v>45261</v>
      </c>
      <c r="C391" s="22" t="s">
        <v>62</v>
      </c>
      <c r="D391" s="23">
        <f>SUMIF(C14:C380,C391,M14:M380)</f>
        <v>446.10330578512389</v>
      </c>
      <c r="E391" s="3"/>
    </row>
    <row r="392" spans="2:24" x14ac:dyDescent="0.25">
      <c r="C392" s="9" t="s">
        <v>74</v>
      </c>
      <c r="D392" s="10">
        <f>SUM(D380:D391)</f>
        <v>5184.2892561983472</v>
      </c>
      <c r="E392" s="3"/>
      <c r="J392" t="s">
        <v>91</v>
      </c>
      <c r="K392" s="29" t="s">
        <v>92</v>
      </c>
      <c r="L392" s="30" t="s">
        <v>51</v>
      </c>
      <c r="M392" s="30" t="s">
        <v>52</v>
      </c>
      <c r="N392" s="30" t="s">
        <v>53</v>
      </c>
      <c r="O392" s="30" t="s">
        <v>54</v>
      </c>
      <c r="P392" s="30" t="s">
        <v>55</v>
      </c>
      <c r="Q392" s="30" t="s">
        <v>56</v>
      </c>
      <c r="R392" s="30" t="s">
        <v>57</v>
      </c>
      <c r="S392" s="30" t="s">
        <v>58</v>
      </c>
      <c r="T392" s="30" t="s">
        <v>59</v>
      </c>
      <c r="U392" s="30" t="s">
        <v>60</v>
      </c>
      <c r="V392" s="30" t="s">
        <v>61</v>
      </c>
      <c r="W392" s="30" t="s">
        <v>62</v>
      </c>
      <c r="X392" s="20" t="s">
        <v>74</v>
      </c>
    </row>
    <row r="393" spans="2:24" x14ac:dyDescent="0.25">
      <c r="E393" s="3"/>
      <c r="K393" s="11" t="s">
        <v>11</v>
      </c>
      <c r="L393" s="15">
        <v>13</v>
      </c>
      <c r="M393" s="15">
        <v>11</v>
      </c>
      <c r="N393" s="15">
        <v>11</v>
      </c>
      <c r="O393" s="15">
        <v>11</v>
      </c>
      <c r="P393" s="15">
        <v>13</v>
      </c>
      <c r="Q393" s="15">
        <v>13</v>
      </c>
      <c r="R393" s="15">
        <v>10</v>
      </c>
      <c r="S393" s="15">
        <v>10</v>
      </c>
      <c r="T393" s="15">
        <v>9</v>
      </c>
      <c r="U393" s="15">
        <v>11</v>
      </c>
      <c r="V393" s="15">
        <v>11</v>
      </c>
      <c r="W393" s="15">
        <v>13</v>
      </c>
      <c r="X393" s="28">
        <f>SUM(L393:W393)</f>
        <v>136</v>
      </c>
    </row>
    <row r="394" spans="2:24" x14ac:dyDescent="0.25">
      <c r="K394" s="11" t="s">
        <v>18</v>
      </c>
      <c r="L394" s="15">
        <v>41</v>
      </c>
      <c r="M394" s="15">
        <v>13</v>
      </c>
      <c r="N394" s="15">
        <v>60</v>
      </c>
      <c r="O394" s="15">
        <v>39</v>
      </c>
      <c r="P394" s="15"/>
      <c r="Q394" s="15"/>
      <c r="R394" s="15"/>
      <c r="S394" s="15"/>
      <c r="T394" s="15"/>
      <c r="U394" s="15"/>
      <c r="V394" s="15"/>
      <c r="W394" s="15"/>
      <c r="X394" s="28">
        <f>SUM(L394:W394)</f>
        <v>153</v>
      </c>
    </row>
    <row r="395" spans="2:24" x14ac:dyDescent="0.25">
      <c r="F395" s="3"/>
      <c r="K395" s="11" t="s">
        <v>1</v>
      </c>
      <c r="L395" s="15">
        <v>6</v>
      </c>
      <c r="M395" s="15">
        <v>6</v>
      </c>
      <c r="N395" s="15">
        <v>6</v>
      </c>
      <c r="O395" s="15">
        <v>7</v>
      </c>
      <c r="P395" s="15">
        <v>7</v>
      </c>
      <c r="Q395" s="15">
        <v>6</v>
      </c>
      <c r="R395" s="15">
        <v>6</v>
      </c>
      <c r="S395" s="15">
        <v>8</v>
      </c>
      <c r="T395" s="15">
        <v>7</v>
      </c>
      <c r="U395" s="15">
        <v>8</v>
      </c>
      <c r="V395" s="15">
        <v>7</v>
      </c>
      <c r="W395" s="15">
        <v>8</v>
      </c>
      <c r="X395" s="28">
        <f>SUM(L395:W395)</f>
        <v>82</v>
      </c>
    </row>
    <row r="396" spans="2:24" x14ac:dyDescent="0.25">
      <c r="D396" t="s">
        <v>90</v>
      </c>
      <c r="E396" s="27" t="s">
        <v>73</v>
      </c>
      <c r="F396" s="3"/>
      <c r="K396" s="11" t="s">
        <v>22</v>
      </c>
      <c r="L396" s="15">
        <v>10</v>
      </c>
      <c r="M396" s="15">
        <v>10</v>
      </c>
      <c r="N396" s="15">
        <v>11</v>
      </c>
      <c r="O396" s="15">
        <v>10</v>
      </c>
      <c r="P396" s="15">
        <v>11</v>
      </c>
      <c r="Q396" s="15">
        <v>12</v>
      </c>
      <c r="R396" s="15">
        <v>12</v>
      </c>
      <c r="S396" s="15">
        <v>10</v>
      </c>
      <c r="T396" s="15">
        <v>12</v>
      </c>
      <c r="U396" s="15">
        <v>10</v>
      </c>
      <c r="V396" s="15">
        <v>12</v>
      </c>
      <c r="W396" s="15">
        <v>11</v>
      </c>
      <c r="X396" s="28">
        <f>SUM(L396:W396)</f>
        <v>131</v>
      </c>
    </row>
    <row r="397" spans="2:24" x14ac:dyDescent="0.25">
      <c r="D397" s="11" t="s">
        <v>42</v>
      </c>
      <c r="E397" s="24">
        <f>AVERAGEIF(E3:E370,D397,M3:M370)</f>
        <v>15.112947658402206</v>
      </c>
      <c r="F397" s="3"/>
      <c r="K397" s="11" t="s">
        <v>16</v>
      </c>
      <c r="L397" s="15">
        <v>12</v>
      </c>
      <c r="M397" s="15">
        <v>20</v>
      </c>
      <c r="N397" s="15">
        <v>11</v>
      </c>
      <c r="O397" s="15">
        <v>12</v>
      </c>
      <c r="P397" s="15">
        <v>14</v>
      </c>
      <c r="Q397" s="15">
        <v>15</v>
      </c>
      <c r="R397" s="15">
        <v>13</v>
      </c>
      <c r="S397" s="15">
        <v>11</v>
      </c>
      <c r="T397" s="15">
        <v>19</v>
      </c>
      <c r="U397" s="15">
        <v>16</v>
      </c>
      <c r="V397" s="15">
        <v>14</v>
      </c>
      <c r="W397" s="15"/>
      <c r="X397" s="28">
        <f>SUM(L397:W397)</f>
        <v>157</v>
      </c>
    </row>
    <row r="398" spans="2:24" x14ac:dyDescent="0.25">
      <c r="D398" s="11" t="s">
        <v>31</v>
      </c>
      <c r="E398" s="24">
        <f>AVERAGEIF(E4:E370,D398,M4:M370)</f>
        <v>17.143190801293571</v>
      </c>
      <c r="F398" s="3"/>
      <c r="K398" s="11" t="s">
        <v>63</v>
      </c>
      <c r="L398" s="15">
        <v>16</v>
      </c>
      <c r="M398" s="15">
        <v>16</v>
      </c>
      <c r="N398" s="15">
        <v>15</v>
      </c>
      <c r="O398" s="15">
        <v>15</v>
      </c>
      <c r="P398" s="15">
        <v>17</v>
      </c>
      <c r="Q398" s="15">
        <v>15</v>
      </c>
      <c r="R398" s="15">
        <v>14</v>
      </c>
      <c r="S398" s="15">
        <v>12</v>
      </c>
      <c r="T398" s="15">
        <v>14</v>
      </c>
      <c r="U398" s="15">
        <v>19</v>
      </c>
      <c r="V398" s="15">
        <v>17</v>
      </c>
      <c r="W398" s="15">
        <v>17</v>
      </c>
      <c r="X398" s="28">
        <f>SUM(L398:W398)</f>
        <v>187</v>
      </c>
    </row>
    <row r="399" spans="2:24" x14ac:dyDescent="0.25">
      <c r="D399" s="11" t="s">
        <v>41</v>
      </c>
      <c r="E399" s="24">
        <f>AVERAGEIF(E5:E371,D399,M5:M371)</f>
        <v>16.494166261545939</v>
      </c>
      <c r="F399" s="3"/>
      <c r="K399" s="11" t="s">
        <v>21</v>
      </c>
      <c r="L399" s="15">
        <v>5</v>
      </c>
      <c r="M399" s="15">
        <v>5</v>
      </c>
      <c r="N399" s="15">
        <v>3</v>
      </c>
      <c r="O399" s="15">
        <v>4</v>
      </c>
      <c r="P399" s="15">
        <v>6</v>
      </c>
      <c r="Q399" s="15">
        <v>3</v>
      </c>
      <c r="R399" s="15"/>
      <c r="S399" s="15">
        <v>4</v>
      </c>
      <c r="T399" s="15">
        <v>5</v>
      </c>
      <c r="U399" s="15">
        <v>6</v>
      </c>
      <c r="V399" s="15">
        <v>6</v>
      </c>
      <c r="W399" s="15">
        <v>6</v>
      </c>
      <c r="X399" s="28">
        <f>SUM(L399:W399)</f>
        <v>53</v>
      </c>
    </row>
    <row r="400" spans="2:24" x14ac:dyDescent="0.25">
      <c r="D400" s="11" t="s">
        <v>29</v>
      </c>
      <c r="E400" s="24">
        <f>AVERAGEIF(E6:E372,D400,M6:M372)</f>
        <v>14.210743801652892</v>
      </c>
      <c r="F400" s="3"/>
      <c r="K400" s="11" t="s">
        <v>14</v>
      </c>
      <c r="L400" s="15">
        <v>31</v>
      </c>
      <c r="M400" s="15">
        <v>38</v>
      </c>
      <c r="N400" s="15">
        <v>33</v>
      </c>
      <c r="O400" s="15">
        <v>45</v>
      </c>
      <c r="P400" s="15">
        <v>35</v>
      </c>
      <c r="Q400" s="15">
        <v>31</v>
      </c>
      <c r="R400" s="15">
        <v>26</v>
      </c>
      <c r="S400" s="15">
        <v>35</v>
      </c>
      <c r="T400" s="15">
        <v>46</v>
      </c>
      <c r="U400" s="15">
        <v>46</v>
      </c>
      <c r="V400" s="15">
        <v>47</v>
      </c>
      <c r="W400" s="15">
        <v>45</v>
      </c>
      <c r="X400" s="28">
        <f>SUM(L400:W400)</f>
        <v>458</v>
      </c>
    </row>
    <row r="401" spans="4:24" x14ac:dyDescent="0.25">
      <c r="D401" s="11" t="s">
        <v>43</v>
      </c>
      <c r="E401" s="24">
        <f>AVERAGEIF(E7:E373,D401,M7:M373)</f>
        <v>12.062809917355368</v>
      </c>
      <c r="K401" s="11" t="s">
        <v>24</v>
      </c>
      <c r="L401" s="15"/>
      <c r="M401" s="15"/>
      <c r="N401" s="15"/>
      <c r="O401" s="15">
        <v>11</v>
      </c>
      <c r="P401" s="15">
        <v>11</v>
      </c>
      <c r="Q401" s="15">
        <v>11</v>
      </c>
      <c r="R401" s="15">
        <v>9</v>
      </c>
      <c r="S401" s="15">
        <v>9</v>
      </c>
      <c r="T401" s="15">
        <v>10</v>
      </c>
      <c r="U401" s="15">
        <v>10</v>
      </c>
      <c r="V401" s="15"/>
      <c r="W401" s="15"/>
      <c r="X401" s="28">
        <f>SUM(L401:W401)</f>
        <v>71</v>
      </c>
    </row>
    <row r="402" spans="4:24" x14ac:dyDescent="0.25">
      <c r="D402" s="11" t="s">
        <v>32</v>
      </c>
      <c r="E402" s="24">
        <f>AVERAGEIF(E8:E374,D402,M8:M374)</f>
        <v>12.553259871441687</v>
      </c>
      <c r="K402" s="12" t="s">
        <v>74</v>
      </c>
      <c r="L402" s="16">
        <f>SUM(L393:L401)</f>
        <v>134</v>
      </c>
      <c r="M402" s="16">
        <f>SUM(M393:M401)</f>
        <v>119</v>
      </c>
      <c r="N402" s="16">
        <f>SUM(N393:N401)</f>
        <v>150</v>
      </c>
      <c r="O402" s="16">
        <f>SUM(O393:O401)</f>
        <v>154</v>
      </c>
      <c r="P402" s="16">
        <f>SUM(P393:P401)</f>
        <v>114</v>
      </c>
      <c r="Q402" s="16">
        <f>SUM(Q393:Q401)</f>
        <v>106</v>
      </c>
      <c r="R402" s="16">
        <f>SUM(R393:R401)</f>
        <v>90</v>
      </c>
      <c r="S402" s="16">
        <f>SUM(S393:S401)</f>
        <v>99</v>
      </c>
      <c r="T402" s="16">
        <f>SUM(T393:T401)</f>
        <v>122</v>
      </c>
      <c r="U402" s="16">
        <f>SUM(U393:U401)</f>
        <v>126</v>
      </c>
      <c r="V402" s="16">
        <f>SUM(V393:V401)</f>
        <v>114</v>
      </c>
      <c r="W402" s="16">
        <f>SUM(W393:W401)</f>
        <v>100</v>
      </c>
      <c r="X402" s="28">
        <f>SUM(L402:W402)</f>
        <v>1428</v>
      </c>
    </row>
    <row r="403" spans="4:24" x14ac:dyDescent="0.25">
      <c r="D403" s="11" t="s">
        <v>37</v>
      </c>
      <c r="E403" s="24">
        <f>AVERAGEIF(E9:E375,D403,M9:M375)</f>
        <v>11.150826446280991</v>
      </c>
    </row>
    <row r="404" spans="4:24" x14ac:dyDescent="0.25">
      <c r="D404" s="11" t="s">
        <v>28</v>
      </c>
      <c r="E404" s="24">
        <f>AVERAGEIF(E10:E376,D404,M10:M376)</f>
        <v>14.25206611570248</v>
      </c>
    </row>
    <row r="405" spans="4:24" x14ac:dyDescent="0.25">
      <c r="D405" s="11" t="s">
        <v>39</v>
      </c>
      <c r="E405" s="24">
        <f>AVERAGEIF(E11:E377,D405,M11:M377)</f>
        <v>12.289256198347108</v>
      </c>
    </row>
    <row r="406" spans="4:24" x14ac:dyDescent="0.25">
      <c r="D406" s="11" t="s">
        <v>26</v>
      </c>
      <c r="E406" s="24">
        <f>AVERAGEIF(E12:E378,D406,M12:M378)</f>
        <v>16.39103152739516</v>
      </c>
    </row>
    <row r="407" spans="4:24" x14ac:dyDescent="0.25">
      <c r="D407" s="11" t="s">
        <v>25</v>
      </c>
      <c r="E407" s="24">
        <f>AVERAGEIF(E13:E379,D407,M13:M379)</f>
        <v>11.787933884297523</v>
      </c>
    </row>
    <row r="408" spans="4:24" x14ac:dyDescent="0.25">
      <c r="D408" s="11" t="s">
        <v>40</v>
      </c>
      <c r="E408" s="24">
        <f>AVERAGEIF(E14:E380,D408,M14:M380)</f>
        <v>12.80189596499757</v>
      </c>
    </row>
    <row r="409" spans="4:24" x14ac:dyDescent="0.25">
      <c r="D409" s="11" t="s">
        <v>30</v>
      </c>
      <c r="E409" s="24">
        <f>AVERAGEIF(E15:E381,D409,M15:M381)</f>
        <v>16.352014462809919</v>
      </c>
    </row>
    <row r="410" spans="4:24" x14ac:dyDescent="0.25">
      <c r="D410" s="11" t="s">
        <v>34</v>
      </c>
      <c r="E410" s="24">
        <f>AVERAGEIF(E16:E382,D410,M16:M382)</f>
        <v>11.53659976387249</v>
      </c>
    </row>
    <row r="411" spans="4:24" x14ac:dyDescent="0.25">
      <c r="D411" s="11" t="s">
        <v>27</v>
      </c>
      <c r="E411" s="24">
        <f>AVERAGEIF(E17:E383,D411,M17:M383)</f>
        <v>14.894519356241846</v>
      </c>
    </row>
    <row r="412" spans="4:24" x14ac:dyDescent="0.25">
      <c r="D412" s="11" t="s">
        <v>35</v>
      </c>
      <c r="E412" s="24">
        <f>AVERAGEIF(E18:E384,D412,M18:M384)</f>
        <v>13.79140495867769</v>
      </c>
    </row>
    <row r="413" spans="4:24" x14ac:dyDescent="0.25">
      <c r="D413" s="11" t="s">
        <v>36</v>
      </c>
      <c r="E413" s="24">
        <f>AVERAGEIF(E19:E385,D413,M19:M385)</f>
        <v>13.553522235340417</v>
      </c>
    </row>
    <row r="414" spans="4:24" x14ac:dyDescent="0.25">
      <c r="D414" s="11" t="s">
        <v>38</v>
      </c>
      <c r="E414" s="24">
        <f>AVERAGEIF(E20:E386,D414,M20:M386)</f>
        <v>12.658205430932702</v>
      </c>
    </row>
    <row r="415" spans="4:24" x14ac:dyDescent="0.25">
      <c r="D415" s="25" t="s">
        <v>33</v>
      </c>
      <c r="E415" s="26">
        <f>AVERAGEIF(E21:E387,D415,M21:M387)</f>
        <v>15.77705627705628</v>
      </c>
    </row>
  </sheetData>
  <conditionalFormatting sqref="D380:D3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0:H3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6:E4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8:L381 M378:M3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8:M3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8:L384 M378:M3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5:L3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8:W386">
    <cfRule type="expression" priority="3">
      <formula>$L$378=MAX($L$379:$L$386)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3:W40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0:D391">
    <cfRule type="cellIs" dxfId="41" priority="6" operator="lessThan">
      <formula>300</formula>
    </cfRule>
  </conditionalFormatting>
  <conditionalFormatting sqref="E397:E414">
    <cfRule type="iconSet" priority="4">
      <iconSet iconSet="3Arrows">
        <cfvo type="percent" val="0"/>
        <cfvo type="percent" val="33"/>
        <cfvo type="percent" val="67"/>
      </iconSe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{7BE1EEB1-C49D-43CE-AA9F-369F3D22FAE5}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EB1-C49D-43CE-AA9F-369F3D22FA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E397:E414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B37DA79-10C4-40E2-BFFE-EBBA0C09FB9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'Base de datos'!L393:W393</xm:f>
              <xm:sqref>J393</xm:sqref>
            </x14:sparkline>
            <x14:sparkline>
              <xm:f>'Base de datos'!L394:W394</xm:f>
              <xm:sqref>J394</xm:sqref>
            </x14:sparkline>
            <x14:sparkline>
              <xm:f>'Base de datos'!L395:W395</xm:f>
              <xm:sqref>J395</xm:sqref>
            </x14:sparkline>
            <x14:sparkline>
              <xm:f>'Base de datos'!L396:W396</xm:f>
              <xm:sqref>J396</xm:sqref>
            </x14:sparkline>
            <x14:sparkline>
              <xm:f>'Base de datos'!L397:W397</xm:f>
              <xm:sqref>J397</xm:sqref>
            </x14:sparkline>
            <x14:sparkline>
              <xm:f>'Base de datos'!L398:W398</xm:f>
              <xm:sqref>J398</xm:sqref>
            </x14:sparkline>
            <x14:sparkline>
              <xm:f>'Base de datos'!L399:W399</xm:f>
              <xm:sqref>J399</xm:sqref>
            </x14:sparkline>
            <x14:sparkline>
              <xm:f>'Base de datos'!L400:W400</xm:f>
              <xm:sqref>J400</xm:sqref>
            </x14:sparkline>
            <x14:sparkline>
              <xm:f>'Base de datos'!L401:W401</xm:f>
              <xm:sqref>J401</xm:sqref>
            </x14:sparkline>
            <x14:sparkline>
              <xm:f>'Base de datos'!L402:W402</xm:f>
              <xm:sqref>J402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8F7D-9A26-49A4-B748-7D037925AD27}">
  <sheetPr>
    <tabColor theme="4"/>
  </sheetPr>
  <dimension ref="A1:E16"/>
  <sheetViews>
    <sheetView workbookViewId="0">
      <selection activeCell="I19" sqref="I19"/>
    </sheetView>
  </sheetViews>
  <sheetFormatPr baseColWidth="10" defaultRowHeight="15" x14ac:dyDescent="0.25"/>
  <cols>
    <col min="1" max="1" width="17.5703125" customWidth="1"/>
    <col min="4" max="4" width="26.5703125" customWidth="1"/>
    <col min="5" max="5" width="27.28515625" customWidth="1"/>
  </cols>
  <sheetData>
    <row r="1" spans="1: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25">
      <c r="A2" s="1">
        <v>44927</v>
      </c>
      <c r="B2" s="17">
        <v>538.26033057851248</v>
      </c>
    </row>
    <row r="3" spans="1:5" x14ac:dyDescent="0.25">
      <c r="A3" s="1">
        <v>44958</v>
      </c>
      <c r="B3" s="17">
        <v>536.6487603305784</v>
      </c>
    </row>
    <row r="4" spans="1:5" x14ac:dyDescent="0.25">
      <c r="A4" s="1">
        <v>44986</v>
      </c>
      <c r="B4" s="17">
        <v>275.97107438016525</v>
      </c>
    </row>
    <row r="5" spans="1:5" x14ac:dyDescent="0.25">
      <c r="A5" s="1">
        <v>45017</v>
      </c>
      <c r="B5" s="17">
        <v>458.7933884297521</v>
      </c>
    </row>
    <row r="6" spans="1:5" x14ac:dyDescent="0.25">
      <c r="A6" s="1">
        <v>45047</v>
      </c>
      <c r="B6" s="17">
        <v>462.6611570247934</v>
      </c>
    </row>
    <row r="7" spans="1:5" x14ac:dyDescent="0.25">
      <c r="A7" s="1">
        <v>45078</v>
      </c>
      <c r="B7" s="17">
        <v>398.01239669421483</v>
      </c>
    </row>
    <row r="8" spans="1:5" x14ac:dyDescent="0.25">
      <c r="A8" s="1">
        <v>45108</v>
      </c>
      <c r="B8" s="17">
        <v>376.32231404958679</v>
      </c>
    </row>
    <row r="9" spans="1:5" x14ac:dyDescent="0.25">
      <c r="A9" s="1">
        <v>45139</v>
      </c>
      <c r="B9" s="17">
        <v>284.19421487603307</v>
      </c>
    </row>
    <row r="10" spans="1:5" x14ac:dyDescent="0.25">
      <c r="A10" s="1">
        <v>45170</v>
      </c>
      <c r="B10" s="17">
        <v>326.5371900826446</v>
      </c>
    </row>
    <row r="11" spans="1:5" x14ac:dyDescent="0.25">
      <c r="A11" s="1">
        <v>45200</v>
      </c>
      <c r="B11" s="17">
        <v>605.21900826446279</v>
      </c>
    </row>
    <row r="12" spans="1:5" x14ac:dyDescent="0.25">
      <c r="A12" s="1">
        <v>45231</v>
      </c>
      <c r="B12" s="17">
        <v>475.56611570247929</v>
      </c>
    </row>
    <row r="13" spans="1:5" x14ac:dyDescent="0.25">
      <c r="A13" s="1">
        <v>45261</v>
      </c>
      <c r="B13" s="17">
        <v>446.10330578512389</v>
      </c>
      <c r="C13" s="17">
        <v>446.10330578512389</v>
      </c>
      <c r="D13" s="17">
        <v>446.10330578512389</v>
      </c>
      <c r="E13" s="17">
        <v>446.10330578512389</v>
      </c>
    </row>
    <row r="14" spans="1:5" x14ac:dyDescent="0.25">
      <c r="A14" s="1">
        <v>45292</v>
      </c>
      <c r="C14" s="17">
        <f>_xlfn.FORECAST.ETS(A14,$B$2:$B$13,$A$2:$A$13,1,1)</f>
        <v>437.27124896941535</v>
      </c>
      <c r="D14" s="17">
        <f>C14-_xlfn.FORECAST.ETS.CONFINT(A14,$B$2:$B$13,$A$2:$A$13,0.95,1,1)</f>
        <v>213.03781592754819</v>
      </c>
      <c r="E14" s="17">
        <f>C14+_xlfn.FORECAST.ETS.CONFINT(A14,$B$2:$B$13,$A$2:$A$13,0.95,1,1)</f>
        <v>661.50468201128251</v>
      </c>
    </row>
    <row r="15" spans="1:5" x14ac:dyDescent="0.25">
      <c r="A15" s="1">
        <v>45323</v>
      </c>
      <c r="C15" s="17">
        <f>_xlfn.FORECAST.ETS(A15,$B$2:$B$13,$A$2:$A$13,1,1)</f>
        <v>435.2938377640163</v>
      </c>
      <c r="D15" s="17">
        <f>C15-_xlfn.FORECAST.ETS.CONFINT(A15,$B$2:$B$13,$A$2:$A$13,0.95,1,1)</f>
        <v>204.10481851465892</v>
      </c>
      <c r="E15" s="17">
        <f>C15+_xlfn.FORECAST.ETS.CONFINT(A15,$B$2:$B$13,$A$2:$A$13,0.95,1,1)</f>
        <v>666.48285701337363</v>
      </c>
    </row>
    <row r="16" spans="1:5" x14ac:dyDescent="0.25">
      <c r="A16" s="1">
        <v>45352</v>
      </c>
      <c r="C16" s="17">
        <f>_xlfn.FORECAST.ETS(A16,$B$2:$B$13,$A$2:$A$13,1,1)</f>
        <v>433.31642655861702</v>
      </c>
      <c r="D16" s="17">
        <f>C16-_xlfn.FORECAST.ETS.CONFINT(A16,$B$2:$B$13,$A$2:$A$13,0.95,1,1)</f>
        <v>195.32192261501268</v>
      </c>
      <c r="E16" s="17">
        <f>C16+_xlfn.FORECAST.ETS.CONFINT(A16,$B$2:$B$13,$A$2:$A$13,0.95,1,1)</f>
        <v>671.31093050222137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3F35-6627-4E8D-83D0-9DE72FE9D12F}">
  <dimension ref="A1:C16"/>
  <sheetViews>
    <sheetView showGridLines="0" tabSelected="1" workbookViewId="0">
      <selection activeCell="D15" sqref="D15"/>
    </sheetView>
  </sheetViews>
  <sheetFormatPr baseColWidth="10" defaultRowHeight="15" x14ac:dyDescent="0.25"/>
  <cols>
    <col min="3" max="3" width="40.28515625" customWidth="1"/>
    <col min="4" max="4" width="11.5703125" customWidth="1"/>
  </cols>
  <sheetData>
    <row r="1" spans="1:3" x14ac:dyDescent="0.25">
      <c r="B1" s="2" t="s">
        <v>81</v>
      </c>
      <c r="C1" s="2" t="s">
        <v>82</v>
      </c>
    </row>
    <row r="3" spans="1:3" x14ac:dyDescent="0.25">
      <c r="C3" s="5" t="s">
        <v>68</v>
      </c>
    </row>
    <row r="4" spans="1:3" x14ac:dyDescent="0.25">
      <c r="A4" s="4"/>
      <c r="B4" s="6" t="s">
        <v>67</v>
      </c>
      <c r="C4" s="7" t="s">
        <v>65</v>
      </c>
    </row>
    <row r="5" spans="1:3" x14ac:dyDescent="0.25">
      <c r="A5" s="4"/>
      <c r="B5" s="6" t="s">
        <v>66</v>
      </c>
      <c r="C5" s="7" t="s">
        <v>75</v>
      </c>
    </row>
    <row r="6" spans="1:3" x14ac:dyDescent="0.25">
      <c r="A6" s="4"/>
      <c r="B6" s="6" t="s">
        <v>69</v>
      </c>
      <c r="C6" s="7" t="s">
        <v>78</v>
      </c>
    </row>
    <row r="7" spans="1:3" x14ac:dyDescent="0.25">
      <c r="A7" s="4"/>
      <c r="B7" s="6" t="s">
        <v>70</v>
      </c>
      <c r="C7" s="7" t="s">
        <v>64</v>
      </c>
    </row>
    <row r="8" spans="1:3" x14ac:dyDescent="0.25">
      <c r="A8" s="4"/>
      <c r="B8" s="6" t="s">
        <v>71</v>
      </c>
      <c r="C8" s="7" t="s">
        <v>77</v>
      </c>
    </row>
    <row r="9" spans="1:3" x14ac:dyDescent="0.25">
      <c r="A9" s="4"/>
      <c r="B9" s="8"/>
    </row>
    <row r="10" spans="1:3" x14ac:dyDescent="0.25">
      <c r="A10" s="4"/>
    </row>
    <row r="11" spans="1:3" x14ac:dyDescent="0.25">
      <c r="A11" s="4"/>
    </row>
    <row r="12" spans="1:3" x14ac:dyDescent="0.25">
      <c r="A12" s="4"/>
    </row>
    <row r="13" spans="1:3" x14ac:dyDescent="0.25">
      <c r="A13" s="4"/>
    </row>
    <row r="14" spans="1:3" x14ac:dyDescent="0.25">
      <c r="A14" s="4"/>
    </row>
    <row r="15" spans="1:3" x14ac:dyDescent="0.25">
      <c r="A15" s="4"/>
    </row>
    <row r="16" spans="1:3" x14ac:dyDescent="0.25">
      <c r="A16" s="4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C18E76D-1390-4C53-9A99-951153CF616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A4:A16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Previcion de ventas </vt:lpstr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david aguilar</cp:lastModifiedBy>
  <dcterms:created xsi:type="dcterms:W3CDTF">2022-09-12T18:31:11Z</dcterms:created>
  <dcterms:modified xsi:type="dcterms:W3CDTF">2023-01-07T03:35:20Z</dcterms:modified>
</cp:coreProperties>
</file>