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thy-Taku\Desktop\EXCEL\EXCEL 1.0\CURSO ECXEL\"/>
    </mc:Choice>
  </mc:AlternateContent>
  <xr:revisionPtr revIDLastSave="0" documentId="8_{6A189E75-E744-4B8D-BBD9-37DC5B201A6B}" xr6:coauthVersionLast="47" xr6:coauthVersionMax="47" xr10:uidLastSave="{00000000-0000-0000-0000-000000000000}"/>
  <bookViews>
    <workbookView xWindow="22932" yWindow="-108" windowWidth="23256" windowHeight="12576" firstSheet="4" activeTab="8" xr2:uid="{B4E16050-6D6A-49A1-83DA-C4CBD7B8666B}"/>
  </bookViews>
  <sheets>
    <sheet name="Hoja2" sheetId="10" r:id="rId1"/>
    <sheet name="Hoja3" sheetId="11" r:id="rId2"/>
    <sheet name="Tabla dinamica " sheetId="9" r:id="rId3"/>
    <sheet name="Filtrado grafico dinamico " sheetId="13" r:id="rId4"/>
    <sheet name="Gráfico ventas 2022" sheetId="12" r:id="rId5"/>
    <sheet name="Ventas" sheetId="3" r:id="rId6"/>
    <sheet name="Ventas x vendedor" sheetId="5" r:id="rId7"/>
    <sheet name="Ventas x tienda" sheetId="6" r:id="rId8"/>
    <sheet name="Gastos mensuales" sheetId="7" r:id="rId9"/>
    <sheet name="Registro clientes" sheetId="8" r:id="rId10"/>
  </sheets>
  <externalReferences>
    <externalReference r:id="rId11"/>
  </externalReferences>
  <definedNames>
    <definedName name="_xlnm._FilterDatabase" localSheetId="5" hidden="1">Ventas!$A$1:$I$152</definedName>
    <definedName name="JR_PAGE_ANCHOR_0_1">[1]Ventas!#REF!</definedName>
    <definedName name="SegmentaciónDeDatos_Nombre">#N/A</definedName>
  </definedNames>
  <calcPr calcId="191029"/>
  <pivotCaches>
    <pivotCache cacheId="0" r:id="rId12"/>
    <pivotCache cacheId="1" r:id="rId13"/>
  </pivotCaches>
  <extLs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7" l="1"/>
  <c r="H7" i="7"/>
  <c r="H5" i="7"/>
  <c r="H6" i="7"/>
  <c r="K3" i="5"/>
  <c r="J3" i="5"/>
  <c r="M11" i="3"/>
  <c r="M12" i="3"/>
  <c r="M13" i="3"/>
  <c r="M14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N11" i="3" l="1"/>
  <c r="N14" i="3"/>
  <c r="N13" i="3"/>
  <c r="N12" i="3"/>
  <c r="L11" i="3"/>
  <c r="L12" i="3"/>
  <c r="L10" i="3"/>
  <c r="L14" i="3"/>
  <c r="L13" i="3"/>
  <c r="M10" i="3"/>
  <c r="N10" i="3" s="1"/>
</calcChain>
</file>

<file path=xl/sharedStrings.xml><?xml version="1.0" encoding="utf-8"?>
<sst xmlns="http://schemas.openxmlformats.org/spreadsheetml/2006/main" count="115" uniqueCount="86">
  <si>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</si>
  <si>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</si>
  <si>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</si>
  <si>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</si>
  <si>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</si>
  <si>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</si>
  <si>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</si>
  <si>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</si>
  <si>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</si>
  <si>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</si>
  <si>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</si>
  <si>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</si>
  <si>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</si>
  <si>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</si>
  <si>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</si>
  <si>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</si>
  <si>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</si>
  <si>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</si>
  <si>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</si>
  <si>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</si>
  <si>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</si>
  <si>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</si>
  <si>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</si>
  <si>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</si>
  <si>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</si>
  <si>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</si>
  <si>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</si>
  <si>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</si>
  <si>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Numero</t>
  </si>
  <si>
    <t>Nombre</t>
  </si>
  <si>
    <t>Mes</t>
  </si>
  <si>
    <t>Año</t>
  </si>
  <si>
    <t>Total</t>
  </si>
  <si>
    <t>Tienda1</t>
  </si>
  <si>
    <t>Tienda 2</t>
  </si>
  <si>
    <t>Tienda3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</si>
  <si>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</si>
  <si>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</si>
  <si>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</si>
  <si>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</si>
  <si>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</si>
  <si>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</si>
  <si>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</si>
  <si>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</si>
  <si>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</si>
  <si>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</si>
  <si>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</si>
  <si>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</si>
  <si>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</si>
  <si>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</si>
  <si>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Juan Lopez</t>
  </si>
  <si>
    <t>Maria González</t>
  </si>
  <si>
    <t>Sandra Blanco</t>
  </si>
  <si>
    <t>Jose Romero</t>
  </si>
  <si>
    <t>Roberto Martinez</t>
  </si>
  <si>
    <t>Etiquetas de fila</t>
  </si>
  <si>
    <t>Total general</t>
  </si>
  <si>
    <t>ene</t>
  </si>
  <si>
    <t>feb</t>
  </si>
  <si>
    <t>mar</t>
  </si>
  <si>
    <t>abr</t>
  </si>
  <si>
    <t>may</t>
  </si>
  <si>
    <t>Suma de Ventas totales</t>
  </si>
  <si>
    <t>(Todas)</t>
  </si>
  <si>
    <t>Suma de Ventas efectivo</t>
  </si>
  <si>
    <t>Suma de Tickets</t>
  </si>
  <si>
    <t>(Varios elementos)</t>
  </si>
  <si>
    <t>Suma de COGS</t>
  </si>
  <si>
    <t>Suma de UTILIDAD%</t>
  </si>
  <si>
    <t>COGS</t>
  </si>
  <si>
    <t>FORMULA =VENTAS- UTILIDAD</t>
  </si>
  <si>
    <t xml:space="preserve">CUANTO CUESTA PRODUCIR EL PRODUCTO </t>
  </si>
  <si>
    <t>%UTILIDAD</t>
  </si>
  <si>
    <t xml:space="preserve">FORMULA =UTILIDAD/VENTAS TOTALES </t>
  </si>
  <si>
    <t>Promedio de febrero</t>
  </si>
  <si>
    <t>Promedio de marzo</t>
  </si>
  <si>
    <t>Promedio de abril</t>
  </si>
  <si>
    <t>Promedio de mayo</t>
  </si>
  <si>
    <t xml:space="preserve">ventas totales </t>
  </si>
  <si>
    <t xml:space="preserve">Dia de la semana </t>
  </si>
  <si>
    <t>Ventas totales (lunes)</t>
  </si>
  <si>
    <t xml:space="preserve">Dia semana </t>
  </si>
  <si>
    <t xml:space="preserve">ID vendedor Nombre venderor </t>
  </si>
  <si>
    <t>Copcepto</t>
  </si>
  <si>
    <t>gasto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</si>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</sst>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"/>
    <numFmt numFmtId="165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14" fontId="0" fillId="3" borderId="1" xfId="0" applyNumberFormat="1" applyFill="1" applyBorder="1"/>
    <xf numFmtId="164" fontId="0" fillId="3" borderId="1" xfId="0" applyNumberFormat="1" applyFill="1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2" applyNumberFormat="1" applyFont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14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2" applyNumberFormat="1" applyFont="1" applyBorder="1" applyAlignment="1"/>
    <xf numFmtId="1" fontId="0" fillId="6" borderId="2" xfId="0" applyNumberFormat="1" applyFill="1" applyBorder="1"/>
    <xf numFmtId="165" fontId="0" fillId="0" borderId="0" xfId="2" applyNumberFormat="1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Moneda" xfId="2" builtinId="4"/>
    <cellStyle name="Normal" xfId="0" builtinId="0"/>
    <cellStyle name="Normal 3" xfId="1" xr:uid="{8F53062A-67EE-41F0-AC5B-03CBEEF10C8A}"/>
  </cellStyles>
  <dxfs count="10">
    <dxf>
      <numFmt numFmtId="1" formatCode="0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65" formatCode="_-&quot;$&quot;* #,##0_-;\-&quot;$&quot;* #,##0_-;_-&quot;$&quot;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[ventas_38342120-ccbb-4443-97d8-90b55379e64f.xlsx]Tabla dinamica 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 '!$B$4</c:f>
              <c:strCache>
                <c:ptCount val="1"/>
                <c:pt idx="0">
                  <c:v>Suma de Ventas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'!$B$5:$B$10</c:f>
              <c:numCache>
                <c:formatCode>0.00%</c:formatCode>
                <c:ptCount val="5"/>
                <c:pt idx="0">
                  <c:v>0.21552401047760977</c:v>
                </c:pt>
                <c:pt idx="1">
                  <c:v>0.18361716870451425</c:v>
                </c:pt>
                <c:pt idx="2">
                  <c:v>0.16545653009950972</c:v>
                </c:pt>
                <c:pt idx="3">
                  <c:v>0.20235710530014625</c:v>
                </c:pt>
                <c:pt idx="4">
                  <c:v>0.23304518541821997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D-4059-9647-D8C5EADB8C40}"/>
            </c:ext>
          </c:extLst>
        </c:ser>
        <c:ser>
          <c:idx val="1"/>
          <c:order val="1"/>
          <c:tx>
            <c:strRef>
              <c:f>'Tabla dinamica '!$C$4</c:f>
              <c:strCache>
                <c:ptCount val="1"/>
                <c:pt idx="0">
                  <c:v>Suma de Tickets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'!$C$5:$C$10</c:f>
              <c:numCache>
                <c:formatCode>0%</c:formatCode>
                <c:ptCount val="5"/>
                <c:pt idx="0">
                  <c:v>0.23082763857251329</c:v>
                </c:pt>
                <c:pt idx="1">
                  <c:v>0.1843204252088079</c:v>
                </c:pt>
                <c:pt idx="2">
                  <c:v>0.1676157934700076</c:v>
                </c:pt>
                <c:pt idx="3">
                  <c:v>0.2023538344722855</c:v>
                </c:pt>
                <c:pt idx="4">
                  <c:v>0.21488230827638571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D-4059-9647-D8C5EADB8C40}"/>
            </c:ext>
          </c:extLst>
        </c:ser>
        <c:ser>
          <c:idx val="2"/>
          <c:order val="2"/>
          <c:tx>
            <c:strRef>
              <c:f>'Tabla dinamica '!$D$4</c:f>
              <c:strCache>
                <c:ptCount val="1"/>
                <c:pt idx="0">
                  <c:v>Suma de Ventas efectivo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'!$D$5:$D$10</c:f>
              <c:numCache>
                <c:formatCode>0%</c:formatCode>
                <c:ptCount val="5"/>
                <c:pt idx="0">
                  <c:v>0.21832206085549735</c:v>
                </c:pt>
                <c:pt idx="1">
                  <c:v>0.180655854275728</c:v>
                </c:pt>
                <c:pt idx="2">
                  <c:v>0.16546490152319532</c:v>
                </c:pt>
                <c:pt idx="3">
                  <c:v>0.20802214606138544</c:v>
                </c:pt>
                <c:pt idx="4">
                  <c:v>0.22753503728419394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D-4059-9647-D8C5EADB8C40}"/>
            </c:ext>
          </c:extLst>
        </c:ser>
        <c:ser>
          <c:idx val="3"/>
          <c:order val="3"/>
          <c:tx>
            <c:strRef>
              <c:f>'Tabla dinamica '!$E$4</c:f>
              <c:strCache>
                <c:ptCount val="1"/>
                <c:pt idx="0">
                  <c:v>Suma de COGS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'!$E$5:$E$10</c:f>
              <c:numCache>
                <c:formatCode>_-"$"* #,##0_-;\-"$"* #,##0_-;_-"$"* "-"??_-;_-@_-</c:formatCode>
                <c:ptCount val="5"/>
                <c:pt idx="0">
                  <c:v>56296.37999999999</c:v>
                </c:pt>
                <c:pt idx="1">
                  <c:v>45784.609999999993</c:v>
                </c:pt>
                <c:pt idx="2">
                  <c:v>38434.900000000009</c:v>
                </c:pt>
                <c:pt idx="3">
                  <c:v>46672.130000000019</c:v>
                </c:pt>
                <c:pt idx="4">
                  <c:v>54455.203849999976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D-4059-9647-D8C5EADB8C40}"/>
            </c:ext>
          </c:extLst>
        </c:ser>
        <c:ser>
          <c:idx val="4"/>
          <c:order val="4"/>
          <c:tx>
            <c:strRef>
              <c:f>'Tabla dinamica '!$F$4</c:f>
              <c:strCache>
                <c:ptCount val="1"/>
                <c:pt idx="0">
                  <c:v>Suma de UTILIDAD%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 dinamica '!$A$5:$A$10</c:f>
              <c:strCache>
                <c:ptCount val="5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</c:strCache>
            </c:strRef>
          </c:cat>
          <c:val>
            <c:numRef>
              <c:f>'Tabla dinamica '!$F$5:$F$10</c:f>
              <c:numCache>
                <c:formatCode>0%</c:formatCode>
                <c:ptCount val="5"/>
                <c:pt idx="0">
                  <c:v>0.54301555421815662</c:v>
                </c:pt>
                <c:pt idx="1">
                  <c:v>0.5637626551354582</c:v>
                </c:pt>
                <c:pt idx="2">
                  <c:v>0.59359555255869445</c:v>
                </c:pt>
                <c:pt idx="3">
                  <c:v>0.59648863437218713</c:v>
                </c:pt>
                <c:pt idx="4">
                  <c:v>0.59119531737027919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D-4059-9647-D8C5EADB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779680"/>
        <c:axId val="1505773440"/>
      </c:barChart>
      <c:catAx>
        <c:axId val="150577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5773440"/>
        <c:crosses val="autoZero"/>
        <c:auto val="1"/>
        <c:lblAlgn val="ctr"/>
        <c:lblOffset val="100"/>
        <c:noMultiLvlLbl val="0"/>
      </c:catAx>
      <c:valAx>
        <c:axId val="15057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577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[ventas_38342120-ccbb-4443-97d8-90b55379e64f.xlsx]Filtrado grafico dinamico 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'Filtrado grafico dinamico '!$B$1</c:f>
              <c:strCache>
                <c:ptCount val="1"/>
                <c:pt idx="0">
                  <c:v>Promedio de febrero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'Filtrado grafico dinamico '!$A$2:$A$3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'Filtrado grafico dinamico '!$B$2:$B$3</c:f>
              <c:numCache>
                <c:formatCode>0</c:formatCode>
                <c:ptCount val="1"/>
                <c:pt idx="0">
                  <c:v>23244.572400000001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E-4F6D-9782-3713E4B70A5E}"/>
            </c:ext>
          </c:extLst>
        </c:ser>
        <c:ser>
          <c:idx val="1"/>
          <c:order val="1"/>
          <c:tx>
            <c:strRef>
              <c:f>'Filtrado grafico dinamico '!$C$1</c:f>
              <c:strCache>
                <c:ptCount val="1"/>
                <c:pt idx="0">
                  <c:v>Promedio de 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'Filtrado grafico dinamico '!$A$2:$A$3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'Filtrado grafico dinamico '!$C$2:$C$3</c:f>
              <c:numCache>
                <c:formatCode>0</c:formatCode>
                <c:ptCount val="1"/>
                <c:pt idx="0">
                  <c:v>20642.622299999999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E-4F6D-9782-3713E4B70A5E}"/>
            </c:ext>
          </c:extLst>
        </c:ser>
        <c:ser>
          <c:idx val="2"/>
          <c:order val="2"/>
          <c:tx>
            <c:strRef>
              <c:f>'Filtrado grafico dinamico '!$D$1</c:f>
              <c:strCache>
                <c:ptCount val="1"/>
                <c:pt idx="0">
                  <c:v>Promedio de abril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'Filtrado grafico dinamico '!$A$2:$A$3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'Filtrado grafico dinamico '!$D$2:$D$3</c:f>
              <c:numCache>
                <c:formatCode>0</c:formatCode>
                <c:ptCount val="1"/>
                <c:pt idx="0">
                  <c:v>24897.0141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E-4F6D-9782-3713E4B70A5E}"/>
            </c:ext>
          </c:extLst>
        </c:ser>
        <c:ser>
          <c:idx val="3"/>
          <c:order val="3"/>
          <c:tx>
            <c:strRef>
              <c:f>'Filtrado grafico dinamico '!$E$1</c:f>
              <c:strCache>
                <c:ptCount val="1"/>
                <c:pt idx="0">
                  <c:v>Promedio de mayo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'Filtrado grafico dinamico '!$A$2:$A$3</c:f>
              <c:strCache>
                <c:ptCount val="1"/>
                <c:pt idx="0">
                  <c:v>JoseRomero</c:v>
                </c:pt>
              </c:strCache>
            </c:strRef>
          </c:cat>
          <c:val>
            <c:numRef>
              <c:f>'Filtrado grafico dinamico '!$E$2:$E$3</c:f>
              <c:numCache>
                <c:formatCode>0</c:formatCode>
                <c:ptCount val="1"/>
                <c:pt idx="0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2E-4F6D-9782-3713E4B70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907520"/>
        <c:axId val="1531908352"/>
      </c:barChart>
      <c:catAx>
        <c:axId val="1531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08352"/>
        <c:crosses val="autoZero"/>
        <c:auto val="1"/>
        <c:lblAlgn val="ctr"/>
        <c:lblOffset val="100"/>
        <c:noMultiLvlLbl val="0"/>
      </c:catAx>
      <c:valAx>
        <c:axId val="15319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Ventas!$D$1</c:f>
              <c:strCache>
                <c:ptCount val="1"/>
                <c:pt idx="0">
                  <c:v>Ventas totales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Ventas!$D$2:$D$152</c:f>
              <c:numCache>
                <c:formatCode>"$"#,##0.0</c:formatCode>
                <c:ptCount val="151"/>
                <c:pt idx="0">
                  <c:v>0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3963.06</c:v>
                </c:pt>
                <c:pt idx="149">
                  <c:v>4594.9449999999997</c:v>
                </c:pt>
                <c:pt idx="150">
                  <c:v>2908.3649999999998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E-4279-B09C-5FAEFCD9D955}"/>
            </c:ext>
          </c:extLst>
        </c:ser>
        <c:ser>
          <c:idx val="1"/>
          <c:order val="1"/>
          <c:tx>
            <c:strRef>
              <c:f>Ventas!$H$1</c:f>
              <c:strCache>
                <c:ptCount val="1"/>
                <c:pt idx="0">
                  <c:v>Utilidad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val>
            <c:numRef>
              <c:f>Ventas!$H$2:$H$152</c:f>
              <c:numCache>
                <c:formatCode>"$"#,##0.0</c:formatCode>
                <c:ptCount val="151"/>
                <c:pt idx="0">
                  <c:v>0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2665.0681</c:v>
                </c:pt>
                <c:pt idx="150">
                  <c:v>1657.7680499999999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E-4279-B09C-5FAEFCD9D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784256"/>
        <c:axId val="1505768032"/>
      </c:areaChart>
      <c:dateAx>
        <c:axId val="1505784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5768032"/>
        <c:crosses val="autoZero"/>
        <c:auto val="1"/>
        <c:lblOffset val="100"/>
        <c:baseTimeUnit val="days"/>
      </c:dateAx>
      <c:valAx>
        <c:axId val="1505768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57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General</c:formatCode>
                <c:ptCount val="5"/>
                <c:pt idx="0">
                  <c:v>21584.245800000001</c:v>
                </c:pt>
                <c:pt idx="1">
                  <c:v>19923.9192</c:v>
                </c:pt>
                <c:pt idx="2">
                  <c:v>25458.341199999999</c:v>
                </c:pt>
                <c:pt idx="3">
                  <c:v>23244.572400000001</c:v>
                </c:pt>
                <c:pt idx="4">
                  <c:v>20477.361400000002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E-4C18-BDFD-B7202012D3C1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General</c:formatCode>
                <c:ptCount val="5"/>
                <c:pt idx="0">
                  <c:v>24285.437999999998</c:v>
                </c:pt>
                <c:pt idx="1">
                  <c:v>26713.981800000001</c:v>
                </c:pt>
                <c:pt idx="2">
                  <c:v>23071.166099999999</c:v>
                </c:pt>
                <c:pt idx="3">
                  <c:v>20642.622299999999</c:v>
                </c:pt>
                <c:pt idx="4">
                  <c:v>26713.981800000001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E-4C18-BDFD-B7202012D3C1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General</c:formatCode>
                <c:ptCount val="5"/>
                <c:pt idx="0">
                  <c:v>22525.869900000002</c:v>
                </c:pt>
                <c:pt idx="1">
                  <c:v>20154.725699999999</c:v>
                </c:pt>
                <c:pt idx="2">
                  <c:v>23711.441999999999</c:v>
                </c:pt>
                <c:pt idx="3">
                  <c:v>24897.0141</c:v>
                </c:pt>
                <c:pt idx="4">
                  <c:v>27268.158299999999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E-4C18-BDFD-B7202012D3C1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General</c:formatCode>
                <c:ptCount val="5"/>
                <c:pt idx="0">
                  <c:v>27973.243200000001</c:v>
                </c:pt>
                <c:pt idx="1">
                  <c:v>26641.184000000001</c:v>
                </c:pt>
                <c:pt idx="2">
                  <c:v>30637.3616</c:v>
                </c:pt>
                <c:pt idx="3">
                  <c:v>25309.124800000001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E-4C18-BDFD-B7202012D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31948704"/>
        <c:axId val="1531952032"/>
      </c:barChart>
      <c:catAx>
        <c:axId val="153194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52032"/>
        <c:crosses val="autoZero"/>
        <c:auto val="1"/>
        <c:lblAlgn val="ctr"/>
        <c:lblOffset val="100"/>
        <c:noMultiLvlLbl val="0"/>
      </c:catAx>
      <c:valAx>
        <c:axId val="153195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General</c:formatCode>
                <c:ptCount val="5"/>
                <c:pt idx="0">
                  <c:v>21584.245800000001</c:v>
                </c:pt>
                <c:pt idx="1">
                  <c:v>19923.9192</c:v>
                </c:pt>
                <c:pt idx="2">
                  <c:v>25458.341199999999</c:v>
                </c:pt>
                <c:pt idx="3">
                  <c:v>23244.572400000001</c:v>
                </c:pt>
                <c:pt idx="4">
                  <c:v>20477.361400000002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5-4F13-9F49-43D1C9AD444A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General</c:formatCode>
                <c:ptCount val="5"/>
                <c:pt idx="0">
                  <c:v>24285.437999999998</c:v>
                </c:pt>
                <c:pt idx="1">
                  <c:v>26713.981800000001</c:v>
                </c:pt>
                <c:pt idx="2">
                  <c:v>23071.166099999999</c:v>
                </c:pt>
                <c:pt idx="3">
                  <c:v>20642.622299999999</c:v>
                </c:pt>
                <c:pt idx="4">
                  <c:v>26713.981800000001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5-4F13-9F49-43D1C9AD444A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General</c:formatCode>
                <c:ptCount val="5"/>
                <c:pt idx="0">
                  <c:v>22525.869900000002</c:v>
                </c:pt>
                <c:pt idx="1">
                  <c:v>20154.725699999999</c:v>
                </c:pt>
                <c:pt idx="2">
                  <c:v>23711.441999999999</c:v>
                </c:pt>
                <c:pt idx="3">
                  <c:v>24897.0141</c:v>
                </c:pt>
                <c:pt idx="4">
                  <c:v>27268.158299999999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5-4F13-9F49-43D1C9AD444A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General</c:formatCode>
                <c:ptCount val="5"/>
                <c:pt idx="0">
                  <c:v>27973.243200000001</c:v>
                </c:pt>
                <c:pt idx="1">
                  <c:v>26641.184000000001</c:v>
                </c:pt>
                <c:pt idx="2">
                  <c:v>30637.3616</c:v>
                </c:pt>
                <c:pt idx="3">
                  <c:v>25309.124800000001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5-4F13-9F49-43D1C9AD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31948704"/>
        <c:axId val="1531952032"/>
      </c:barChart>
      <c:catAx>
        <c:axId val="1531948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52032"/>
        <c:crosses val="autoZero"/>
        <c:auto val="1"/>
        <c:lblAlgn val="ctr"/>
        <c:lblOffset val="100"/>
        <c:noMultiLvlLbl val="0"/>
      </c:catAx>
      <c:valAx>
        <c:axId val="153195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948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640524076847459E-2"/>
          <c:y val="0"/>
          <c:w val="0.45139293410960735"/>
          <c:h val="7.411119064662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F3FF76-B54B-463E-ADEB-DB8BF4B0C29B}">
  <sheetPr>
    <tabColor theme="4"/>
  </sheetPr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951340</xdr:colOff>
      <xdr:row>17</xdr:row>
      <xdr:rowOff>16152</xdr:rowOff>
    </xdr:from>
    <xdr:to>
      <xdr:col>4</xdr:col>
      <xdr:colOff>325672</xdr:colOff>
      <xdr:row>31</xdr:row>
      <xdr:rowOff>65351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5F44D9-A219-73F0-D628-61F725EF8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10</xdr:row>
      <xdr:rowOff>15240</xdr:rowOff>
    </xdr:from>
    <xdr:to>
      <xdr:col>7</xdr:col>
      <xdr:colOff>38100</xdr:colOff>
      <xdr:row>24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EDE0C-9906-5C5C-9496-D3DAE2E29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57150</xdr:colOff>
      <xdr:row>10</xdr:row>
      <xdr:rowOff>40005</xdr:rowOff>
    </xdr:from>
    <xdr:to>
      <xdr:col>9</xdr:col>
      <xdr:colOff>369570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Nombre">
              <a:extLst>
                <a:ext uri="{FF2B5EF4-FFF2-40B4-BE49-F238E27FC236}">
                  <a16:creationId xmlns:a16="http://schemas.microsoft.com/office/drawing/2014/main" id="{4F3E86DE-1ED5-4273-5635-102085C55C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7620" y="1945005"/>
              <a:ext cx="1834515" cy="2520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942667" cy="503766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0C2A44-FABB-7AEE-8B02-F65C9F62B1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</xdr:rowOff>
    </xdr:from>
    <xdr:to>
      <xdr:col>4</xdr:col>
      <xdr:colOff>17145</xdr:colOff>
      <xdr:row>21</xdr:row>
      <xdr:rowOff>55245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245023-C7E5-CA4F-9A23-1B21A3CD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6</xdr:row>
      <xdr:rowOff>9526</xdr:rowOff>
    </xdr:from>
    <xdr:to>
      <xdr:col>10</xdr:col>
      <xdr:colOff>478155</xdr:colOff>
      <xdr:row>21</xdr:row>
      <xdr:rowOff>43816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92F144-F744-447A-AD07-38D4C8C19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mp/Dropbox/La%20Cosmetiqueria/15.%20Contabilidad/4.%20Finanzas%20Cosme/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thy-Taku" refreshedDate="44853.865700810187" createdVersion="8" refreshedVersion="8" minRefreshableVersion="3" recordCount="151" xr:uid="{B0B22712-FC6C-4C1E-881C-4C44983927D8}">
  <cacheSource type="worksheet">
    <worksheetSource ref="A1:I152" sheet="Ventas"/>
  </cacheSource>
  <cacheFields count="11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8"/>
    </cacheField>
    <cacheField name="Ventas totales" numFmtId="164">
      <sharedItems containsSemiMixedTypes="0" containsString="0" containsNumber="1" minValue="0" maxValue="10255.379999999999"/>
    </cacheField>
    <cacheField name="Ventas efectivo" numFmtId="164">
      <sharedItems containsSemiMixedTypes="0" containsString="0" containsNumber="1" minValue="0" maxValue="8344.65" count="151">
        <n v="0"/>
        <n v="3459.57"/>
        <n v="4942.17"/>
        <n v="5108.04"/>
        <n v="5876.3"/>
        <n v="3962.21"/>
        <n v="4933.16"/>
        <n v="4907.66"/>
        <n v="1596.41"/>
        <n v="2347.08"/>
        <n v="3692.89"/>
        <n v="4172.46"/>
        <n v="3217.79"/>
        <n v="2831.55"/>
        <n v="5752.18"/>
        <n v="3216.57"/>
        <n v="3154.41"/>
        <n v="3388.37"/>
        <n v="3605.21"/>
        <n v="3706.63"/>
        <n v="2753.61"/>
        <n v="4991.5600000000004"/>
        <n v="2833.64"/>
        <n v="2721.46"/>
        <n v="2365.77"/>
        <n v="1714.15"/>
        <n v="1714.63"/>
        <n v="4286.07"/>
        <n v="2150.65"/>
        <n v="2819.89"/>
        <n v="4169.25"/>
        <n v="4360.6400000000003"/>
        <n v="4845.28"/>
        <n v="3305.74"/>
        <n v="2786.75"/>
        <n v="3462.69"/>
        <n v="1803.43"/>
        <n v="2012.41"/>
        <n v="1405.34"/>
        <n v="2472.89"/>
        <n v="2983.18"/>
        <n v="2384.7800000000002"/>
        <n v="4515.74"/>
        <n v="2031.79"/>
        <n v="2753.01"/>
        <n v="5314.25"/>
        <n v="4245.07"/>
        <n v="3842.05"/>
        <n v="2980.8"/>
        <n v="4623.34"/>
        <n v="2744.5"/>
        <n v="4085.99"/>
        <n v="4545.76"/>
        <n v="2997.29"/>
        <n v="3492.17"/>
        <n v="2489.85"/>
        <n v="4240.6499999999996"/>
        <n v="2716.03"/>
        <n v="3982.75"/>
        <n v="5792.44"/>
        <n v="2898.01"/>
        <n v="4636.5600000000004"/>
        <n v="3490.55"/>
        <n v="4348.95"/>
        <n v="2103.2800000000002"/>
        <n v="3377.27"/>
        <n v="4397.01"/>
        <n v="2361.6999999999998"/>
        <n v="3297.16"/>
        <n v="3666.12"/>
        <n v="2424.5"/>
        <n v="1323.77"/>
        <n v="3538.24"/>
        <n v="4967.13"/>
        <n v="3445.95"/>
        <n v="3801.2"/>
        <n v="3042.13"/>
        <n v="3434.56"/>
        <n v="2580.8000000000002"/>
        <n v="3020.49"/>
        <n v="1615.65"/>
        <n v="2371.16"/>
        <n v="2477.08"/>
        <n v="4293.55"/>
        <n v="4718.82"/>
        <n v="1371.44"/>
        <n v="3800.38"/>
        <n v="3196.76"/>
        <n v="2621.94"/>
        <n v="4756.67"/>
        <n v="8344.65"/>
        <n v="3256.02"/>
        <n v="1257.75"/>
        <n v="2723.13"/>
        <n v="3106.79"/>
        <n v="3143.27"/>
        <n v="4385.3500000000004"/>
        <n v="3970.51"/>
        <n v="3893.99"/>
        <n v="1637.17"/>
        <n v="3762.78"/>
        <n v="6415.1"/>
        <n v="7167.97"/>
        <n v="1467.32"/>
        <n v="2107.75"/>
        <n v="1915.96"/>
        <n v="3511.46"/>
        <n v="3719.02"/>
        <n v="4677.13"/>
        <n v="7326.64"/>
        <n v="3408.61"/>
        <n v="3038.84"/>
        <n v="2714.06"/>
        <n v="1497.54"/>
        <n v="3577.5"/>
        <n v="2496.5700000000002"/>
        <n v="2126.83"/>
        <n v="2741.14"/>
        <n v="2616.0300000000002"/>
        <n v="2120.46"/>
        <n v="1844.27"/>
        <n v="4914.97"/>
        <n v="3026.82"/>
        <n v="3769.1"/>
        <n v="3073.37"/>
        <n v="3097.47"/>
        <n v="3606.46"/>
        <n v="4121.76"/>
        <n v="4606.3999999999996"/>
        <n v="3274.09"/>
        <n v="2265.39"/>
        <n v="3192.75"/>
        <n v="5259.85"/>
        <n v="4850.71"/>
        <n v="2011.17"/>
        <n v="5687.98"/>
        <n v="2784.96"/>
        <n v="2886.69"/>
        <n v="3668.32"/>
        <n v="4466.4799999999996"/>
        <n v="4139.45"/>
        <n v="2363.54"/>
        <n v="1970.94"/>
        <n v="2560.34"/>
        <n v="5601.1"/>
        <n v="3574.25"/>
        <n v="4568.8100000000004"/>
        <n v="3228.34"/>
        <n v="3963.06"/>
        <n v="3829.46"/>
        <n v="2672.65"/>
      </sharedItems>
    </cacheField>
    <cacheField name="Ventas tarjeta" numFmtId="164">
      <sharedItems containsSemiMixedTypes="0" containsString="0" containsNumber="1" minValue="0" maxValue="3265.36"/>
    </cacheField>
    <cacheField name="Ventas transferencia" numFmtId="164">
      <sharedItems containsSemiMixedTypes="0" containsString="0" containsNumber="1" minValue="0" maxValue="5132.3599999999997"/>
    </cacheField>
    <cacheField name="Utilidad" numFmtId="164">
      <sharedItems containsSemiMixedTypes="0" containsString="0" containsNumber="1" minValue="0" maxValue="6062.86" count="144">
        <n v="0"/>
        <n v="1908.81"/>
        <n v="2553.7800000000002"/>
        <n v="2692.46"/>
        <n v="3018.65"/>
        <n v="2053.39"/>
        <n v="2779.85"/>
        <n v="2587.8000000000002"/>
        <n v="1746.17"/>
        <n v="3802.33"/>
        <n v="2411.77"/>
        <n v="2291.9499999999998"/>
        <n v="2032.93"/>
        <n v="1996.33"/>
        <n v="3750.84"/>
        <n v="2127.77"/>
        <n v="1826.18"/>
        <n v="2082.56"/>
        <n v="2216.8200000000002"/>
        <n v="2076.33"/>
        <n v="1611.89"/>
        <n v="3505.85"/>
        <n v="1654.02"/>
        <n v="1758.41"/>
        <n v="1430.55"/>
        <n v="1141.31"/>
        <n v="1442.5"/>
        <n v="2488.38"/>
        <n v="1844.08"/>
        <n v="1669.58"/>
        <n v="2391.35"/>
        <n v="2616.06"/>
        <n v="2699.69"/>
        <n v="1962.65"/>
        <n v="1975.94"/>
        <n v="2371.66"/>
        <n v="1524.11"/>
        <n v="824.49"/>
        <n v="1810.88"/>
        <n v="1773.28"/>
        <n v="1326.82"/>
        <n v="2747.11"/>
        <n v="1417.57"/>
        <n v="1599.99"/>
        <n v="3472.59"/>
        <n v="2387.1799999999998"/>
        <n v="2765.3"/>
        <n v="1736.15"/>
        <n v="3210.62"/>
        <n v="1440.61"/>
        <n v="2924.42"/>
        <n v="2535.5100000000002"/>
        <n v="1976.46"/>
        <n v="2317.0700000000002"/>
        <n v="1668.94"/>
        <n v="4222.74"/>
        <n v="3015.9"/>
        <n v="1751.75"/>
        <n v="2132.7800000000002"/>
        <n v="3161.2"/>
        <n v="1436.16"/>
        <n v="2165.2199999999998"/>
        <n v="2708.65"/>
        <n v="1764.21"/>
        <n v="1137.25"/>
        <n v="3209.25"/>
        <n v="3103.21"/>
        <n v="2116.91"/>
        <n v="2789.94"/>
        <n v="2512.66"/>
        <n v="2280.5"/>
        <n v="2009.86"/>
        <n v="1712.65"/>
        <n v="1045.55"/>
        <n v="1536.1"/>
        <n v="1449.1"/>
        <n v="3010.9"/>
        <n v="3079.53"/>
        <n v="996.19"/>
        <n v="2821.77"/>
        <n v="2391.38"/>
        <n v="1680.93"/>
        <n v="3130.67"/>
        <n v="6062.86"/>
        <n v="2363.4"/>
        <n v="849.14"/>
        <n v="1778.45"/>
        <n v="2169.77"/>
        <n v="2140.11"/>
        <n v="2619.86"/>
        <n v="2937.99"/>
        <n v="2862.35"/>
        <n v="1412"/>
        <n v="2347.96"/>
        <n v="4354.87"/>
        <n v="4730.93"/>
        <n v="1275.03"/>
        <n v="1364.52"/>
        <n v="1519.54"/>
        <n v="2285.61"/>
        <n v="2577.2800000000002"/>
        <n v="2738.63"/>
        <n v="4624.54"/>
        <n v="2478.44"/>
        <n v="2063.79"/>
        <n v="1788.48"/>
        <n v="882.46"/>
        <n v="2377.1"/>
        <n v="1464.89"/>
        <n v="1304.44"/>
        <n v="2015.66"/>
        <n v="1600.48"/>
        <n v="1733.86"/>
        <n v="1358.02"/>
        <n v="2991.38"/>
        <n v="2125.69"/>
        <n v="2195.29"/>
        <n v="2362.7600000000002"/>
        <n v="2215.27"/>
        <n v="2210.9"/>
        <n v="2500.27"/>
        <n v="3815.44"/>
        <n v="2428.3000000000002"/>
        <n v="1614.29"/>
        <n v="2935.17"/>
        <n v="4028.82"/>
        <n v="3760.14"/>
        <n v="1349.34"/>
        <n v="4091.26"/>
        <n v="1801.97"/>
        <n v="2329.9499999999998"/>
        <n v="2337.63"/>
        <n v="3190.74"/>
        <n v="2880.41"/>
        <n v="2172.88"/>
        <n v="1398.95"/>
        <n v="1671.61"/>
        <n v="3843.54"/>
        <n v="2365.6"/>
        <n v="3894.37"/>
        <n v="2274.87"/>
        <n v="2283.02"/>
        <n v="2665.0681"/>
        <n v="1657.7680499999999"/>
      </sharedItems>
    </cacheField>
    <cacheField name="Tickets" numFmtId="0">
      <sharedItems containsSemiMixedTypes="0" containsString="0" containsNumber="1" containsInteger="1" minValue="0" maxValue="73"/>
    </cacheField>
    <cacheField name="Días (Fecha)" numFmtId="0" databaseField="0">
      <fieldGroup base="0">
        <rangePr groupBy="days" startDate="2022-01-01T00:00:00" endDate="2022-06-01T00:00:00"/>
        <groupItems count="368">
          <s v="&lt;01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6/2022"/>
        </groupItems>
      </fieldGroup>
    </cacheField>
    <cacheField name="Meses (Fecha)" numFmtId="0" databaseField="0">
      <fieldGroup base="0">
        <rangePr groupBy="months" startDate="2022-01-01T00:00:00" endDate="2022-06-01T00:00:00"/>
        <groupItems count="14">
          <s v="&lt;0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6/2022"/>
        </groupItems>
      </fieldGroup>
    </cacheField>
    <cacheField name="COGS" numFmtId="0" formula="'Ventas totales'-Utilidad" databaseField="0"/>
    <cacheField name="UTILIDAD%" numFmtId="0" formula="Utilidad/'Ventas tot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thy-Taku" refreshedDate="44854.932990162037" createdVersion="8" refreshedVersion="8" minRefreshableVersion="3" recordCount="5" xr:uid="{98272183-56C6-4EB8-AF0E-4682B379B856}">
  <cacheSource type="worksheet">
    <worksheetSource ref="C1:G6" sheet="Ventas x vendedor"/>
  </cacheSource>
  <cacheFields count="5">
    <cacheField name="Nombre" numFmtId="0">
      <sharedItems count="5">
        <s v="JuanLopez"/>
        <s v="MariaGonzález"/>
        <s v="SandraBlanco"/>
        <s v="JoseRomero"/>
        <s v="RobertoMartinez"/>
      </sharedItems>
    </cacheField>
    <cacheField name="febrero" numFmtId="0">
      <sharedItems containsSemiMixedTypes="0" containsString="0" containsNumber="1" minValue="19923.9192" maxValue="25458.341199999999" count="5">
        <n v="21584.245800000001"/>
        <n v="19923.9192"/>
        <n v="25458.341199999999"/>
        <n v="23244.572400000001"/>
        <n v="20477.361400000002"/>
      </sharedItems>
    </cacheField>
    <cacheField name="marzo" numFmtId="0">
      <sharedItems containsSemiMixedTypes="0" containsString="0" containsNumber="1" minValue="20642.622299999999" maxValue="26713.981800000001"/>
    </cacheField>
    <cacheField name="abril" numFmtId="0">
      <sharedItems containsSemiMixedTypes="0" containsString="0" containsNumber="1" minValue="20154.725699999999" maxValue="27268.158299999999"/>
    </cacheField>
    <cacheField name="mayo" numFmtId="0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19673581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0"/>
    <x v="0"/>
    <n v="0"/>
    <n v="0"/>
    <x v="0"/>
    <n v="0"/>
  </r>
  <r>
    <x v="1"/>
    <n v="3574.28"/>
    <x v="1"/>
    <n v="114.71"/>
    <n v="0"/>
    <x v="1"/>
    <n v="25"/>
  </r>
  <r>
    <x v="2"/>
    <n v="4942.17"/>
    <x v="2"/>
    <n v="0"/>
    <n v="0"/>
    <x v="2"/>
    <n v="47"/>
  </r>
  <r>
    <x v="3"/>
    <n v="5551.82"/>
    <x v="3"/>
    <n v="443.78"/>
    <n v="0"/>
    <x v="3"/>
    <n v="55"/>
  </r>
  <r>
    <x v="4"/>
    <n v="6001.55"/>
    <x v="4"/>
    <n v="125.25"/>
    <n v="0"/>
    <x v="4"/>
    <n v="58"/>
  </r>
  <r>
    <x v="5"/>
    <n v="4118.8900000000003"/>
    <x v="5"/>
    <n v="156.68"/>
    <n v="0"/>
    <x v="5"/>
    <n v="50"/>
  </r>
  <r>
    <x v="6"/>
    <n v="5649.31"/>
    <x v="6"/>
    <n v="716.15"/>
    <n v="0"/>
    <x v="6"/>
    <n v="59"/>
  </r>
  <r>
    <x v="7"/>
    <n v="5302.13"/>
    <x v="7"/>
    <n v="394.47"/>
    <n v="0"/>
    <x v="7"/>
    <n v="58"/>
  </r>
  <r>
    <x v="8"/>
    <n v="3478.01"/>
    <x v="8"/>
    <n v="1881.6"/>
    <n v="0"/>
    <x v="8"/>
    <n v="32"/>
  </r>
  <r>
    <x v="9"/>
    <n v="7573.72"/>
    <x v="9"/>
    <n v="94.28"/>
    <n v="5132.3599999999997"/>
    <x v="9"/>
    <n v="32"/>
  </r>
  <r>
    <x v="10"/>
    <n v="4226.25"/>
    <x v="10"/>
    <n v="533.36"/>
    <n v="0"/>
    <x v="10"/>
    <n v="46"/>
  </r>
  <r>
    <x v="11"/>
    <n v="4172.46"/>
    <x v="11"/>
    <n v="0"/>
    <n v="0"/>
    <x v="11"/>
    <n v="48"/>
  </r>
  <r>
    <x v="12"/>
    <n v="3580.9"/>
    <x v="12"/>
    <n v="363.11"/>
    <n v="0"/>
    <x v="12"/>
    <n v="39"/>
  </r>
  <r>
    <x v="13"/>
    <n v="3503.12"/>
    <x v="13"/>
    <n v="671.57"/>
    <n v="0"/>
    <x v="13"/>
    <n v="33"/>
  </r>
  <r>
    <x v="14"/>
    <n v="6727.53"/>
    <x v="14"/>
    <n v="975.35"/>
    <n v="0"/>
    <x v="14"/>
    <n v="48"/>
  </r>
  <r>
    <x v="15"/>
    <n v="3620.16"/>
    <x v="15"/>
    <n v="403.59"/>
    <n v="0"/>
    <x v="15"/>
    <n v="28"/>
  </r>
  <r>
    <x v="16"/>
    <n v="3178.41"/>
    <x v="16"/>
    <n v="24"/>
    <n v="0"/>
    <x v="16"/>
    <n v="34"/>
  </r>
  <r>
    <x v="17"/>
    <n v="3765.94"/>
    <x v="17"/>
    <n v="377.57"/>
    <n v="0"/>
    <x v="17"/>
    <n v="40"/>
  </r>
  <r>
    <x v="18"/>
    <n v="3966.48"/>
    <x v="18"/>
    <n v="361.27"/>
    <n v="0"/>
    <x v="18"/>
    <n v="53"/>
  </r>
  <r>
    <x v="19"/>
    <n v="3706.63"/>
    <x v="19"/>
    <n v="0"/>
    <n v="0"/>
    <x v="19"/>
    <n v="42"/>
  </r>
  <r>
    <x v="20"/>
    <n v="2753.61"/>
    <x v="20"/>
    <n v="0"/>
    <n v="0"/>
    <x v="20"/>
    <n v="35"/>
  </r>
  <r>
    <x v="21"/>
    <n v="6177.15"/>
    <x v="21"/>
    <n v="1185.5899999999999"/>
    <n v="0"/>
    <x v="21"/>
    <n v="51"/>
  </r>
  <r>
    <x v="22"/>
    <n v="2919.39"/>
    <x v="22"/>
    <n v="85.75"/>
    <n v="0"/>
    <x v="22"/>
    <n v="26"/>
  </r>
  <r>
    <x v="23"/>
    <n v="3034.94"/>
    <x v="23"/>
    <n v="313.48"/>
    <n v="0"/>
    <x v="23"/>
    <n v="31"/>
  </r>
  <r>
    <x v="24"/>
    <n v="2491.39"/>
    <x v="24"/>
    <n v="125.62"/>
    <n v="0"/>
    <x v="24"/>
    <n v="34"/>
  </r>
  <r>
    <x v="25"/>
    <n v="1881.23"/>
    <x v="25"/>
    <n v="167.08"/>
    <n v="0"/>
    <x v="25"/>
    <n v="24"/>
  </r>
  <r>
    <x v="26"/>
    <n v="2533.27"/>
    <x v="26"/>
    <n v="818.64"/>
    <n v="0"/>
    <x v="26"/>
    <n v="34"/>
  </r>
  <r>
    <x v="27"/>
    <n v="4445.8599999999997"/>
    <x v="27"/>
    <n v="159.79"/>
    <n v="0"/>
    <x v="27"/>
    <n v="45"/>
  </r>
  <r>
    <x v="28"/>
    <n v="3152.18"/>
    <x v="28"/>
    <n v="1001.53"/>
    <n v="0"/>
    <x v="28"/>
    <n v="26"/>
  </r>
  <r>
    <x v="29"/>
    <n v="2940.98"/>
    <x v="29"/>
    <n v="121.09"/>
    <n v="0"/>
    <x v="29"/>
    <n v="29"/>
  </r>
  <r>
    <x v="30"/>
    <n v="4221.26"/>
    <x v="30"/>
    <n v="52.01"/>
    <n v="0"/>
    <x v="30"/>
    <n v="54"/>
  </r>
  <r>
    <x v="31"/>
    <n v="4717.8500000000004"/>
    <x v="31"/>
    <n v="357.21"/>
    <n v="0"/>
    <x v="31"/>
    <n v="47"/>
  </r>
  <r>
    <x v="32"/>
    <n v="4845.28"/>
    <x v="32"/>
    <n v="0"/>
    <n v="0"/>
    <x v="32"/>
    <n v="42"/>
  </r>
  <r>
    <x v="33"/>
    <n v="3418.45"/>
    <x v="33"/>
    <n v="112.71"/>
    <n v="0"/>
    <x v="33"/>
    <n v="33"/>
  </r>
  <r>
    <x v="34"/>
    <n v="3483.92"/>
    <x v="34"/>
    <n v="697.17"/>
    <n v="0"/>
    <x v="34"/>
    <n v="39"/>
  </r>
  <r>
    <x v="35"/>
    <n v="4180.18"/>
    <x v="35"/>
    <n v="717.49"/>
    <n v="0"/>
    <x v="35"/>
    <n v="38"/>
  </r>
  <r>
    <x v="36"/>
    <n v="2630.46"/>
    <x v="36"/>
    <n v="827.03"/>
    <n v="0"/>
    <x v="29"/>
    <n v="22"/>
  </r>
  <r>
    <x v="37"/>
    <n v="2654.27"/>
    <x v="37"/>
    <n v="641.86"/>
    <n v="0"/>
    <x v="36"/>
    <n v="31"/>
  </r>
  <r>
    <x v="38"/>
    <n v="1405.34"/>
    <x v="38"/>
    <n v="0"/>
    <n v="0"/>
    <x v="37"/>
    <n v="14"/>
  </r>
  <r>
    <x v="39"/>
    <n v="3204.92"/>
    <x v="39"/>
    <n v="732.03"/>
    <n v="0"/>
    <x v="38"/>
    <n v="27"/>
  </r>
  <r>
    <x v="40"/>
    <n v="3167.18"/>
    <x v="40"/>
    <n v="184"/>
    <n v="0"/>
    <x v="39"/>
    <n v="30"/>
  </r>
  <r>
    <x v="41"/>
    <n v="2384.7800000000002"/>
    <x v="41"/>
    <n v="0"/>
    <n v="0"/>
    <x v="40"/>
    <n v="24"/>
  </r>
  <r>
    <x v="42"/>
    <n v="4758.67"/>
    <x v="42"/>
    <n v="242.93"/>
    <n v="0"/>
    <x v="41"/>
    <n v="40"/>
  </r>
  <r>
    <x v="43"/>
    <n v="2562.7199999999998"/>
    <x v="43"/>
    <n v="530.92999999999995"/>
    <n v="0"/>
    <x v="42"/>
    <n v="22"/>
  </r>
  <r>
    <x v="44"/>
    <n v="2791.7"/>
    <x v="44"/>
    <n v="38.69"/>
    <n v="0"/>
    <x v="43"/>
    <n v="26"/>
  </r>
  <r>
    <x v="45"/>
    <n v="6054.22"/>
    <x v="45"/>
    <n v="739.97"/>
    <n v="0"/>
    <x v="44"/>
    <n v="56"/>
  </r>
  <r>
    <x v="46"/>
    <n v="4255.83"/>
    <x v="46"/>
    <n v="10.76"/>
    <n v="0"/>
    <x v="45"/>
    <n v="44"/>
  </r>
  <r>
    <x v="47"/>
    <n v="4820.66"/>
    <x v="47"/>
    <n v="978.61"/>
    <n v="0"/>
    <x v="46"/>
    <n v="55"/>
  </r>
  <r>
    <x v="48"/>
    <n v="2980.8"/>
    <x v="48"/>
    <n v="0"/>
    <n v="0"/>
    <x v="47"/>
    <n v="37"/>
  </r>
  <r>
    <x v="49"/>
    <n v="5728.46"/>
    <x v="49"/>
    <n v="1105.1199999999999"/>
    <n v="0"/>
    <x v="48"/>
    <n v="44"/>
  </r>
  <r>
    <x v="50"/>
    <n v="5559.94"/>
    <x v="50"/>
    <n v="2815.44"/>
    <n v="0"/>
    <x v="49"/>
    <n v="33"/>
  </r>
  <r>
    <x v="51"/>
    <n v="4966.54"/>
    <x v="51"/>
    <n v="880.55"/>
    <n v="0"/>
    <x v="50"/>
    <n v="35"/>
  </r>
  <r>
    <x v="52"/>
    <n v="4648.99"/>
    <x v="52"/>
    <n v="103.23"/>
    <n v="0"/>
    <x v="51"/>
    <n v="49"/>
  </r>
  <r>
    <x v="53"/>
    <n v="3440.66"/>
    <x v="53"/>
    <n v="443.37"/>
    <n v="0"/>
    <x v="52"/>
    <n v="43"/>
  </r>
  <r>
    <x v="54"/>
    <n v="4088.09"/>
    <x v="54"/>
    <n v="595.91999999999996"/>
    <n v="0"/>
    <x v="53"/>
    <n v="40"/>
  </r>
  <r>
    <x v="55"/>
    <n v="2918.34"/>
    <x v="55"/>
    <n v="428.49"/>
    <n v="0"/>
    <x v="54"/>
    <n v="34"/>
  </r>
  <r>
    <x v="56"/>
    <n v="7506.01"/>
    <x v="56"/>
    <n v="3265.36"/>
    <n v="0"/>
    <x v="55"/>
    <n v="49"/>
  </r>
  <r>
    <x v="57"/>
    <n v="3184.52"/>
    <x v="57"/>
    <n v="468.49"/>
    <n v="0"/>
    <x v="56"/>
    <n v="31"/>
  </r>
  <r>
    <x v="58"/>
    <n v="4329.66"/>
    <x v="58"/>
    <n v="346.91"/>
    <n v="0"/>
    <x v="0"/>
    <n v="40"/>
  </r>
  <r>
    <x v="59"/>
    <n v="6669.52"/>
    <x v="59"/>
    <n v="877.08"/>
    <n v="0"/>
    <x v="0"/>
    <n v="60"/>
  </r>
  <r>
    <x v="60"/>
    <n v="2966.54"/>
    <x v="60"/>
    <n v="68.53"/>
    <n v="0"/>
    <x v="0"/>
    <n v="29"/>
  </r>
  <r>
    <x v="61"/>
    <n v="6080.77"/>
    <x v="61"/>
    <n v="1444.21"/>
    <n v="0"/>
    <x v="0"/>
    <n v="50"/>
  </r>
  <r>
    <x v="62"/>
    <n v="3690.55"/>
    <x v="62"/>
    <n v="200"/>
    <n v="0"/>
    <x v="0"/>
    <n v="38"/>
  </r>
  <r>
    <x v="63"/>
    <n v="5746.1"/>
    <x v="63"/>
    <n v="1397.15"/>
    <n v="0"/>
    <x v="0"/>
    <n v="48"/>
  </r>
  <r>
    <x v="64"/>
    <n v="3095.82"/>
    <x v="64"/>
    <n v="992.54"/>
    <n v="0"/>
    <x v="57"/>
    <n v="28"/>
  </r>
  <r>
    <x v="65"/>
    <n v="3740.32"/>
    <x v="65"/>
    <n v="363.05"/>
    <n v="0"/>
    <x v="58"/>
    <n v="40"/>
  </r>
  <r>
    <x v="66"/>
    <n v="5725.4"/>
    <x v="66"/>
    <n v="1328.39"/>
    <n v="0"/>
    <x v="59"/>
    <n v="40"/>
  </r>
  <r>
    <x v="67"/>
    <n v="2361.6999999999998"/>
    <x v="67"/>
    <n v="0"/>
    <n v="0"/>
    <x v="60"/>
    <n v="29"/>
  </r>
  <r>
    <x v="68"/>
    <n v="3606.48"/>
    <x v="68"/>
    <n v="309.32"/>
    <n v="0"/>
    <x v="61"/>
    <n v="44"/>
  </r>
  <r>
    <x v="69"/>
    <n v="4566.46"/>
    <x v="69"/>
    <n v="725.34"/>
    <n v="175"/>
    <x v="62"/>
    <n v="41"/>
  </r>
  <r>
    <x v="70"/>
    <n v="2883.33"/>
    <x v="70"/>
    <n v="458.83"/>
    <n v="0"/>
    <x v="63"/>
    <n v="28"/>
  </r>
  <r>
    <x v="71"/>
    <n v="1853.87"/>
    <x v="71"/>
    <n v="530.1"/>
    <n v="0"/>
    <x v="64"/>
    <n v="17"/>
  </r>
  <r>
    <x v="72"/>
    <n v="5483.77"/>
    <x v="72"/>
    <n v="1945.53"/>
    <n v="0"/>
    <x v="65"/>
    <n v="45"/>
  </r>
  <r>
    <x v="73"/>
    <n v="5135.18"/>
    <x v="73"/>
    <n v="168.05"/>
    <n v="0"/>
    <x v="66"/>
    <n v="40"/>
  </r>
  <r>
    <x v="74"/>
    <n v="3445.95"/>
    <x v="74"/>
    <n v="0"/>
    <n v="0"/>
    <x v="67"/>
    <n v="28"/>
  </r>
  <r>
    <x v="75"/>
    <n v="4681.26"/>
    <x v="75"/>
    <n v="880.06"/>
    <n v="0"/>
    <x v="68"/>
    <n v="33"/>
  </r>
  <r>
    <x v="76"/>
    <n v="4252.0200000000004"/>
    <x v="76"/>
    <n v="1209.8900000000001"/>
    <n v="0"/>
    <x v="69"/>
    <n v="40"/>
  </r>
  <r>
    <x v="77"/>
    <n v="3686.54"/>
    <x v="77"/>
    <n v="251.98"/>
    <n v="0"/>
    <x v="70"/>
    <n v="38"/>
  </r>
  <r>
    <x v="78"/>
    <n v="3334.67"/>
    <x v="78"/>
    <n v="753.87"/>
    <n v="0"/>
    <x v="71"/>
    <n v="32"/>
  </r>
  <r>
    <x v="79"/>
    <n v="3020.49"/>
    <x v="79"/>
    <n v="0"/>
    <n v="0"/>
    <x v="72"/>
    <n v="31"/>
  </r>
  <r>
    <x v="80"/>
    <n v="1648.64"/>
    <x v="80"/>
    <n v="32.99"/>
    <n v="0"/>
    <x v="73"/>
    <n v="27"/>
  </r>
  <r>
    <x v="81"/>
    <n v="2574.2399999999998"/>
    <x v="81"/>
    <n v="203.08"/>
    <n v="0"/>
    <x v="74"/>
    <n v="27"/>
  </r>
  <r>
    <x v="82"/>
    <n v="2477.08"/>
    <x v="82"/>
    <n v="0"/>
    <n v="0"/>
    <x v="75"/>
    <n v="25"/>
  </r>
  <r>
    <x v="83"/>
    <n v="4972.6000000000004"/>
    <x v="83"/>
    <n v="679.05"/>
    <n v="0"/>
    <x v="76"/>
    <n v="46"/>
  </r>
  <r>
    <x v="84"/>
    <n v="5208.8999999999996"/>
    <x v="84"/>
    <n v="490.08"/>
    <n v="0"/>
    <x v="77"/>
    <n v="44"/>
  </r>
  <r>
    <x v="85"/>
    <n v="1700.68"/>
    <x v="85"/>
    <n v="329.24"/>
    <n v="0"/>
    <x v="78"/>
    <n v="16"/>
  </r>
  <r>
    <x v="86"/>
    <n v="4589.2700000000004"/>
    <x v="86"/>
    <n v="788.89"/>
    <n v="0"/>
    <x v="79"/>
    <n v="44"/>
  </r>
  <r>
    <x v="87"/>
    <n v="3952.03"/>
    <x v="87"/>
    <n v="755.27"/>
    <n v="0"/>
    <x v="80"/>
    <n v="39"/>
  </r>
  <r>
    <x v="88"/>
    <n v="2922.44"/>
    <x v="88"/>
    <n v="300.5"/>
    <n v="0"/>
    <x v="81"/>
    <n v="29"/>
  </r>
  <r>
    <x v="89"/>
    <n v="5354.57"/>
    <x v="89"/>
    <n v="597.9"/>
    <n v="0"/>
    <x v="82"/>
    <n v="48"/>
  </r>
  <r>
    <x v="90"/>
    <n v="10255.379999999999"/>
    <x v="90"/>
    <n v="1910.73"/>
    <n v="0"/>
    <x v="83"/>
    <n v="73"/>
  </r>
  <r>
    <x v="91"/>
    <n v="3892.35"/>
    <x v="91"/>
    <n v="636.33000000000004"/>
    <n v="0"/>
    <x v="84"/>
    <n v="31"/>
  </r>
  <r>
    <x v="92"/>
    <n v="1394.7"/>
    <x v="92"/>
    <n v="136.94999999999999"/>
    <n v="0"/>
    <x v="85"/>
    <n v="19"/>
  </r>
  <r>
    <x v="93"/>
    <n v="2904.19"/>
    <x v="93"/>
    <n v="181.06"/>
    <n v="0"/>
    <x v="86"/>
    <n v="35"/>
  </r>
  <r>
    <x v="94"/>
    <n v="3574.76"/>
    <x v="94"/>
    <n v="467.97"/>
    <n v="0"/>
    <x v="87"/>
    <n v="46"/>
  </r>
  <r>
    <x v="95"/>
    <n v="3552.24"/>
    <x v="95"/>
    <n v="408.97"/>
    <n v="0"/>
    <x v="88"/>
    <n v="32"/>
  </r>
  <r>
    <x v="96"/>
    <n v="4385.3500000000004"/>
    <x v="96"/>
    <n v="0"/>
    <n v="0"/>
    <x v="89"/>
    <n v="36"/>
  </r>
  <r>
    <x v="97"/>
    <n v="4999.97"/>
    <x v="97"/>
    <n v="1029.46"/>
    <n v="0"/>
    <x v="90"/>
    <n v="39"/>
  </r>
  <r>
    <x v="98"/>
    <n v="4886.8999999999996"/>
    <x v="98"/>
    <n v="992.91"/>
    <n v="0"/>
    <x v="91"/>
    <n v="44"/>
  </r>
  <r>
    <x v="99"/>
    <n v="2396.5700000000002"/>
    <x v="99"/>
    <n v="759.4"/>
    <n v="0"/>
    <x v="92"/>
    <n v="21"/>
  </r>
  <r>
    <x v="100"/>
    <n v="3934.62"/>
    <x v="100"/>
    <n v="171.84"/>
    <n v="0"/>
    <x v="93"/>
    <n v="45"/>
  </r>
  <r>
    <x v="101"/>
    <n v="7285.53"/>
    <x v="101"/>
    <n v="870.43"/>
    <n v="0"/>
    <x v="94"/>
    <n v="61"/>
  </r>
  <r>
    <x v="102"/>
    <n v="7784.47"/>
    <x v="102"/>
    <n v="616.5"/>
    <n v="0"/>
    <x v="95"/>
    <n v="66"/>
  </r>
  <r>
    <x v="103"/>
    <n v="2113.21"/>
    <x v="103"/>
    <n v="645.89"/>
    <n v="0"/>
    <x v="96"/>
    <n v="22"/>
  </r>
  <r>
    <x v="104"/>
    <n v="2323.02"/>
    <x v="104"/>
    <n v="215.27"/>
    <n v="0"/>
    <x v="97"/>
    <n v="19"/>
  </r>
  <r>
    <x v="105"/>
    <n v="2517.63"/>
    <x v="105"/>
    <n v="601.66999999999996"/>
    <n v="0"/>
    <x v="98"/>
    <n v="30"/>
  </r>
  <r>
    <x v="106"/>
    <n v="3773.66"/>
    <x v="106"/>
    <n v="262.2"/>
    <n v="0"/>
    <x v="99"/>
    <n v="22"/>
  </r>
  <r>
    <x v="107"/>
    <n v="4332.58"/>
    <x v="107"/>
    <n v="613.55999999999995"/>
    <n v="0"/>
    <x v="100"/>
    <n v="47"/>
  </r>
  <r>
    <x v="108"/>
    <n v="4677.13"/>
    <x v="108"/>
    <n v="0"/>
    <n v="0"/>
    <x v="101"/>
    <n v="57"/>
  </r>
  <r>
    <x v="109"/>
    <n v="7803.19"/>
    <x v="109"/>
    <n v="476.55"/>
    <n v="0"/>
    <x v="102"/>
    <n v="44"/>
  </r>
  <r>
    <x v="110"/>
    <n v="4054.63"/>
    <x v="110"/>
    <n v="646.02"/>
    <n v="0"/>
    <x v="103"/>
    <n v="42"/>
  </r>
  <r>
    <x v="111"/>
    <n v="3629.81"/>
    <x v="111"/>
    <n v="590.97"/>
    <n v="0"/>
    <x v="104"/>
    <n v="32"/>
  </r>
  <r>
    <x v="112"/>
    <n v="2972.21"/>
    <x v="112"/>
    <n v="258.14999999999998"/>
    <n v="0"/>
    <x v="105"/>
    <n v="37"/>
  </r>
  <r>
    <x v="113"/>
    <n v="1497.54"/>
    <x v="113"/>
    <n v="0"/>
    <n v="0"/>
    <x v="106"/>
    <n v="15"/>
  </r>
  <r>
    <x v="114"/>
    <n v="3894.87"/>
    <x v="114"/>
    <n v="317.37"/>
    <n v="0"/>
    <x v="107"/>
    <n v="33"/>
  </r>
  <r>
    <x v="115"/>
    <n v="2496.5700000000002"/>
    <x v="115"/>
    <n v="0"/>
    <n v="0"/>
    <x v="108"/>
    <n v="25"/>
  </r>
  <r>
    <x v="116"/>
    <n v="2155.31"/>
    <x v="116"/>
    <n v="28.48"/>
    <n v="0"/>
    <x v="109"/>
    <n v="28"/>
  </r>
  <r>
    <x v="117"/>
    <n v="3407.9"/>
    <x v="117"/>
    <n v="666.76"/>
    <n v="0"/>
    <x v="110"/>
    <n v="36"/>
  </r>
  <r>
    <x v="118"/>
    <n v="2724.02"/>
    <x v="118"/>
    <n v="107.99"/>
    <n v="0"/>
    <x v="111"/>
    <n v="32"/>
  </r>
  <r>
    <x v="119"/>
    <n v="2936.9"/>
    <x v="119"/>
    <n v="816.44"/>
    <n v="0"/>
    <x v="112"/>
    <n v="31"/>
  </r>
  <r>
    <x v="120"/>
    <n v="2299.4899999999998"/>
    <x v="120"/>
    <n v="455.22"/>
    <n v="0"/>
    <x v="113"/>
    <n v="25"/>
  </r>
  <r>
    <x v="121"/>
    <n v="5005.97"/>
    <x v="121"/>
    <n v="91"/>
    <n v="0"/>
    <x v="114"/>
    <n v="44"/>
  </r>
  <r>
    <x v="122"/>
    <n v="3559.06"/>
    <x v="122"/>
    <n v="532.24"/>
    <n v="0"/>
    <x v="115"/>
    <n v="35"/>
  </r>
  <r>
    <x v="123"/>
    <n v="3769.1"/>
    <x v="123"/>
    <n v="0"/>
    <n v="0"/>
    <x v="116"/>
    <n v="31"/>
  </r>
  <r>
    <x v="124"/>
    <n v="4005.34"/>
    <x v="124"/>
    <n v="931.97"/>
    <n v="0"/>
    <x v="117"/>
    <n v="45"/>
  </r>
  <r>
    <x v="125"/>
    <n v="3641.77"/>
    <x v="125"/>
    <n v="544.29999999999995"/>
    <n v="0"/>
    <x v="118"/>
    <n v="36"/>
  </r>
  <r>
    <x v="126"/>
    <n v="3771.87"/>
    <x v="126"/>
    <n v="165.41"/>
    <n v="0"/>
    <x v="119"/>
    <n v="37"/>
  </r>
  <r>
    <x v="127"/>
    <n v="4323.88"/>
    <x v="127"/>
    <n v="202.12"/>
    <n v="0"/>
    <x v="120"/>
    <n v="34"/>
  </r>
  <r>
    <x v="128"/>
    <n v="6576.87"/>
    <x v="128"/>
    <n v="1970.47"/>
    <n v="0"/>
    <x v="121"/>
    <n v="47"/>
  </r>
  <r>
    <x v="129"/>
    <n v="4187.87"/>
    <x v="129"/>
    <n v="546.08000000000004"/>
    <n v="367.7"/>
    <x v="122"/>
    <n v="34"/>
  </r>
  <r>
    <x v="130"/>
    <n v="2697"/>
    <x v="130"/>
    <n v="431.61"/>
    <n v="0"/>
    <x v="123"/>
    <n v="33"/>
  </r>
  <r>
    <x v="131"/>
    <n v="5016.97"/>
    <x v="131"/>
    <n v="1824.22"/>
    <n v="0"/>
    <x v="124"/>
    <n v="48"/>
  </r>
  <r>
    <x v="132"/>
    <n v="6800.97"/>
    <x v="132"/>
    <n v="1541.12"/>
    <n v="0"/>
    <x v="125"/>
    <n v="42"/>
  </r>
  <r>
    <x v="133"/>
    <n v="6474.39"/>
    <x v="133"/>
    <n v="1400.68"/>
    <n v="223"/>
    <x v="126"/>
    <n v="45"/>
  </r>
  <r>
    <x v="134"/>
    <n v="2278.7600000000002"/>
    <x v="134"/>
    <n v="267.58999999999997"/>
    <n v="0"/>
    <x v="127"/>
    <n v="26"/>
  </r>
  <r>
    <x v="135"/>
    <n v="6836.33"/>
    <x v="135"/>
    <n v="1148.3499999999999"/>
    <n v="0"/>
    <x v="128"/>
    <n v="60"/>
  </r>
  <r>
    <x v="136"/>
    <n v="2978.96"/>
    <x v="136"/>
    <n v="194"/>
    <n v="0"/>
    <x v="129"/>
    <n v="36"/>
  </r>
  <r>
    <x v="137"/>
    <n v="3994.34"/>
    <x v="137"/>
    <n v="1107.6500000000001"/>
    <n v="0"/>
    <x v="130"/>
    <n v="42"/>
  </r>
  <r>
    <x v="138"/>
    <n v="3841.43"/>
    <x v="138"/>
    <n v="173.11"/>
    <n v="0"/>
    <x v="131"/>
    <n v="40"/>
  </r>
  <r>
    <x v="139"/>
    <n v="5256.21"/>
    <x v="139"/>
    <n v="318.81"/>
    <n v="470.92"/>
    <x v="132"/>
    <n v="46"/>
  </r>
  <r>
    <x v="140"/>
    <n v="4876.71"/>
    <x v="140"/>
    <n v="737.26"/>
    <n v="0"/>
    <x v="133"/>
    <n v="31"/>
  </r>
  <r>
    <x v="141"/>
    <n v="3625.34"/>
    <x v="141"/>
    <n v="1261.8"/>
    <n v="0"/>
    <x v="134"/>
    <n v="24"/>
  </r>
  <r>
    <x v="142"/>
    <n v="2353.56"/>
    <x v="142"/>
    <n v="382.62"/>
    <n v="0"/>
    <x v="135"/>
    <n v="34"/>
  </r>
  <r>
    <x v="143"/>
    <n v="2837.77"/>
    <x v="143"/>
    <n v="277.43"/>
    <n v="0"/>
    <x v="136"/>
    <n v="33"/>
  </r>
  <r>
    <x v="144"/>
    <n v="6485.35"/>
    <x v="144"/>
    <n v="884.25"/>
    <n v="0"/>
    <x v="137"/>
    <n v="53"/>
  </r>
  <r>
    <x v="145"/>
    <n v="4079.26"/>
    <x v="145"/>
    <n v="505.01"/>
    <n v="0"/>
    <x v="138"/>
    <n v="35"/>
  </r>
  <r>
    <x v="146"/>
    <n v="6378.39"/>
    <x v="146"/>
    <n v="903.56"/>
    <n v="906.02"/>
    <x v="139"/>
    <n v="60"/>
  </r>
  <r>
    <x v="147"/>
    <n v="3786.59"/>
    <x v="147"/>
    <n v="376.56"/>
    <n v="181.69"/>
    <x v="140"/>
    <n v="42"/>
  </r>
  <r>
    <x v="148"/>
    <n v="3963.06"/>
    <x v="148"/>
    <n v="0"/>
    <n v="0"/>
    <x v="141"/>
    <n v="34"/>
  </r>
  <r>
    <x v="149"/>
    <n v="4594.9449999999997"/>
    <x v="149"/>
    <n v="765.48500000000001"/>
    <n v="0"/>
    <x v="142"/>
    <n v="0"/>
  </r>
  <r>
    <x v="150"/>
    <n v="2908.3649999999998"/>
    <x v="150"/>
    <n v="235.715"/>
    <n v="0"/>
    <x v="14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24285.437999999998"/>
    <n v="22525.869900000002"/>
    <n v="27973.243200000001"/>
  </r>
  <r>
    <x v="1"/>
    <x v="1"/>
    <n v="26713.981800000001"/>
    <n v="20154.725699999999"/>
    <n v="26641.184000000001"/>
  </r>
  <r>
    <x v="2"/>
    <x v="2"/>
    <n v="23071.166099999999"/>
    <n v="23711.441999999999"/>
    <n v="30637.3616"/>
  </r>
  <r>
    <x v="3"/>
    <x v="3"/>
    <n v="20642.622299999999"/>
    <n v="24897.0141"/>
    <n v="25309.124800000001"/>
  </r>
  <r>
    <x v="4"/>
    <x v="4"/>
    <n v="26713.981800000001"/>
    <n v="27268.158299999999"/>
    <n v="22645.0063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5655E-E11F-45CF-956F-3C71951773DC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F10" firstHeaderRow="0" firstDataRow="1" firstDataCol="1" rowPageCount="2" colPageCount="1"/>
  <pivotFields count="11">
    <pivotField axis="axisRow" numFmtId="14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dataField="1" numFmtId="164" showAll="0"/>
    <pivotField axis="axisPage" dataField="1" numFmtId="164" multipleItemSelectionAllowed="1" showAll="0">
      <items count="152">
        <item x="0"/>
        <item x="92"/>
        <item x="71"/>
        <item x="85"/>
        <item x="38"/>
        <item x="103"/>
        <item x="113"/>
        <item x="8"/>
        <item x="80"/>
        <item x="99"/>
        <item x="25"/>
        <item x="26"/>
        <item x="36"/>
        <item x="120"/>
        <item x="105"/>
        <item x="142"/>
        <item x="134"/>
        <item x="37"/>
        <item x="43"/>
        <item x="64"/>
        <item x="104"/>
        <item x="119"/>
        <item x="116"/>
        <item x="28"/>
        <item x="130"/>
        <item x="9"/>
        <item x="67"/>
        <item x="141"/>
        <item x="24"/>
        <item x="81"/>
        <item x="41"/>
        <item x="70"/>
        <item x="39"/>
        <item x="82"/>
        <item x="55"/>
        <item x="115"/>
        <item x="143"/>
        <item x="78"/>
        <item x="118"/>
        <item x="88"/>
        <item x="150"/>
        <item x="112"/>
        <item x="57"/>
        <item x="23"/>
        <item x="93"/>
        <item x="117"/>
        <item x="50"/>
        <item x="44"/>
        <item x="20"/>
        <item x="136"/>
        <item x="34"/>
        <item x="29"/>
        <item x="13"/>
        <item x="22"/>
        <item x="137"/>
        <item x="60"/>
        <item x="48"/>
        <item x="40"/>
        <item x="53"/>
        <item x="79"/>
        <item x="122"/>
        <item x="111"/>
        <item x="76"/>
        <item x="124"/>
        <item x="125"/>
        <item x="94"/>
        <item x="95"/>
        <item x="16"/>
        <item x="131"/>
        <item x="87"/>
        <item x="15"/>
        <item x="12"/>
        <item x="147"/>
        <item x="91"/>
        <item x="129"/>
        <item x="68"/>
        <item x="33"/>
        <item x="65"/>
        <item x="17"/>
        <item x="110"/>
        <item x="77"/>
        <item x="74"/>
        <item x="1"/>
        <item x="35"/>
        <item x="62"/>
        <item x="54"/>
        <item x="106"/>
        <item x="72"/>
        <item x="145"/>
        <item x="114"/>
        <item x="18"/>
        <item x="126"/>
        <item x="69"/>
        <item x="138"/>
        <item x="10"/>
        <item x="19"/>
        <item x="107"/>
        <item x="100"/>
        <item x="123"/>
        <item x="86"/>
        <item x="75"/>
        <item x="149"/>
        <item x="47"/>
        <item x="98"/>
        <item x="5"/>
        <item x="148"/>
        <item x="97"/>
        <item x="58"/>
        <item x="51"/>
        <item x="127"/>
        <item x="140"/>
        <item x="30"/>
        <item x="11"/>
        <item x="56"/>
        <item x="46"/>
        <item x="27"/>
        <item x="83"/>
        <item x="63"/>
        <item x="31"/>
        <item x="96"/>
        <item x="66"/>
        <item x="139"/>
        <item x="42"/>
        <item x="52"/>
        <item x="146"/>
        <item x="128"/>
        <item x="49"/>
        <item x="61"/>
        <item x="108"/>
        <item x="84"/>
        <item x="89"/>
        <item x="32"/>
        <item x="133"/>
        <item x="7"/>
        <item x="121"/>
        <item x="6"/>
        <item x="2"/>
        <item x="73"/>
        <item x="21"/>
        <item x="3"/>
        <item x="132"/>
        <item x="45"/>
        <item x="144"/>
        <item x="135"/>
        <item x="14"/>
        <item x="59"/>
        <item x="4"/>
        <item x="101"/>
        <item x="102"/>
        <item x="109"/>
        <item x="90"/>
        <item t="default"/>
      </items>
    </pivotField>
    <pivotField numFmtId="164" showAll="0"/>
    <pivotField numFmtId="164" showAll="0"/>
    <pivotField axis="axisPage" numFmtId="164" multipleItemSelectionAllowed="1" showAll="0">
      <items count="145">
        <item h="1" x="0"/>
        <item h="1" x="37"/>
        <item h="1" x="85"/>
        <item h="1" x="106"/>
        <item h="1" x="78"/>
        <item x="73"/>
        <item x="64"/>
        <item x="25"/>
        <item x="96"/>
        <item x="109"/>
        <item x="40"/>
        <item x="127"/>
        <item x="113"/>
        <item x="97"/>
        <item x="135"/>
        <item x="92"/>
        <item x="42"/>
        <item x="24"/>
        <item x="60"/>
        <item x="49"/>
        <item x="26"/>
        <item x="75"/>
        <item x="108"/>
        <item x="98"/>
        <item x="36"/>
        <item x="74"/>
        <item x="43"/>
        <item x="111"/>
        <item x="20"/>
        <item x="123"/>
        <item x="22"/>
        <item x="143"/>
        <item x="54"/>
        <item x="29"/>
        <item x="136"/>
        <item x="81"/>
        <item x="72"/>
        <item x="112"/>
        <item x="47"/>
        <item x="8"/>
        <item x="57"/>
        <item x="23"/>
        <item x="63"/>
        <item x="39"/>
        <item x="86"/>
        <item x="105"/>
        <item x="129"/>
        <item x="38"/>
        <item x="16"/>
        <item x="28"/>
        <item x="1"/>
        <item x="33"/>
        <item x="34"/>
        <item x="52"/>
        <item x="13"/>
        <item x="71"/>
        <item x="110"/>
        <item x="12"/>
        <item x="5"/>
        <item x="104"/>
        <item x="19"/>
        <item x="17"/>
        <item x="67"/>
        <item x="115"/>
        <item x="15"/>
        <item x="58"/>
        <item x="88"/>
        <item x="61"/>
        <item x="87"/>
        <item x="134"/>
        <item x="116"/>
        <item x="119"/>
        <item x="118"/>
        <item x="18"/>
        <item x="140"/>
        <item x="70"/>
        <item x="141"/>
        <item x="99"/>
        <item x="11"/>
        <item x="53"/>
        <item x="130"/>
        <item x="131"/>
        <item x="93"/>
        <item x="117"/>
        <item x="84"/>
        <item x="138"/>
        <item x="35"/>
        <item x="107"/>
        <item x="45"/>
        <item x="30"/>
        <item x="80"/>
        <item x="10"/>
        <item x="122"/>
        <item x="103"/>
        <item x="27"/>
        <item x="120"/>
        <item x="69"/>
        <item x="51"/>
        <item x="2"/>
        <item x="100"/>
        <item x="7"/>
        <item x="31"/>
        <item x="89"/>
        <item x="142"/>
        <item x="3"/>
        <item x="32"/>
        <item x="62"/>
        <item x="101"/>
        <item x="41"/>
        <item x="46"/>
        <item x="6"/>
        <item x="68"/>
        <item x="79"/>
        <item x="91"/>
        <item x="133"/>
        <item x="50"/>
        <item x="124"/>
        <item x="90"/>
        <item x="114"/>
        <item x="76"/>
        <item x="56"/>
        <item x="4"/>
        <item x="77"/>
        <item x="66"/>
        <item x="82"/>
        <item x="59"/>
        <item x="132"/>
        <item x="65"/>
        <item x="48"/>
        <item x="44"/>
        <item x="21"/>
        <item x="14"/>
        <item x="126"/>
        <item x="9"/>
        <item x="121"/>
        <item x="137"/>
        <item x="139"/>
        <item x="125"/>
        <item x="128"/>
        <item x="55"/>
        <item x="94"/>
        <item x="102"/>
        <item x="95"/>
        <item x="83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3">
    <field x="8"/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5" hier="-1"/>
    <pageField fld="2" hier="-1"/>
  </pageFields>
  <dataFields count="5">
    <dataField name="Suma de Ventas totales" fld="1" showDataAs="percentOfTotal" baseField="0" baseItem="0" numFmtId="10"/>
    <dataField name="Suma de Tickets" fld="6" showDataAs="percentOfTotal" baseField="0" baseItem="0" numFmtId="9"/>
    <dataField name="Suma de Ventas efectivo" fld="2" showDataAs="percentOfTotal" baseField="0" baseItem="0" numFmtId="9"/>
    <dataField name="Suma de COGS" fld="9" baseField="0" baseItem="0" numFmtId="164"/>
    <dataField name="Suma de UTILIDAD%" fld="10" baseField="0" baseItem="0" numFmtId="9"/>
  </dataFields>
  <formats count="7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3895F-8DC2-4B34-9EF4-1F5B93DB0E15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E3" firstHeaderRow="0" firstDataRow="1" firstDataCol="1"/>
  <pivotFields count="5">
    <pivotField axis="axisRow" showAll="0">
      <items count="6">
        <item x="3"/>
        <item h="1" x="0"/>
        <item h="1" x="1"/>
        <item h="1" x="4"/>
        <item h="1" x="2"/>
        <item t="default"/>
      </items>
    </pivotField>
    <pivotField dataField="1" showAll="0">
      <items count="6">
        <item x="1"/>
        <item h="1" x="4"/>
        <item h="1" x="0"/>
        <item h="1" x="3"/>
        <item h="1"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febrero" fld="1" subtotal="average" baseField="0" baseItem="0"/>
    <dataField name="Promedio de marzo" fld="2" subtotal="average" baseField="0" baseItem="0"/>
    <dataField name="Promedio de abril" fld="3" subtotal="average" baseField="0" baseItem="0"/>
    <dataField name="Promedio de mayo" fld="4" subtotal="average" baseField="0" baseItem="0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079B431-7B6C-4970-90B1-3DBE17F71FE2}" sourceName="Nombre">
  <pivotTables>
    <pivotTable tabId="13" name="TablaDinámica6"/>
  </pivotTables>
  <data>
    <tabular pivotCacheId="1967358194">
      <items count="5">
        <i x="3" s="1"/>
        <i x="0"/>
        <i x="1"/>
        <i x="4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7C4C2004-EDF4-45BF-ACC8-7F1C44E07D27}" cache="SegmentaciónDeDatos_Nombre" caption="Nombr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8F58E-3A16-4966-883B-35EF2CB75ED9}" name="Tabla1" displayName="Tabla1" ref="A1:G141" totalsRowShown="0">
  <autoFilter ref="A1:G141" xr:uid="{8568F58E-3A16-4966-883B-35EF2CB75ED9}"/>
  <tableColumns count="7">
    <tableColumn id="1" xr3:uid="{5145FBBC-5822-4451-B85E-E3013C5D0E11}" name="Fecha" dataDxfId="9"/>
    <tableColumn id="2" xr3:uid="{D2CA6EC4-1C3C-4F0C-AAE9-02181968B53D}" name="Ventas totales"/>
    <tableColumn id="3" xr3:uid="{3AAE166E-79F8-4384-9925-5D6772C007E7}" name="Ventas efectivo"/>
    <tableColumn id="4" xr3:uid="{ABF3F1B6-0A48-415E-8BAB-62642CE5CEA6}" name="Ventas tarjeta"/>
    <tableColumn id="5" xr3:uid="{83351865-30CC-45C2-A42B-712A0E177293}" name="Ventas transferencia"/>
    <tableColumn id="6" xr3:uid="{0482DB21-50DC-4441-9515-7E26CC66AF88}" name="Utilidad"/>
    <tableColumn id="7" xr3:uid="{95574A91-BF7C-4107-A19F-C502E078627D}" name="Ticke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47ECC8-E25C-47A2-8A12-841D0F47C5F0}" name="Tabla2" displayName="Tabla2" ref="A1:G141" totalsRowShown="0">
  <autoFilter ref="A1:G141" xr:uid="{D747ECC8-E25C-47A2-8A12-841D0F47C5F0}"/>
  <tableColumns count="7">
    <tableColumn id="1" xr3:uid="{9286F164-0F2D-4F59-BDD1-79DC0A1BDB3A}" name="Fecha" dataDxfId="8"/>
    <tableColumn id="2" xr3:uid="{E75FCFA1-F653-4457-8F38-D9BC6D59C15D}" name="Ventas totales"/>
    <tableColumn id="3" xr3:uid="{B5F3C864-CB10-474F-A1FB-08C278B82C52}" name="Ventas efectivo"/>
    <tableColumn id="4" xr3:uid="{BAE38618-ADAC-4939-9F1F-32E707FA1F25}" name="Ventas tarjeta"/>
    <tableColumn id="5" xr3:uid="{E25C6614-5CB3-4FE6-8D5B-4FF2950D70E4}" name="Ventas transferencia"/>
    <tableColumn id="6" xr3:uid="{6CF0C985-0971-4965-BE2A-A968872EAAFF}" name="Utilidad"/>
    <tableColumn id="7" xr3:uid="{18B1F5DA-CD2A-4EBE-B17E-0CDD5E4E0BC5}" name="Ticke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628A-190A-4793-8458-4FBD2413917F}">
  <dimension ref="A1:G141"/>
  <sheetViews>
    <sheetView workbookViewId="0">
      <selection sqref="A1:G141"/>
    </sheetView>
  </sheetViews>
  <sheetFormatPr baseColWidth="10" defaultRowHeight="15" x14ac:dyDescent="0.25"/>
  <cols>
    <col min="2" max="2" width="15.28515625" customWidth="1"/>
    <col min="3" max="3" width="16.42578125" customWidth="1"/>
    <col min="4" max="4" width="15.140625" customWidth="1"/>
    <col min="5" max="5" width="20.8554687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1">
        <v>44563</v>
      </c>
      <c r="B2">
        <v>3574.28</v>
      </c>
      <c r="C2">
        <v>3459.57</v>
      </c>
      <c r="D2">
        <v>114.71</v>
      </c>
      <c r="E2">
        <v>0</v>
      </c>
      <c r="F2">
        <v>1908.81</v>
      </c>
      <c r="G2">
        <v>25</v>
      </c>
    </row>
    <row r="3" spans="1:7" x14ac:dyDescent="0.25">
      <c r="A3" s="1">
        <v>44564</v>
      </c>
      <c r="B3">
        <v>4942.17</v>
      </c>
      <c r="C3">
        <v>4942.17</v>
      </c>
      <c r="D3">
        <v>0</v>
      </c>
      <c r="E3">
        <v>0</v>
      </c>
      <c r="F3">
        <v>2553.7800000000002</v>
      </c>
      <c r="G3">
        <v>47</v>
      </c>
    </row>
    <row r="4" spans="1:7" x14ac:dyDescent="0.25">
      <c r="A4" s="1">
        <v>44565</v>
      </c>
      <c r="B4">
        <v>5551.82</v>
      </c>
      <c r="C4">
        <v>5108.04</v>
      </c>
      <c r="D4">
        <v>443.78</v>
      </c>
      <c r="E4">
        <v>0</v>
      </c>
      <c r="F4">
        <v>2692.46</v>
      </c>
      <c r="G4">
        <v>55</v>
      </c>
    </row>
    <row r="5" spans="1:7" x14ac:dyDescent="0.25">
      <c r="A5" s="1">
        <v>44566</v>
      </c>
      <c r="B5">
        <v>6001.55</v>
      </c>
      <c r="C5">
        <v>5876.3</v>
      </c>
      <c r="D5">
        <v>125.25</v>
      </c>
      <c r="E5">
        <v>0</v>
      </c>
      <c r="F5">
        <v>3018.65</v>
      </c>
      <c r="G5">
        <v>58</v>
      </c>
    </row>
    <row r="6" spans="1:7" x14ac:dyDescent="0.25">
      <c r="A6" s="1">
        <v>44567</v>
      </c>
      <c r="B6">
        <v>4118.8900000000003</v>
      </c>
      <c r="C6">
        <v>3962.21</v>
      </c>
      <c r="D6">
        <v>156.68</v>
      </c>
      <c r="E6">
        <v>0</v>
      </c>
      <c r="F6">
        <v>2053.39</v>
      </c>
      <c r="G6">
        <v>50</v>
      </c>
    </row>
    <row r="7" spans="1:7" x14ac:dyDescent="0.25">
      <c r="A7" s="1">
        <v>44568</v>
      </c>
      <c r="B7">
        <v>5649.31</v>
      </c>
      <c r="C7">
        <v>4933.16</v>
      </c>
      <c r="D7">
        <v>716.15</v>
      </c>
      <c r="E7">
        <v>0</v>
      </c>
      <c r="F7">
        <v>2779.85</v>
      </c>
      <c r="G7">
        <v>59</v>
      </c>
    </row>
    <row r="8" spans="1:7" x14ac:dyDescent="0.25">
      <c r="A8" s="1">
        <v>44569</v>
      </c>
      <c r="B8">
        <v>5302.13</v>
      </c>
      <c r="C8">
        <v>4907.66</v>
      </c>
      <c r="D8">
        <v>394.47</v>
      </c>
      <c r="E8">
        <v>0</v>
      </c>
      <c r="F8">
        <v>2587.8000000000002</v>
      </c>
      <c r="G8">
        <v>58</v>
      </c>
    </row>
    <row r="9" spans="1:7" x14ac:dyDescent="0.25">
      <c r="A9" s="1">
        <v>44570</v>
      </c>
      <c r="B9">
        <v>3478.01</v>
      </c>
      <c r="C9">
        <v>1596.41</v>
      </c>
      <c r="D9">
        <v>1881.6</v>
      </c>
      <c r="E9">
        <v>0</v>
      </c>
      <c r="F9">
        <v>1746.17</v>
      </c>
      <c r="G9">
        <v>32</v>
      </c>
    </row>
    <row r="10" spans="1:7" x14ac:dyDescent="0.25">
      <c r="A10" s="1">
        <v>44571</v>
      </c>
      <c r="B10">
        <v>7573.72</v>
      </c>
      <c r="C10">
        <v>2347.08</v>
      </c>
      <c r="D10">
        <v>94.28</v>
      </c>
      <c r="E10">
        <v>5132.3599999999997</v>
      </c>
      <c r="F10">
        <v>3802.33</v>
      </c>
      <c r="G10">
        <v>32</v>
      </c>
    </row>
    <row r="11" spans="1:7" x14ac:dyDescent="0.25">
      <c r="A11" s="1">
        <v>44572</v>
      </c>
      <c r="B11">
        <v>4226.25</v>
      </c>
      <c r="C11">
        <v>3692.89</v>
      </c>
      <c r="D11">
        <v>533.36</v>
      </c>
      <c r="E11">
        <v>0</v>
      </c>
      <c r="F11">
        <v>2411.77</v>
      </c>
      <c r="G11">
        <v>46</v>
      </c>
    </row>
    <row r="12" spans="1:7" x14ac:dyDescent="0.25">
      <c r="A12" s="1">
        <v>44573</v>
      </c>
      <c r="B12">
        <v>4172.46</v>
      </c>
      <c r="C12">
        <v>4172.46</v>
      </c>
      <c r="D12">
        <v>0</v>
      </c>
      <c r="E12">
        <v>0</v>
      </c>
      <c r="F12">
        <v>2291.9499999999998</v>
      </c>
      <c r="G12">
        <v>48</v>
      </c>
    </row>
    <row r="13" spans="1:7" x14ac:dyDescent="0.25">
      <c r="A13" s="1">
        <v>44574</v>
      </c>
      <c r="B13">
        <v>3580.9</v>
      </c>
      <c r="C13">
        <v>3217.79</v>
      </c>
      <c r="D13">
        <v>363.11</v>
      </c>
      <c r="E13">
        <v>0</v>
      </c>
      <c r="F13">
        <v>2032.93</v>
      </c>
      <c r="G13">
        <v>39</v>
      </c>
    </row>
    <row r="14" spans="1:7" x14ac:dyDescent="0.25">
      <c r="A14" s="1">
        <v>44575</v>
      </c>
      <c r="B14">
        <v>3503.12</v>
      </c>
      <c r="C14">
        <v>2831.55</v>
      </c>
      <c r="D14">
        <v>671.57</v>
      </c>
      <c r="E14">
        <v>0</v>
      </c>
      <c r="F14">
        <v>1996.33</v>
      </c>
      <c r="G14">
        <v>33</v>
      </c>
    </row>
    <row r="15" spans="1:7" x14ac:dyDescent="0.25">
      <c r="A15" s="1">
        <v>44576</v>
      </c>
      <c r="B15">
        <v>6727.53</v>
      </c>
      <c r="C15">
        <v>5752.18</v>
      </c>
      <c r="D15">
        <v>975.35</v>
      </c>
      <c r="E15">
        <v>0</v>
      </c>
      <c r="F15">
        <v>3750.84</v>
      </c>
      <c r="G15">
        <v>48</v>
      </c>
    </row>
    <row r="16" spans="1:7" x14ac:dyDescent="0.25">
      <c r="A16" s="1">
        <v>44577</v>
      </c>
      <c r="B16">
        <v>3620.16</v>
      </c>
      <c r="C16">
        <v>3216.57</v>
      </c>
      <c r="D16">
        <v>403.59</v>
      </c>
      <c r="E16">
        <v>0</v>
      </c>
      <c r="F16">
        <v>2127.77</v>
      </c>
      <c r="G16">
        <v>28</v>
      </c>
    </row>
    <row r="17" spans="1:7" x14ac:dyDescent="0.25">
      <c r="A17" s="1">
        <v>44578</v>
      </c>
      <c r="B17">
        <v>3178.41</v>
      </c>
      <c r="C17">
        <v>3154.41</v>
      </c>
      <c r="D17">
        <v>24</v>
      </c>
      <c r="E17">
        <v>0</v>
      </c>
      <c r="F17">
        <v>1826.18</v>
      </c>
      <c r="G17">
        <v>34</v>
      </c>
    </row>
    <row r="18" spans="1:7" x14ac:dyDescent="0.25">
      <c r="A18" s="1">
        <v>44579</v>
      </c>
      <c r="B18">
        <v>3765.94</v>
      </c>
      <c r="C18">
        <v>3388.37</v>
      </c>
      <c r="D18">
        <v>377.57</v>
      </c>
      <c r="E18">
        <v>0</v>
      </c>
      <c r="F18">
        <v>2082.56</v>
      </c>
      <c r="G18">
        <v>40</v>
      </c>
    </row>
    <row r="19" spans="1:7" x14ac:dyDescent="0.25">
      <c r="A19" s="1">
        <v>44580</v>
      </c>
      <c r="B19">
        <v>3966.48</v>
      </c>
      <c r="C19">
        <v>3605.21</v>
      </c>
      <c r="D19">
        <v>361.27</v>
      </c>
      <c r="E19">
        <v>0</v>
      </c>
      <c r="F19">
        <v>2216.8200000000002</v>
      </c>
      <c r="G19">
        <v>53</v>
      </c>
    </row>
    <row r="20" spans="1:7" x14ac:dyDescent="0.25">
      <c r="A20" s="1">
        <v>44581</v>
      </c>
      <c r="B20">
        <v>3706.63</v>
      </c>
      <c r="C20">
        <v>3706.63</v>
      </c>
      <c r="D20">
        <v>0</v>
      </c>
      <c r="E20">
        <v>0</v>
      </c>
      <c r="F20">
        <v>2076.33</v>
      </c>
      <c r="G20">
        <v>42</v>
      </c>
    </row>
    <row r="21" spans="1:7" x14ac:dyDescent="0.25">
      <c r="A21" s="1">
        <v>44582</v>
      </c>
      <c r="B21">
        <v>2753.61</v>
      </c>
      <c r="C21">
        <v>2753.61</v>
      </c>
      <c r="D21">
        <v>0</v>
      </c>
      <c r="E21">
        <v>0</v>
      </c>
      <c r="F21">
        <v>1611.89</v>
      </c>
      <c r="G21">
        <v>35</v>
      </c>
    </row>
    <row r="22" spans="1:7" x14ac:dyDescent="0.25">
      <c r="A22" s="1">
        <v>44583</v>
      </c>
      <c r="B22">
        <v>6177.15</v>
      </c>
      <c r="C22">
        <v>4991.5600000000004</v>
      </c>
      <c r="D22">
        <v>1185.5899999999999</v>
      </c>
      <c r="E22">
        <v>0</v>
      </c>
      <c r="F22">
        <v>3505.85</v>
      </c>
      <c r="G22">
        <v>51</v>
      </c>
    </row>
    <row r="23" spans="1:7" x14ac:dyDescent="0.25">
      <c r="A23" s="1">
        <v>44584</v>
      </c>
      <c r="B23">
        <v>2919.39</v>
      </c>
      <c r="C23">
        <v>2833.64</v>
      </c>
      <c r="D23">
        <v>85.75</v>
      </c>
      <c r="E23">
        <v>0</v>
      </c>
      <c r="F23">
        <v>1654.02</v>
      </c>
      <c r="G23">
        <v>26</v>
      </c>
    </row>
    <row r="24" spans="1:7" x14ac:dyDescent="0.25">
      <c r="A24" s="1">
        <v>44585</v>
      </c>
      <c r="B24">
        <v>3034.94</v>
      </c>
      <c r="C24">
        <v>2721.46</v>
      </c>
      <c r="D24">
        <v>313.48</v>
      </c>
      <c r="E24">
        <v>0</v>
      </c>
      <c r="F24">
        <v>1758.41</v>
      </c>
      <c r="G24">
        <v>31</v>
      </c>
    </row>
    <row r="25" spans="1:7" x14ac:dyDescent="0.25">
      <c r="A25" s="1">
        <v>44586</v>
      </c>
      <c r="B25">
        <v>2491.39</v>
      </c>
      <c r="C25">
        <v>2365.77</v>
      </c>
      <c r="D25">
        <v>125.62</v>
      </c>
      <c r="E25">
        <v>0</v>
      </c>
      <c r="F25">
        <v>1430.55</v>
      </c>
      <c r="G25">
        <v>34</v>
      </c>
    </row>
    <row r="26" spans="1:7" x14ac:dyDescent="0.25">
      <c r="A26" s="1">
        <v>44587</v>
      </c>
      <c r="B26">
        <v>1881.23</v>
      </c>
      <c r="C26">
        <v>1714.15</v>
      </c>
      <c r="D26">
        <v>167.08</v>
      </c>
      <c r="E26">
        <v>0</v>
      </c>
      <c r="F26">
        <v>1141.31</v>
      </c>
      <c r="G26">
        <v>24</v>
      </c>
    </row>
    <row r="27" spans="1:7" x14ac:dyDescent="0.25">
      <c r="A27" s="1">
        <v>44588</v>
      </c>
      <c r="B27">
        <v>2533.27</v>
      </c>
      <c r="C27">
        <v>1714.63</v>
      </c>
      <c r="D27">
        <v>818.64</v>
      </c>
      <c r="E27">
        <v>0</v>
      </c>
      <c r="F27">
        <v>1442.5</v>
      </c>
      <c r="G27">
        <v>34</v>
      </c>
    </row>
    <row r="28" spans="1:7" x14ac:dyDescent="0.25">
      <c r="A28" s="1">
        <v>44589</v>
      </c>
      <c r="B28">
        <v>4445.8599999999997</v>
      </c>
      <c r="C28">
        <v>4286.07</v>
      </c>
      <c r="D28">
        <v>159.79</v>
      </c>
      <c r="E28">
        <v>0</v>
      </c>
      <c r="F28">
        <v>2488.38</v>
      </c>
      <c r="G28">
        <v>45</v>
      </c>
    </row>
    <row r="29" spans="1:7" x14ac:dyDescent="0.25">
      <c r="A29" s="1">
        <v>44590</v>
      </c>
      <c r="B29">
        <v>3152.18</v>
      </c>
      <c r="C29">
        <v>2150.65</v>
      </c>
      <c r="D29">
        <v>1001.53</v>
      </c>
      <c r="E29">
        <v>0</v>
      </c>
      <c r="F29">
        <v>1844.08</v>
      </c>
      <c r="G29">
        <v>26</v>
      </c>
    </row>
    <row r="30" spans="1:7" x14ac:dyDescent="0.25">
      <c r="A30" s="1">
        <v>44591</v>
      </c>
      <c r="B30">
        <v>2940.98</v>
      </c>
      <c r="C30">
        <v>2819.89</v>
      </c>
      <c r="D30">
        <v>121.09</v>
      </c>
      <c r="E30">
        <v>0</v>
      </c>
      <c r="F30">
        <v>1669.58</v>
      </c>
      <c r="G30">
        <v>29</v>
      </c>
    </row>
    <row r="31" spans="1:7" x14ac:dyDescent="0.25">
      <c r="A31" s="1">
        <v>44592</v>
      </c>
      <c r="B31">
        <v>4221.26</v>
      </c>
      <c r="C31">
        <v>4169.25</v>
      </c>
      <c r="D31">
        <v>52.01</v>
      </c>
      <c r="E31">
        <v>0</v>
      </c>
      <c r="F31">
        <v>2391.35</v>
      </c>
      <c r="G31">
        <v>54</v>
      </c>
    </row>
    <row r="32" spans="1:7" x14ac:dyDescent="0.25">
      <c r="A32" s="1">
        <v>44593</v>
      </c>
      <c r="B32">
        <v>4717.8500000000004</v>
      </c>
      <c r="C32">
        <v>4360.6400000000003</v>
      </c>
      <c r="D32">
        <v>357.21</v>
      </c>
      <c r="E32">
        <v>0</v>
      </c>
      <c r="F32">
        <v>2616.06</v>
      </c>
      <c r="G32">
        <v>47</v>
      </c>
    </row>
    <row r="33" spans="1:7" x14ac:dyDescent="0.25">
      <c r="A33" s="1">
        <v>44594</v>
      </c>
      <c r="B33">
        <v>4845.28</v>
      </c>
      <c r="C33">
        <v>4845.28</v>
      </c>
      <c r="D33">
        <v>0</v>
      </c>
      <c r="E33">
        <v>0</v>
      </c>
      <c r="F33">
        <v>2699.69</v>
      </c>
      <c r="G33">
        <v>42</v>
      </c>
    </row>
    <row r="34" spans="1:7" x14ac:dyDescent="0.25">
      <c r="A34" s="1">
        <v>44595</v>
      </c>
      <c r="B34">
        <v>3418.45</v>
      </c>
      <c r="C34">
        <v>3305.74</v>
      </c>
      <c r="D34">
        <v>112.71</v>
      </c>
      <c r="E34">
        <v>0</v>
      </c>
      <c r="F34">
        <v>1962.65</v>
      </c>
      <c r="G34">
        <v>33</v>
      </c>
    </row>
    <row r="35" spans="1:7" x14ac:dyDescent="0.25">
      <c r="A35" s="1">
        <v>44596</v>
      </c>
      <c r="B35">
        <v>3483.92</v>
      </c>
      <c r="C35">
        <v>2786.75</v>
      </c>
      <c r="D35">
        <v>697.17</v>
      </c>
      <c r="E35">
        <v>0</v>
      </c>
      <c r="F35">
        <v>1975.94</v>
      </c>
      <c r="G35">
        <v>39</v>
      </c>
    </row>
    <row r="36" spans="1:7" x14ac:dyDescent="0.25">
      <c r="A36" s="1">
        <v>44597</v>
      </c>
      <c r="B36">
        <v>4180.18</v>
      </c>
      <c r="C36">
        <v>3462.69</v>
      </c>
      <c r="D36">
        <v>717.49</v>
      </c>
      <c r="E36">
        <v>0</v>
      </c>
      <c r="F36">
        <v>2371.66</v>
      </c>
      <c r="G36">
        <v>38</v>
      </c>
    </row>
    <row r="37" spans="1:7" x14ac:dyDescent="0.25">
      <c r="A37" s="1">
        <v>44598</v>
      </c>
      <c r="B37">
        <v>2630.46</v>
      </c>
      <c r="C37">
        <v>1803.43</v>
      </c>
      <c r="D37">
        <v>827.03</v>
      </c>
      <c r="E37">
        <v>0</v>
      </c>
      <c r="F37">
        <v>1669.58</v>
      </c>
      <c r="G37">
        <v>22</v>
      </c>
    </row>
    <row r="38" spans="1:7" x14ac:dyDescent="0.25">
      <c r="A38" s="1">
        <v>44599</v>
      </c>
      <c r="B38">
        <v>2654.27</v>
      </c>
      <c r="C38">
        <v>2012.41</v>
      </c>
      <c r="D38">
        <v>641.86</v>
      </c>
      <c r="E38">
        <v>0</v>
      </c>
      <c r="F38">
        <v>1524.11</v>
      </c>
      <c r="G38">
        <v>31</v>
      </c>
    </row>
    <row r="39" spans="1:7" x14ac:dyDescent="0.25">
      <c r="A39" s="1">
        <v>44601</v>
      </c>
      <c r="B39">
        <v>3204.92</v>
      </c>
      <c r="C39">
        <v>2472.89</v>
      </c>
      <c r="D39">
        <v>732.03</v>
      </c>
      <c r="E39">
        <v>0</v>
      </c>
      <c r="F39">
        <v>1810.88</v>
      </c>
      <c r="G39">
        <v>27</v>
      </c>
    </row>
    <row r="40" spans="1:7" x14ac:dyDescent="0.25">
      <c r="A40" s="1">
        <v>44602</v>
      </c>
      <c r="B40">
        <v>3167.18</v>
      </c>
      <c r="C40">
        <v>2983.18</v>
      </c>
      <c r="D40">
        <v>184</v>
      </c>
      <c r="E40">
        <v>0</v>
      </c>
      <c r="F40">
        <v>1773.28</v>
      </c>
      <c r="G40">
        <v>30</v>
      </c>
    </row>
    <row r="41" spans="1:7" x14ac:dyDescent="0.25">
      <c r="A41" s="1">
        <v>44603</v>
      </c>
      <c r="B41">
        <v>2384.7800000000002</v>
      </c>
      <c r="C41">
        <v>2384.7800000000002</v>
      </c>
      <c r="D41">
        <v>0</v>
      </c>
      <c r="E41">
        <v>0</v>
      </c>
      <c r="F41">
        <v>1326.82</v>
      </c>
      <c r="G41">
        <v>24</v>
      </c>
    </row>
    <row r="42" spans="1:7" x14ac:dyDescent="0.25">
      <c r="A42" s="1">
        <v>44604</v>
      </c>
      <c r="B42">
        <v>4758.67</v>
      </c>
      <c r="C42">
        <v>4515.74</v>
      </c>
      <c r="D42">
        <v>242.93</v>
      </c>
      <c r="E42">
        <v>0</v>
      </c>
      <c r="F42">
        <v>2747.11</v>
      </c>
      <c r="G42">
        <v>40</v>
      </c>
    </row>
    <row r="43" spans="1:7" x14ac:dyDescent="0.25">
      <c r="A43" s="1">
        <v>44605</v>
      </c>
      <c r="B43">
        <v>2562.7199999999998</v>
      </c>
      <c r="C43">
        <v>2031.79</v>
      </c>
      <c r="D43">
        <v>530.92999999999995</v>
      </c>
      <c r="E43">
        <v>0</v>
      </c>
      <c r="F43">
        <v>1417.57</v>
      </c>
      <c r="G43">
        <v>22</v>
      </c>
    </row>
    <row r="44" spans="1:7" x14ac:dyDescent="0.25">
      <c r="A44" s="1">
        <v>44606</v>
      </c>
      <c r="B44">
        <v>2791.7</v>
      </c>
      <c r="C44">
        <v>2753.01</v>
      </c>
      <c r="D44">
        <v>38.69</v>
      </c>
      <c r="E44">
        <v>0</v>
      </c>
      <c r="F44">
        <v>1599.99</v>
      </c>
      <c r="G44">
        <v>26</v>
      </c>
    </row>
    <row r="45" spans="1:7" x14ac:dyDescent="0.25">
      <c r="A45" s="1">
        <v>44607</v>
      </c>
      <c r="B45">
        <v>6054.22</v>
      </c>
      <c r="C45">
        <v>5314.25</v>
      </c>
      <c r="D45">
        <v>739.97</v>
      </c>
      <c r="E45">
        <v>0</v>
      </c>
      <c r="F45">
        <v>3472.59</v>
      </c>
      <c r="G45">
        <v>56</v>
      </c>
    </row>
    <row r="46" spans="1:7" x14ac:dyDescent="0.25">
      <c r="A46" s="1">
        <v>44608</v>
      </c>
      <c r="B46">
        <v>4255.83</v>
      </c>
      <c r="C46">
        <v>4245.07</v>
      </c>
      <c r="D46">
        <v>10.76</v>
      </c>
      <c r="E46">
        <v>0</v>
      </c>
      <c r="F46">
        <v>2387.1799999999998</v>
      </c>
      <c r="G46">
        <v>44</v>
      </c>
    </row>
    <row r="47" spans="1:7" x14ac:dyDescent="0.25">
      <c r="A47" s="1">
        <v>44609</v>
      </c>
      <c r="B47">
        <v>4820.66</v>
      </c>
      <c r="C47">
        <v>3842.05</v>
      </c>
      <c r="D47">
        <v>978.61</v>
      </c>
      <c r="E47">
        <v>0</v>
      </c>
      <c r="F47">
        <v>2765.3</v>
      </c>
      <c r="G47">
        <v>55</v>
      </c>
    </row>
    <row r="48" spans="1:7" x14ac:dyDescent="0.25">
      <c r="A48" s="1">
        <v>44610</v>
      </c>
      <c r="B48">
        <v>2980.8</v>
      </c>
      <c r="C48">
        <v>2980.8</v>
      </c>
      <c r="D48">
        <v>0</v>
      </c>
      <c r="E48">
        <v>0</v>
      </c>
      <c r="F48">
        <v>1736.15</v>
      </c>
      <c r="G48">
        <v>37</v>
      </c>
    </row>
    <row r="49" spans="1:7" x14ac:dyDescent="0.25">
      <c r="A49" s="1">
        <v>44611</v>
      </c>
      <c r="B49">
        <v>5728.46</v>
      </c>
      <c r="C49">
        <v>4623.34</v>
      </c>
      <c r="D49">
        <v>1105.1199999999999</v>
      </c>
      <c r="E49">
        <v>0</v>
      </c>
      <c r="F49">
        <v>3210.62</v>
      </c>
      <c r="G49">
        <v>44</v>
      </c>
    </row>
    <row r="50" spans="1:7" x14ac:dyDescent="0.25">
      <c r="A50" s="1">
        <v>44612</v>
      </c>
      <c r="B50">
        <v>5559.94</v>
      </c>
      <c r="C50">
        <v>2744.5</v>
      </c>
      <c r="D50">
        <v>2815.44</v>
      </c>
      <c r="E50">
        <v>0</v>
      </c>
      <c r="F50">
        <v>1440.61</v>
      </c>
      <c r="G50">
        <v>33</v>
      </c>
    </row>
    <row r="51" spans="1:7" x14ac:dyDescent="0.25">
      <c r="A51" s="1">
        <v>44613</v>
      </c>
      <c r="B51">
        <v>4966.54</v>
      </c>
      <c r="C51">
        <v>4085.99</v>
      </c>
      <c r="D51">
        <v>880.55</v>
      </c>
      <c r="E51">
        <v>0</v>
      </c>
      <c r="F51">
        <v>2924.42</v>
      </c>
      <c r="G51">
        <v>35</v>
      </c>
    </row>
    <row r="52" spans="1:7" x14ac:dyDescent="0.25">
      <c r="A52" s="1">
        <v>44614</v>
      </c>
      <c r="B52">
        <v>4648.99</v>
      </c>
      <c r="C52">
        <v>4545.76</v>
      </c>
      <c r="D52">
        <v>103.23</v>
      </c>
      <c r="E52">
        <v>0</v>
      </c>
      <c r="F52">
        <v>2535.5100000000002</v>
      </c>
      <c r="G52">
        <v>49</v>
      </c>
    </row>
    <row r="53" spans="1:7" x14ac:dyDescent="0.25">
      <c r="A53" s="1">
        <v>44615</v>
      </c>
      <c r="B53">
        <v>3440.66</v>
      </c>
      <c r="C53">
        <v>2997.29</v>
      </c>
      <c r="D53">
        <v>443.37</v>
      </c>
      <c r="E53">
        <v>0</v>
      </c>
      <c r="F53">
        <v>1976.46</v>
      </c>
      <c r="G53">
        <v>43</v>
      </c>
    </row>
    <row r="54" spans="1:7" x14ac:dyDescent="0.25">
      <c r="A54" s="1">
        <v>44616</v>
      </c>
      <c r="B54">
        <v>4088.09</v>
      </c>
      <c r="C54">
        <v>3492.17</v>
      </c>
      <c r="D54">
        <v>595.91999999999996</v>
      </c>
      <c r="E54">
        <v>0</v>
      </c>
      <c r="F54">
        <v>2317.0700000000002</v>
      </c>
      <c r="G54">
        <v>40</v>
      </c>
    </row>
    <row r="55" spans="1:7" x14ac:dyDescent="0.25">
      <c r="A55" s="1">
        <v>44617</v>
      </c>
      <c r="B55">
        <v>2918.34</v>
      </c>
      <c r="C55">
        <v>2489.85</v>
      </c>
      <c r="D55">
        <v>428.49</v>
      </c>
      <c r="E55">
        <v>0</v>
      </c>
      <c r="F55">
        <v>1668.94</v>
      </c>
      <c r="G55">
        <v>34</v>
      </c>
    </row>
    <row r="56" spans="1:7" x14ac:dyDescent="0.25">
      <c r="A56" s="1">
        <v>44618</v>
      </c>
      <c r="B56">
        <v>7506.01</v>
      </c>
      <c r="C56">
        <v>4240.6499999999996</v>
      </c>
      <c r="D56">
        <v>3265.36</v>
      </c>
      <c r="E56">
        <v>0</v>
      </c>
      <c r="F56">
        <v>4222.74</v>
      </c>
      <c r="G56">
        <v>49</v>
      </c>
    </row>
    <row r="57" spans="1:7" x14ac:dyDescent="0.25">
      <c r="A57" s="1">
        <v>44619</v>
      </c>
      <c r="B57">
        <v>3184.52</v>
      </c>
      <c r="C57">
        <v>2716.03</v>
      </c>
      <c r="D57">
        <v>468.49</v>
      </c>
      <c r="E57">
        <v>0</v>
      </c>
      <c r="F57">
        <v>3015.9</v>
      </c>
      <c r="G57">
        <v>31</v>
      </c>
    </row>
    <row r="58" spans="1:7" x14ac:dyDescent="0.25">
      <c r="A58" s="1">
        <v>44626</v>
      </c>
      <c r="B58">
        <v>3095.82</v>
      </c>
      <c r="C58">
        <v>2103.2800000000002</v>
      </c>
      <c r="D58">
        <v>992.54</v>
      </c>
      <c r="E58">
        <v>0</v>
      </c>
      <c r="F58">
        <v>1751.75</v>
      </c>
      <c r="G58">
        <v>28</v>
      </c>
    </row>
    <row r="59" spans="1:7" x14ac:dyDescent="0.25">
      <c r="A59" s="1">
        <v>44627</v>
      </c>
      <c r="B59">
        <v>3740.32</v>
      </c>
      <c r="C59">
        <v>3377.27</v>
      </c>
      <c r="D59">
        <v>363.05</v>
      </c>
      <c r="E59">
        <v>0</v>
      </c>
      <c r="F59">
        <v>2132.7800000000002</v>
      </c>
      <c r="G59">
        <v>40</v>
      </c>
    </row>
    <row r="60" spans="1:7" x14ac:dyDescent="0.25">
      <c r="A60" s="1">
        <v>44628</v>
      </c>
      <c r="B60">
        <v>5725.4</v>
      </c>
      <c r="C60">
        <v>4397.01</v>
      </c>
      <c r="D60">
        <v>1328.39</v>
      </c>
      <c r="E60">
        <v>0</v>
      </c>
      <c r="F60">
        <v>3161.2</v>
      </c>
      <c r="G60">
        <v>40</v>
      </c>
    </row>
    <row r="61" spans="1:7" x14ac:dyDescent="0.25">
      <c r="A61" s="1">
        <v>44629</v>
      </c>
      <c r="B61">
        <v>2361.6999999999998</v>
      </c>
      <c r="C61">
        <v>2361.6999999999998</v>
      </c>
      <c r="D61">
        <v>0</v>
      </c>
      <c r="E61">
        <v>0</v>
      </c>
      <c r="F61">
        <v>1436.16</v>
      </c>
      <c r="G61">
        <v>29</v>
      </c>
    </row>
    <row r="62" spans="1:7" x14ac:dyDescent="0.25">
      <c r="A62" s="1">
        <v>44630</v>
      </c>
      <c r="B62">
        <v>3606.48</v>
      </c>
      <c r="C62">
        <v>3297.16</v>
      </c>
      <c r="D62">
        <v>309.32</v>
      </c>
      <c r="E62">
        <v>0</v>
      </c>
      <c r="F62">
        <v>2165.2199999999998</v>
      </c>
      <c r="G62">
        <v>44</v>
      </c>
    </row>
    <row r="63" spans="1:7" x14ac:dyDescent="0.25">
      <c r="A63" s="1">
        <v>44631</v>
      </c>
      <c r="B63">
        <v>4566.46</v>
      </c>
      <c r="C63">
        <v>3666.12</v>
      </c>
      <c r="D63">
        <v>725.34</v>
      </c>
      <c r="E63">
        <v>175</v>
      </c>
      <c r="F63">
        <v>2708.65</v>
      </c>
      <c r="G63">
        <v>41</v>
      </c>
    </row>
    <row r="64" spans="1:7" x14ac:dyDescent="0.25">
      <c r="A64" s="1">
        <v>44632</v>
      </c>
      <c r="B64">
        <v>2883.33</v>
      </c>
      <c r="C64">
        <v>2424.5</v>
      </c>
      <c r="D64">
        <v>458.83</v>
      </c>
      <c r="E64">
        <v>0</v>
      </c>
      <c r="F64">
        <v>1764.21</v>
      </c>
      <c r="G64">
        <v>28</v>
      </c>
    </row>
    <row r="65" spans="1:7" x14ac:dyDescent="0.25">
      <c r="A65" s="1">
        <v>44633</v>
      </c>
      <c r="B65">
        <v>1853.87</v>
      </c>
      <c r="C65">
        <v>1323.77</v>
      </c>
      <c r="D65">
        <v>530.1</v>
      </c>
      <c r="E65">
        <v>0</v>
      </c>
      <c r="F65">
        <v>1137.25</v>
      </c>
      <c r="G65">
        <v>17</v>
      </c>
    </row>
    <row r="66" spans="1:7" x14ac:dyDescent="0.25">
      <c r="A66" s="1">
        <v>44634</v>
      </c>
      <c r="B66">
        <v>5483.77</v>
      </c>
      <c r="C66">
        <v>3538.24</v>
      </c>
      <c r="D66">
        <v>1945.53</v>
      </c>
      <c r="E66">
        <v>0</v>
      </c>
      <c r="F66">
        <v>3209.25</v>
      </c>
      <c r="G66">
        <v>45</v>
      </c>
    </row>
    <row r="67" spans="1:7" x14ac:dyDescent="0.25">
      <c r="A67" s="1">
        <v>44635</v>
      </c>
      <c r="B67">
        <v>5135.18</v>
      </c>
      <c r="C67">
        <v>4967.13</v>
      </c>
      <c r="D67">
        <v>168.05</v>
      </c>
      <c r="E67">
        <v>0</v>
      </c>
      <c r="F67">
        <v>3103.21</v>
      </c>
      <c r="G67">
        <v>40</v>
      </c>
    </row>
    <row r="68" spans="1:7" x14ac:dyDescent="0.25">
      <c r="A68" s="1">
        <v>44636</v>
      </c>
      <c r="B68">
        <v>3445.95</v>
      </c>
      <c r="C68">
        <v>3445.95</v>
      </c>
      <c r="D68">
        <v>0</v>
      </c>
      <c r="E68">
        <v>0</v>
      </c>
      <c r="F68">
        <v>2116.91</v>
      </c>
      <c r="G68">
        <v>28</v>
      </c>
    </row>
    <row r="69" spans="1:7" x14ac:dyDescent="0.25">
      <c r="A69" s="1">
        <v>44637</v>
      </c>
      <c r="B69">
        <v>4681.26</v>
      </c>
      <c r="C69">
        <v>3801.2</v>
      </c>
      <c r="D69">
        <v>880.06</v>
      </c>
      <c r="E69">
        <v>0</v>
      </c>
      <c r="F69">
        <v>2789.94</v>
      </c>
      <c r="G69">
        <v>33</v>
      </c>
    </row>
    <row r="70" spans="1:7" x14ac:dyDescent="0.25">
      <c r="A70" s="1">
        <v>44638</v>
      </c>
      <c r="B70">
        <v>4252.0200000000004</v>
      </c>
      <c r="C70">
        <v>3042.13</v>
      </c>
      <c r="D70">
        <v>1209.8900000000001</v>
      </c>
      <c r="E70">
        <v>0</v>
      </c>
      <c r="F70">
        <v>2512.66</v>
      </c>
      <c r="G70">
        <v>40</v>
      </c>
    </row>
    <row r="71" spans="1:7" x14ac:dyDescent="0.25">
      <c r="A71" s="1">
        <v>44639</v>
      </c>
      <c r="B71">
        <v>3686.54</v>
      </c>
      <c r="C71">
        <v>3434.56</v>
      </c>
      <c r="D71">
        <v>251.98</v>
      </c>
      <c r="E71">
        <v>0</v>
      </c>
      <c r="F71">
        <v>2280.5</v>
      </c>
      <c r="G71">
        <v>38</v>
      </c>
    </row>
    <row r="72" spans="1:7" x14ac:dyDescent="0.25">
      <c r="A72" s="1">
        <v>44640</v>
      </c>
      <c r="B72">
        <v>3334.67</v>
      </c>
      <c r="C72">
        <v>2580.8000000000002</v>
      </c>
      <c r="D72">
        <v>753.87</v>
      </c>
      <c r="E72">
        <v>0</v>
      </c>
      <c r="F72">
        <v>2009.86</v>
      </c>
      <c r="G72">
        <v>32</v>
      </c>
    </row>
    <row r="73" spans="1:7" x14ac:dyDescent="0.25">
      <c r="A73" s="1">
        <v>44641</v>
      </c>
      <c r="B73">
        <v>3020.49</v>
      </c>
      <c r="C73">
        <v>3020.49</v>
      </c>
      <c r="D73">
        <v>0</v>
      </c>
      <c r="E73">
        <v>0</v>
      </c>
      <c r="F73">
        <v>1712.65</v>
      </c>
      <c r="G73">
        <v>31</v>
      </c>
    </row>
    <row r="74" spans="1:7" x14ac:dyDescent="0.25">
      <c r="A74" s="1">
        <v>44642</v>
      </c>
      <c r="B74">
        <v>1648.64</v>
      </c>
      <c r="C74">
        <v>1615.65</v>
      </c>
      <c r="D74">
        <v>32.99</v>
      </c>
      <c r="E74">
        <v>0</v>
      </c>
      <c r="F74">
        <v>1045.55</v>
      </c>
      <c r="G74">
        <v>27</v>
      </c>
    </row>
    <row r="75" spans="1:7" x14ac:dyDescent="0.25">
      <c r="A75" s="1">
        <v>44643</v>
      </c>
      <c r="B75">
        <v>2574.2399999999998</v>
      </c>
      <c r="C75">
        <v>2371.16</v>
      </c>
      <c r="D75">
        <v>203.08</v>
      </c>
      <c r="E75">
        <v>0</v>
      </c>
      <c r="F75">
        <v>1536.1</v>
      </c>
      <c r="G75">
        <v>27</v>
      </c>
    </row>
    <row r="76" spans="1:7" x14ac:dyDescent="0.25">
      <c r="A76" s="1">
        <v>44644</v>
      </c>
      <c r="B76">
        <v>2477.08</v>
      </c>
      <c r="C76">
        <v>2477.08</v>
      </c>
      <c r="D76">
        <v>0</v>
      </c>
      <c r="E76">
        <v>0</v>
      </c>
      <c r="F76">
        <v>1449.1</v>
      </c>
      <c r="G76">
        <v>25</v>
      </c>
    </row>
    <row r="77" spans="1:7" x14ac:dyDescent="0.25">
      <c r="A77" s="1">
        <v>44645</v>
      </c>
      <c r="B77">
        <v>4972.6000000000004</v>
      </c>
      <c r="C77">
        <v>4293.55</v>
      </c>
      <c r="D77">
        <v>679.05</v>
      </c>
      <c r="E77">
        <v>0</v>
      </c>
      <c r="F77">
        <v>3010.9</v>
      </c>
      <c r="G77">
        <v>46</v>
      </c>
    </row>
    <row r="78" spans="1:7" x14ac:dyDescent="0.25">
      <c r="A78" s="1">
        <v>44646</v>
      </c>
      <c r="B78">
        <v>5208.8999999999996</v>
      </c>
      <c r="C78">
        <v>4718.82</v>
      </c>
      <c r="D78">
        <v>490.08</v>
      </c>
      <c r="E78">
        <v>0</v>
      </c>
      <c r="F78">
        <v>3079.53</v>
      </c>
      <c r="G78">
        <v>44</v>
      </c>
    </row>
    <row r="79" spans="1:7" x14ac:dyDescent="0.25">
      <c r="A79" s="1">
        <v>44648</v>
      </c>
      <c r="B79">
        <v>4589.2700000000004</v>
      </c>
      <c r="C79">
        <v>3800.38</v>
      </c>
      <c r="D79">
        <v>788.89</v>
      </c>
      <c r="E79">
        <v>0</v>
      </c>
      <c r="F79">
        <v>2821.77</v>
      </c>
      <c r="G79">
        <v>44</v>
      </c>
    </row>
    <row r="80" spans="1:7" x14ac:dyDescent="0.25">
      <c r="A80" s="1">
        <v>44649</v>
      </c>
      <c r="B80">
        <v>3952.03</v>
      </c>
      <c r="C80">
        <v>3196.76</v>
      </c>
      <c r="D80">
        <v>755.27</v>
      </c>
      <c r="E80">
        <v>0</v>
      </c>
      <c r="F80">
        <v>2391.38</v>
      </c>
      <c r="G80">
        <v>39</v>
      </c>
    </row>
    <row r="81" spans="1:7" x14ac:dyDescent="0.25">
      <c r="A81" s="1">
        <v>44650</v>
      </c>
      <c r="B81">
        <v>2922.44</v>
      </c>
      <c r="C81">
        <v>2621.94</v>
      </c>
      <c r="D81">
        <v>300.5</v>
      </c>
      <c r="E81">
        <v>0</v>
      </c>
      <c r="F81">
        <v>1680.93</v>
      </c>
      <c r="G81">
        <v>29</v>
      </c>
    </row>
    <row r="82" spans="1:7" x14ac:dyDescent="0.25">
      <c r="A82" s="1">
        <v>44651</v>
      </c>
      <c r="B82">
        <v>5354.57</v>
      </c>
      <c r="C82">
        <v>4756.67</v>
      </c>
      <c r="D82">
        <v>597.9</v>
      </c>
      <c r="E82">
        <v>0</v>
      </c>
      <c r="F82">
        <v>3130.67</v>
      </c>
      <c r="G82">
        <v>48</v>
      </c>
    </row>
    <row r="83" spans="1:7" x14ac:dyDescent="0.25">
      <c r="A83" s="1">
        <v>44652</v>
      </c>
      <c r="B83">
        <v>10255.379999999999</v>
      </c>
      <c r="C83">
        <v>8344.65</v>
      </c>
      <c r="D83">
        <v>1910.73</v>
      </c>
      <c r="E83">
        <v>0</v>
      </c>
      <c r="F83">
        <v>6062.86</v>
      </c>
      <c r="G83">
        <v>73</v>
      </c>
    </row>
    <row r="84" spans="1:7" x14ac:dyDescent="0.25">
      <c r="A84" s="1">
        <v>44653</v>
      </c>
      <c r="B84">
        <v>3892.35</v>
      </c>
      <c r="C84">
        <v>3256.02</v>
      </c>
      <c r="D84">
        <v>636.33000000000004</v>
      </c>
      <c r="E84">
        <v>0</v>
      </c>
      <c r="F84">
        <v>2363.4</v>
      </c>
      <c r="G84">
        <v>31</v>
      </c>
    </row>
    <row r="85" spans="1:7" x14ac:dyDescent="0.25">
      <c r="A85" s="1">
        <v>44655</v>
      </c>
      <c r="B85">
        <v>2904.19</v>
      </c>
      <c r="C85">
        <v>2723.13</v>
      </c>
      <c r="D85">
        <v>181.06</v>
      </c>
      <c r="E85">
        <v>0</v>
      </c>
      <c r="F85">
        <v>1778.45</v>
      </c>
      <c r="G85">
        <v>35</v>
      </c>
    </row>
    <row r="86" spans="1:7" x14ac:dyDescent="0.25">
      <c r="A86" s="1">
        <v>44656</v>
      </c>
      <c r="B86">
        <v>3574.76</v>
      </c>
      <c r="C86">
        <v>3106.79</v>
      </c>
      <c r="D86">
        <v>467.97</v>
      </c>
      <c r="E86">
        <v>0</v>
      </c>
      <c r="F86">
        <v>2169.77</v>
      </c>
      <c r="G86">
        <v>46</v>
      </c>
    </row>
    <row r="87" spans="1:7" x14ac:dyDescent="0.25">
      <c r="A87" s="1">
        <v>44657</v>
      </c>
      <c r="B87">
        <v>3552.24</v>
      </c>
      <c r="C87">
        <v>3143.27</v>
      </c>
      <c r="D87">
        <v>408.97</v>
      </c>
      <c r="E87">
        <v>0</v>
      </c>
      <c r="F87">
        <v>2140.11</v>
      </c>
      <c r="G87">
        <v>32</v>
      </c>
    </row>
    <row r="88" spans="1:7" x14ac:dyDescent="0.25">
      <c r="A88" s="1">
        <v>44658</v>
      </c>
      <c r="B88">
        <v>4385.3500000000004</v>
      </c>
      <c r="C88">
        <v>4385.3500000000004</v>
      </c>
      <c r="D88">
        <v>0</v>
      </c>
      <c r="E88">
        <v>0</v>
      </c>
      <c r="F88">
        <v>2619.86</v>
      </c>
      <c r="G88">
        <v>36</v>
      </c>
    </row>
    <row r="89" spans="1:7" x14ac:dyDescent="0.25">
      <c r="A89" s="1">
        <v>44659</v>
      </c>
      <c r="B89">
        <v>4999.97</v>
      </c>
      <c r="C89">
        <v>3970.51</v>
      </c>
      <c r="D89">
        <v>1029.46</v>
      </c>
      <c r="E89">
        <v>0</v>
      </c>
      <c r="F89">
        <v>2937.99</v>
      </c>
      <c r="G89">
        <v>39</v>
      </c>
    </row>
    <row r="90" spans="1:7" x14ac:dyDescent="0.25">
      <c r="A90" s="1">
        <v>44660</v>
      </c>
      <c r="B90">
        <v>4886.8999999999996</v>
      </c>
      <c r="C90">
        <v>3893.99</v>
      </c>
      <c r="D90">
        <v>992.91</v>
      </c>
      <c r="E90">
        <v>0</v>
      </c>
      <c r="F90">
        <v>2862.35</v>
      </c>
      <c r="G90">
        <v>44</v>
      </c>
    </row>
    <row r="91" spans="1:7" x14ac:dyDescent="0.25">
      <c r="A91" s="1">
        <v>44661</v>
      </c>
      <c r="B91">
        <v>2396.5700000000002</v>
      </c>
      <c r="C91">
        <v>1637.17</v>
      </c>
      <c r="D91">
        <v>759.4</v>
      </c>
      <c r="E91">
        <v>0</v>
      </c>
      <c r="F91">
        <v>1412</v>
      </c>
      <c r="G91">
        <v>21</v>
      </c>
    </row>
    <row r="92" spans="1:7" x14ac:dyDescent="0.25">
      <c r="A92" s="1">
        <v>44662</v>
      </c>
      <c r="B92">
        <v>3934.62</v>
      </c>
      <c r="C92">
        <v>3762.78</v>
      </c>
      <c r="D92">
        <v>171.84</v>
      </c>
      <c r="E92">
        <v>0</v>
      </c>
      <c r="F92">
        <v>2347.96</v>
      </c>
      <c r="G92">
        <v>45</v>
      </c>
    </row>
    <row r="93" spans="1:7" x14ac:dyDescent="0.25">
      <c r="A93" s="1">
        <v>44663</v>
      </c>
      <c r="B93">
        <v>7285.53</v>
      </c>
      <c r="C93">
        <v>6415.1</v>
      </c>
      <c r="D93">
        <v>870.43</v>
      </c>
      <c r="E93">
        <v>0</v>
      </c>
      <c r="F93">
        <v>4354.87</v>
      </c>
      <c r="G93">
        <v>61</v>
      </c>
    </row>
    <row r="94" spans="1:7" x14ac:dyDescent="0.25">
      <c r="A94" s="1">
        <v>44664</v>
      </c>
      <c r="B94">
        <v>7784.47</v>
      </c>
      <c r="C94">
        <v>7167.97</v>
      </c>
      <c r="D94">
        <v>616.5</v>
      </c>
      <c r="E94">
        <v>0</v>
      </c>
      <c r="F94">
        <v>4730.93</v>
      </c>
      <c r="G94">
        <v>66</v>
      </c>
    </row>
    <row r="95" spans="1:7" x14ac:dyDescent="0.25">
      <c r="A95" s="1">
        <v>44665</v>
      </c>
      <c r="B95">
        <v>2113.21</v>
      </c>
      <c r="C95">
        <v>1467.32</v>
      </c>
      <c r="D95">
        <v>645.89</v>
      </c>
      <c r="E95">
        <v>0</v>
      </c>
      <c r="F95">
        <v>1275.03</v>
      </c>
      <c r="G95">
        <v>22</v>
      </c>
    </row>
    <row r="96" spans="1:7" x14ac:dyDescent="0.25">
      <c r="A96" s="1">
        <v>44666</v>
      </c>
      <c r="B96">
        <v>2323.02</v>
      </c>
      <c r="C96">
        <v>2107.75</v>
      </c>
      <c r="D96">
        <v>215.27</v>
      </c>
      <c r="E96">
        <v>0</v>
      </c>
      <c r="F96">
        <v>1364.52</v>
      </c>
      <c r="G96">
        <v>19</v>
      </c>
    </row>
    <row r="97" spans="1:7" x14ac:dyDescent="0.25">
      <c r="A97" s="1">
        <v>44667</v>
      </c>
      <c r="B97">
        <v>2517.63</v>
      </c>
      <c r="C97">
        <v>1915.96</v>
      </c>
      <c r="D97">
        <v>601.66999999999996</v>
      </c>
      <c r="E97">
        <v>0</v>
      </c>
      <c r="F97">
        <v>1519.54</v>
      </c>
      <c r="G97">
        <v>30</v>
      </c>
    </row>
    <row r="98" spans="1:7" x14ac:dyDescent="0.25">
      <c r="A98" s="1">
        <v>44668</v>
      </c>
      <c r="B98">
        <v>3773.66</v>
      </c>
      <c r="C98">
        <v>3511.46</v>
      </c>
      <c r="D98">
        <v>262.2</v>
      </c>
      <c r="E98">
        <v>0</v>
      </c>
      <c r="F98">
        <v>2285.61</v>
      </c>
      <c r="G98">
        <v>22</v>
      </c>
    </row>
    <row r="99" spans="1:7" x14ac:dyDescent="0.25">
      <c r="A99" s="1">
        <v>44669</v>
      </c>
      <c r="B99">
        <v>4332.58</v>
      </c>
      <c r="C99">
        <v>3719.02</v>
      </c>
      <c r="D99">
        <v>613.55999999999995</v>
      </c>
      <c r="E99">
        <v>0</v>
      </c>
      <c r="F99">
        <v>2577.2800000000002</v>
      </c>
      <c r="G99">
        <v>47</v>
      </c>
    </row>
    <row r="100" spans="1:7" x14ac:dyDescent="0.25">
      <c r="A100" s="1">
        <v>44670</v>
      </c>
      <c r="B100">
        <v>4677.13</v>
      </c>
      <c r="C100">
        <v>4677.13</v>
      </c>
      <c r="D100">
        <v>0</v>
      </c>
      <c r="E100">
        <v>0</v>
      </c>
      <c r="F100">
        <v>2738.63</v>
      </c>
      <c r="G100">
        <v>57</v>
      </c>
    </row>
    <row r="101" spans="1:7" x14ac:dyDescent="0.25">
      <c r="A101" s="1">
        <v>44671</v>
      </c>
      <c r="B101">
        <v>7803.19</v>
      </c>
      <c r="C101">
        <v>7326.64</v>
      </c>
      <c r="D101">
        <v>476.55</v>
      </c>
      <c r="E101">
        <v>0</v>
      </c>
      <c r="F101">
        <v>4624.54</v>
      </c>
      <c r="G101">
        <v>44</v>
      </c>
    </row>
    <row r="102" spans="1:7" x14ac:dyDescent="0.25">
      <c r="A102" s="1">
        <v>44672</v>
      </c>
      <c r="B102">
        <v>4054.63</v>
      </c>
      <c r="C102">
        <v>3408.61</v>
      </c>
      <c r="D102">
        <v>646.02</v>
      </c>
      <c r="E102">
        <v>0</v>
      </c>
      <c r="F102">
        <v>2478.44</v>
      </c>
      <c r="G102">
        <v>42</v>
      </c>
    </row>
    <row r="103" spans="1:7" x14ac:dyDescent="0.25">
      <c r="A103" s="1">
        <v>44673</v>
      </c>
      <c r="B103">
        <v>3629.81</v>
      </c>
      <c r="C103">
        <v>3038.84</v>
      </c>
      <c r="D103">
        <v>590.97</v>
      </c>
      <c r="E103">
        <v>0</v>
      </c>
      <c r="F103">
        <v>2063.79</v>
      </c>
      <c r="G103">
        <v>32</v>
      </c>
    </row>
    <row r="104" spans="1:7" x14ac:dyDescent="0.25">
      <c r="A104" s="1">
        <v>44674</v>
      </c>
      <c r="B104">
        <v>2972.21</v>
      </c>
      <c r="C104">
        <v>2714.06</v>
      </c>
      <c r="D104">
        <v>258.14999999999998</v>
      </c>
      <c r="E104">
        <v>0</v>
      </c>
      <c r="F104">
        <v>1788.48</v>
      </c>
      <c r="G104">
        <v>37</v>
      </c>
    </row>
    <row r="105" spans="1:7" x14ac:dyDescent="0.25">
      <c r="A105" s="1">
        <v>44676</v>
      </c>
      <c r="B105">
        <v>3894.87</v>
      </c>
      <c r="C105">
        <v>3577.5</v>
      </c>
      <c r="D105">
        <v>317.37</v>
      </c>
      <c r="E105">
        <v>0</v>
      </c>
      <c r="F105">
        <v>2377.1</v>
      </c>
      <c r="G105">
        <v>33</v>
      </c>
    </row>
    <row r="106" spans="1:7" x14ac:dyDescent="0.25">
      <c r="A106" s="1">
        <v>44677</v>
      </c>
      <c r="B106">
        <v>2496.5700000000002</v>
      </c>
      <c r="C106">
        <v>2496.5700000000002</v>
      </c>
      <c r="D106">
        <v>0</v>
      </c>
      <c r="E106">
        <v>0</v>
      </c>
      <c r="F106">
        <v>1464.89</v>
      </c>
      <c r="G106">
        <v>25</v>
      </c>
    </row>
    <row r="107" spans="1:7" x14ac:dyDescent="0.25">
      <c r="A107" s="1">
        <v>44678</v>
      </c>
      <c r="B107">
        <v>2155.31</v>
      </c>
      <c r="C107">
        <v>2126.83</v>
      </c>
      <c r="D107">
        <v>28.48</v>
      </c>
      <c r="E107">
        <v>0</v>
      </c>
      <c r="F107">
        <v>1304.44</v>
      </c>
      <c r="G107">
        <v>28</v>
      </c>
    </row>
    <row r="108" spans="1:7" x14ac:dyDescent="0.25">
      <c r="A108" s="1">
        <v>44679</v>
      </c>
      <c r="B108">
        <v>3407.9</v>
      </c>
      <c r="C108">
        <v>2741.14</v>
      </c>
      <c r="D108">
        <v>666.76</v>
      </c>
      <c r="E108">
        <v>0</v>
      </c>
      <c r="F108">
        <v>2015.66</v>
      </c>
      <c r="G108">
        <v>36</v>
      </c>
    </row>
    <row r="109" spans="1:7" x14ac:dyDescent="0.25">
      <c r="A109" s="1">
        <v>44680</v>
      </c>
      <c r="B109">
        <v>2724.02</v>
      </c>
      <c r="C109">
        <v>2616.0300000000002</v>
      </c>
      <c r="D109">
        <v>107.99</v>
      </c>
      <c r="E109">
        <v>0</v>
      </c>
      <c r="F109">
        <v>1600.48</v>
      </c>
      <c r="G109">
        <v>32</v>
      </c>
    </row>
    <row r="110" spans="1:7" x14ac:dyDescent="0.25">
      <c r="A110" s="1">
        <v>44681</v>
      </c>
      <c r="B110">
        <v>2936.9</v>
      </c>
      <c r="C110">
        <v>2120.46</v>
      </c>
      <c r="D110">
        <v>816.44</v>
      </c>
      <c r="E110">
        <v>0</v>
      </c>
      <c r="F110">
        <v>1733.86</v>
      </c>
      <c r="G110">
        <v>31</v>
      </c>
    </row>
    <row r="111" spans="1:7" x14ac:dyDescent="0.25">
      <c r="A111" s="1">
        <v>44682</v>
      </c>
      <c r="B111">
        <v>2299.4899999999998</v>
      </c>
      <c r="C111">
        <v>1844.27</v>
      </c>
      <c r="D111">
        <v>455.22</v>
      </c>
      <c r="E111">
        <v>0</v>
      </c>
      <c r="F111">
        <v>1358.02</v>
      </c>
      <c r="G111">
        <v>25</v>
      </c>
    </row>
    <row r="112" spans="1:7" x14ac:dyDescent="0.25">
      <c r="A112" s="1">
        <v>44683</v>
      </c>
      <c r="B112">
        <v>5005.97</v>
      </c>
      <c r="C112">
        <v>4914.97</v>
      </c>
      <c r="D112">
        <v>91</v>
      </c>
      <c r="E112">
        <v>0</v>
      </c>
      <c r="F112">
        <v>2991.38</v>
      </c>
      <c r="G112">
        <v>44</v>
      </c>
    </row>
    <row r="113" spans="1:7" x14ac:dyDescent="0.25">
      <c r="A113" s="1">
        <v>44684</v>
      </c>
      <c r="B113">
        <v>3559.06</v>
      </c>
      <c r="C113">
        <v>3026.82</v>
      </c>
      <c r="D113">
        <v>532.24</v>
      </c>
      <c r="E113">
        <v>0</v>
      </c>
      <c r="F113">
        <v>2125.69</v>
      </c>
      <c r="G113">
        <v>35</v>
      </c>
    </row>
    <row r="114" spans="1:7" x14ac:dyDescent="0.25">
      <c r="A114" s="1">
        <v>44685</v>
      </c>
      <c r="B114">
        <v>3769.1</v>
      </c>
      <c r="C114">
        <v>3769.1</v>
      </c>
      <c r="D114">
        <v>0</v>
      </c>
      <c r="E114">
        <v>0</v>
      </c>
      <c r="F114">
        <v>2195.29</v>
      </c>
      <c r="G114">
        <v>31</v>
      </c>
    </row>
    <row r="115" spans="1:7" x14ac:dyDescent="0.25">
      <c r="A115" s="1">
        <v>44686</v>
      </c>
      <c r="B115">
        <v>4005.34</v>
      </c>
      <c r="C115">
        <v>3073.37</v>
      </c>
      <c r="D115">
        <v>931.97</v>
      </c>
      <c r="E115">
        <v>0</v>
      </c>
      <c r="F115">
        <v>2362.7600000000002</v>
      </c>
      <c r="G115">
        <v>45</v>
      </c>
    </row>
    <row r="116" spans="1:7" x14ac:dyDescent="0.25">
      <c r="A116" s="1">
        <v>44687</v>
      </c>
      <c r="B116">
        <v>3641.77</v>
      </c>
      <c r="C116">
        <v>3097.47</v>
      </c>
      <c r="D116">
        <v>544.29999999999995</v>
      </c>
      <c r="E116">
        <v>0</v>
      </c>
      <c r="F116">
        <v>2215.27</v>
      </c>
      <c r="G116">
        <v>36</v>
      </c>
    </row>
    <row r="117" spans="1:7" x14ac:dyDescent="0.25">
      <c r="A117" s="1">
        <v>44688</v>
      </c>
      <c r="B117">
        <v>3771.87</v>
      </c>
      <c r="C117">
        <v>3606.46</v>
      </c>
      <c r="D117">
        <v>165.41</v>
      </c>
      <c r="E117">
        <v>0</v>
      </c>
      <c r="F117">
        <v>2210.9</v>
      </c>
      <c r="G117">
        <v>37</v>
      </c>
    </row>
    <row r="118" spans="1:7" x14ac:dyDescent="0.25">
      <c r="A118" s="1">
        <v>44689</v>
      </c>
      <c r="B118">
        <v>4323.88</v>
      </c>
      <c r="C118">
        <v>4121.76</v>
      </c>
      <c r="D118">
        <v>202.12</v>
      </c>
      <c r="E118">
        <v>0</v>
      </c>
      <c r="F118">
        <v>2500.27</v>
      </c>
      <c r="G118">
        <v>34</v>
      </c>
    </row>
    <row r="119" spans="1:7" x14ac:dyDescent="0.25">
      <c r="A119" s="1">
        <v>44690</v>
      </c>
      <c r="B119">
        <v>6576.87</v>
      </c>
      <c r="C119">
        <v>4606.3999999999996</v>
      </c>
      <c r="D119">
        <v>1970.47</v>
      </c>
      <c r="E119">
        <v>0</v>
      </c>
      <c r="F119">
        <v>3815.44</v>
      </c>
      <c r="G119">
        <v>47</v>
      </c>
    </row>
    <row r="120" spans="1:7" x14ac:dyDescent="0.25">
      <c r="A120" s="1">
        <v>44691</v>
      </c>
      <c r="B120">
        <v>4187.87</v>
      </c>
      <c r="C120">
        <v>3274.09</v>
      </c>
      <c r="D120">
        <v>546.08000000000004</v>
      </c>
      <c r="E120">
        <v>367.7</v>
      </c>
      <c r="F120">
        <v>2428.3000000000002</v>
      </c>
      <c r="G120">
        <v>34</v>
      </c>
    </row>
    <row r="121" spans="1:7" x14ac:dyDescent="0.25">
      <c r="A121" s="1">
        <v>44692</v>
      </c>
      <c r="B121">
        <v>2697</v>
      </c>
      <c r="C121">
        <v>2265.39</v>
      </c>
      <c r="D121">
        <v>431.61</v>
      </c>
      <c r="E121">
        <v>0</v>
      </c>
      <c r="F121">
        <v>1614.29</v>
      </c>
      <c r="G121">
        <v>33</v>
      </c>
    </row>
    <row r="122" spans="1:7" x14ac:dyDescent="0.25">
      <c r="A122" s="1">
        <v>44693</v>
      </c>
      <c r="B122">
        <v>5016.97</v>
      </c>
      <c r="C122">
        <v>3192.75</v>
      </c>
      <c r="D122">
        <v>1824.22</v>
      </c>
      <c r="E122">
        <v>0</v>
      </c>
      <c r="F122">
        <v>2935.17</v>
      </c>
      <c r="G122">
        <v>48</v>
      </c>
    </row>
    <row r="123" spans="1:7" x14ac:dyDescent="0.25">
      <c r="A123" s="1">
        <v>44694</v>
      </c>
      <c r="B123">
        <v>6800.97</v>
      </c>
      <c r="C123">
        <v>5259.85</v>
      </c>
      <c r="D123">
        <v>1541.12</v>
      </c>
      <c r="E123">
        <v>0</v>
      </c>
      <c r="F123">
        <v>4028.82</v>
      </c>
      <c r="G123">
        <v>42</v>
      </c>
    </row>
    <row r="124" spans="1:7" x14ac:dyDescent="0.25">
      <c r="A124" s="1">
        <v>44695</v>
      </c>
      <c r="B124">
        <v>6474.39</v>
      </c>
      <c r="C124">
        <v>4850.71</v>
      </c>
      <c r="D124">
        <v>1400.68</v>
      </c>
      <c r="E124">
        <v>223</v>
      </c>
      <c r="F124">
        <v>3760.14</v>
      </c>
      <c r="G124">
        <v>45</v>
      </c>
    </row>
    <row r="125" spans="1:7" x14ac:dyDescent="0.25">
      <c r="A125" s="1">
        <v>44696</v>
      </c>
      <c r="B125">
        <v>2278.7600000000002</v>
      </c>
      <c r="C125">
        <v>2011.17</v>
      </c>
      <c r="D125">
        <v>267.58999999999997</v>
      </c>
      <c r="E125">
        <v>0</v>
      </c>
      <c r="F125">
        <v>1349.34</v>
      </c>
      <c r="G125">
        <v>26</v>
      </c>
    </row>
    <row r="126" spans="1:7" x14ac:dyDescent="0.25">
      <c r="A126" s="1">
        <v>44697</v>
      </c>
      <c r="B126">
        <v>6836.33</v>
      </c>
      <c r="C126">
        <v>5687.98</v>
      </c>
      <c r="D126">
        <v>1148.3499999999999</v>
      </c>
      <c r="E126">
        <v>0</v>
      </c>
      <c r="F126">
        <v>4091.26</v>
      </c>
      <c r="G126">
        <v>60</v>
      </c>
    </row>
    <row r="127" spans="1:7" x14ac:dyDescent="0.25">
      <c r="A127" s="1">
        <v>44698</v>
      </c>
      <c r="B127">
        <v>2978.96</v>
      </c>
      <c r="C127">
        <v>2784.96</v>
      </c>
      <c r="D127">
        <v>194</v>
      </c>
      <c r="E127">
        <v>0</v>
      </c>
      <c r="F127">
        <v>1801.97</v>
      </c>
      <c r="G127">
        <v>36</v>
      </c>
    </row>
    <row r="128" spans="1:7" x14ac:dyDescent="0.25">
      <c r="A128" s="1">
        <v>44699</v>
      </c>
      <c r="B128">
        <v>3994.34</v>
      </c>
      <c r="C128">
        <v>2886.69</v>
      </c>
      <c r="D128">
        <v>1107.6500000000001</v>
      </c>
      <c r="E128">
        <v>0</v>
      </c>
      <c r="F128">
        <v>2329.9499999999998</v>
      </c>
      <c r="G128">
        <v>42</v>
      </c>
    </row>
    <row r="129" spans="1:7" x14ac:dyDescent="0.25">
      <c r="A129" s="1">
        <v>44700</v>
      </c>
      <c r="B129">
        <v>3841.43</v>
      </c>
      <c r="C129">
        <v>3668.32</v>
      </c>
      <c r="D129">
        <v>173.11</v>
      </c>
      <c r="E129">
        <v>0</v>
      </c>
      <c r="F129">
        <v>2337.63</v>
      </c>
      <c r="G129">
        <v>40</v>
      </c>
    </row>
    <row r="130" spans="1:7" x14ac:dyDescent="0.25">
      <c r="A130" s="1">
        <v>44701</v>
      </c>
      <c r="B130">
        <v>5256.21</v>
      </c>
      <c r="C130">
        <v>4466.4799999999996</v>
      </c>
      <c r="D130">
        <v>318.81</v>
      </c>
      <c r="E130">
        <v>470.92</v>
      </c>
      <c r="F130">
        <v>3190.74</v>
      </c>
      <c r="G130">
        <v>46</v>
      </c>
    </row>
    <row r="131" spans="1:7" x14ac:dyDescent="0.25">
      <c r="A131" s="1">
        <v>44702</v>
      </c>
      <c r="B131">
        <v>4876.71</v>
      </c>
      <c r="C131">
        <v>4139.45</v>
      </c>
      <c r="D131">
        <v>737.26</v>
      </c>
      <c r="E131">
        <v>0</v>
      </c>
      <c r="F131">
        <v>2880.41</v>
      </c>
      <c r="G131">
        <v>31</v>
      </c>
    </row>
    <row r="132" spans="1:7" x14ac:dyDescent="0.25">
      <c r="A132" s="1">
        <v>44703</v>
      </c>
      <c r="B132">
        <v>3625.34</v>
      </c>
      <c r="C132">
        <v>2363.54</v>
      </c>
      <c r="D132">
        <v>1261.8</v>
      </c>
      <c r="E132">
        <v>0</v>
      </c>
      <c r="F132">
        <v>2172.88</v>
      </c>
      <c r="G132">
        <v>24</v>
      </c>
    </row>
    <row r="133" spans="1:7" x14ac:dyDescent="0.25">
      <c r="A133" s="1">
        <v>44704</v>
      </c>
      <c r="B133">
        <v>2353.56</v>
      </c>
      <c r="C133">
        <v>1970.94</v>
      </c>
      <c r="D133">
        <v>382.62</v>
      </c>
      <c r="E133">
        <v>0</v>
      </c>
      <c r="F133">
        <v>1398.95</v>
      </c>
      <c r="G133">
        <v>34</v>
      </c>
    </row>
    <row r="134" spans="1:7" x14ac:dyDescent="0.25">
      <c r="A134" s="1">
        <v>44705</v>
      </c>
      <c r="B134">
        <v>2837.77</v>
      </c>
      <c r="C134">
        <v>2560.34</v>
      </c>
      <c r="D134">
        <v>277.43</v>
      </c>
      <c r="E134">
        <v>0</v>
      </c>
      <c r="F134">
        <v>1671.61</v>
      </c>
      <c r="G134">
        <v>33</v>
      </c>
    </row>
    <row r="135" spans="1:7" x14ac:dyDescent="0.25">
      <c r="A135" s="1">
        <v>44706</v>
      </c>
      <c r="B135">
        <v>6485.35</v>
      </c>
      <c r="C135">
        <v>5601.1</v>
      </c>
      <c r="D135">
        <v>884.25</v>
      </c>
      <c r="E135">
        <v>0</v>
      </c>
      <c r="F135">
        <v>3843.54</v>
      </c>
      <c r="G135">
        <v>53</v>
      </c>
    </row>
    <row r="136" spans="1:7" x14ac:dyDescent="0.25">
      <c r="A136" s="1">
        <v>44707</v>
      </c>
      <c r="B136">
        <v>4079.26</v>
      </c>
      <c r="C136">
        <v>3574.25</v>
      </c>
      <c r="D136">
        <v>505.01</v>
      </c>
      <c r="E136">
        <v>0</v>
      </c>
      <c r="F136">
        <v>2365.6</v>
      </c>
      <c r="G136">
        <v>35</v>
      </c>
    </row>
    <row r="137" spans="1:7" x14ac:dyDescent="0.25">
      <c r="A137" s="1">
        <v>44708</v>
      </c>
      <c r="B137">
        <v>6378.39</v>
      </c>
      <c r="C137">
        <v>4568.8100000000004</v>
      </c>
      <c r="D137">
        <v>903.56</v>
      </c>
      <c r="E137">
        <v>906.02</v>
      </c>
      <c r="F137">
        <v>3894.37</v>
      </c>
      <c r="G137">
        <v>60</v>
      </c>
    </row>
    <row r="138" spans="1:7" x14ac:dyDescent="0.25">
      <c r="A138" s="1">
        <v>44709</v>
      </c>
      <c r="B138">
        <v>3786.59</v>
      </c>
      <c r="C138">
        <v>3228.34</v>
      </c>
      <c r="D138">
        <v>376.56</v>
      </c>
      <c r="E138">
        <v>181.69</v>
      </c>
      <c r="F138">
        <v>2274.87</v>
      </c>
      <c r="G138">
        <v>42</v>
      </c>
    </row>
    <row r="139" spans="1:7" x14ac:dyDescent="0.25">
      <c r="A139" s="1">
        <v>44710</v>
      </c>
      <c r="B139">
        <v>3963.06</v>
      </c>
      <c r="C139">
        <v>3963.06</v>
      </c>
      <c r="D139">
        <v>0</v>
      </c>
      <c r="E139">
        <v>0</v>
      </c>
      <c r="F139">
        <v>2283.02</v>
      </c>
      <c r="G139">
        <v>34</v>
      </c>
    </row>
    <row r="140" spans="1:7" x14ac:dyDescent="0.25">
      <c r="A140" s="1">
        <v>44711</v>
      </c>
      <c r="B140">
        <v>4594.9449999999997</v>
      </c>
      <c r="C140">
        <v>3829.46</v>
      </c>
      <c r="D140">
        <v>765.48500000000001</v>
      </c>
      <c r="E140">
        <v>0</v>
      </c>
      <c r="F140">
        <v>2665.0681</v>
      </c>
      <c r="G140">
        <v>0</v>
      </c>
    </row>
    <row r="141" spans="1:7" x14ac:dyDescent="0.25">
      <c r="A141" s="1">
        <v>44712</v>
      </c>
      <c r="B141">
        <v>2908.3649999999998</v>
      </c>
      <c r="C141">
        <v>2672.65</v>
      </c>
      <c r="D141">
        <v>235.715</v>
      </c>
      <c r="E141">
        <v>0</v>
      </c>
      <c r="F141">
        <v>1657.7680499999999</v>
      </c>
      <c r="G14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F889-645A-4F91-A0BF-FAD1E4EC3E57}">
  <dimension ref="A1:G141"/>
  <sheetViews>
    <sheetView workbookViewId="0">
      <selection sqref="A1:G141"/>
    </sheetView>
  </sheetViews>
  <sheetFormatPr baseColWidth="10" defaultRowHeight="15" x14ac:dyDescent="0.25"/>
  <cols>
    <col min="2" max="2" width="15.28515625" customWidth="1"/>
    <col min="3" max="3" width="16.42578125" customWidth="1"/>
    <col min="4" max="4" width="15.140625" customWidth="1"/>
    <col min="5" max="5" width="20.8554687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s="1">
        <v>44563</v>
      </c>
      <c r="B2">
        <v>3574.28</v>
      </c>
      <c r="C2">
        <v>3459.57</v>
      </c>
      <c r="D2">
        <v>114.71</v>
      </c>
      <c r="E2">
        <v>0</v>
      </c>
      <c r="F2">
        <v>1908.81</v>
      </c>
      <c r="G2">
        <v>25</v>
      </c>
    </row>
    <row r="3" spans="1:7" x14ac:dyDescent="0.25">
      <c r="A3" s="1">
        <v>44564</v>
      </c>
      <c r="B3">
        <v>4942.17</v>
      </c>
      <c r="C3">
        <v>4942.17</v>
      </c>
      <c r="D3">
        <v>0</v>
      </c>
      <c r="E3">
        <v>0</v>
      </c>
      <c r="F3">
        <v>2553.7800000000002</v>
      </c>
      <c r="G3">
        <v>47</v>
      </c>
    </row>
    <row r="4" spans="1:7" x14ac:dyDescent="0.25">
      <c r="A4" s="1">
        <v>44565</v>
      </c>
      <c r="B4">
        <v>5551.82</v>
      </c>
      <c r="C4">
        <v>5108.04</v>
      </c>
      <c r="D4">
        <v>443.78</v>
      </c>
      <c r="E4">
        <v>0</v>
      </c>
      <c r="F4">
        <v>2692.46</v>
      </c>
      <c r="G4">
        <v>55</v>
      </c>
    </row>
    <row r="5" spans="1:7" x14ac:dyDescent="0.25">
      <c r="A5" s="1">
        <v>44566</v>
      </c>
      <c r="B5">
        <v>6001.55</v>
      </c>
      <c r="C5">
        <v>5876.3</v>
      </c>
      <c r="D5">
        <v>125.25</v>
      </c>
      <c r="E5">
        <v>0</v>
      </c>
      <c r="F5">
        <v>3018.65</v>
      </c>
      <c r="G5">
        <v>58</v>
      </c>
    </row>
    <row r="6" spans="1:7" x14ac:dyDescent="0.25">
      <c r="A6" s="1">
        <v>44567</v>
      </c>
      <c r="B6">
        <v>4118.8900000000003</v>
      </c>
      <c r="C6">
        <v>3962.21</v>
      </c>
      <c r="D6">
        <v>156.68</v>
      </c>
      <c r="E6">
        <v>0</v>
      </c>
      <c r="F6">
        <v>2053.39</v>
      </c>
      <c r="G6">
        <v>50</v>
      </c>
    </row>
    <row r="7" spans="1:7" x14ac:dyDescent="0.25">
      <c r="A7" s="1">
        <v>44568</v>
      </c>
      <c r="B7">
        <v>5649.31</v>
      </c>
      <c r="C7">
        <v>4933.16</v>
      </c>
      <c r="D7">
        <v>716.15</v>
      </c>
      <c r="E7">
        <v>0</v>
      </c>
      <c r="F7">
        <v>2779.85</v>
      </c>
      <c r="G7">
        <v>59</v>
      </c>
    </row>
    <row r="8" spans="1:7" x14ac:dyDescent="0.25">
      <c r="A8" s="1">
        <v>44569</v>
      </c>
      <c r="B8">
        <v>5302.13</v>
      </c>
      <c r="C8">
        <v>4907.66</v>
      </c>
      <c r="D8">
        <v>394.47</v>
      </c>
      <c r="E8">
        <v>0</v>
      </c>
      <c r="F8">
        <v>2587.8000000000002</v>
      </c>
      <c r="G8">
        <v>58</v>
      </c>
    </row>
    <row r="9" spans="1:7" x14ac:dyDescent="0.25">
      <c r="A9" s="1">
        <v>44570</v>
      </c>
      <c r="B9">
        <v>3478.01</v>
      </c>
      <c r="C9">
        <v>1596.41</v>
      </c>
      <c r="D9">
        <v>1881.6</v>
      </c>
      <c r="E9">
        <v>0</v>
      </c>
      <c r="F9">
        <v>1746.17</v>
      </c>
      <c r="G9">
        <v>32</v>
      </c>
    </row>
    <row r="10" spans="1:7" x14ac:dyDescent="0.25">
      <c r="A10" s="1">
        <v>44571</v>
      </c>
      <c r="B10">
        <v>7573.72</v>
      </c>
      <c r="C10">
        <v>2347.08</v>
      </c>
      <c r="D10">
        <v>94.28</v>
      </c>
      <c r="E10">
        <v>5132.3599999999997</v>
      </c>
      <c r="F10">
        <v>3802.33</v>
      </c>
      <c r="G10">
        <v>32</v>
      </c>
    </row>
    <row r="11" spans="1:7" x14ac:dyDescent="0.25">
      <c r="A11" s="1">
        <v>44572</v>
      </c>
      <c r="B11">
        <v>4226.25</v>
      </c>
      <c r="C11">
        <v>3692.89</v>
      </c>
      <c r="D11">
        <v>533.36</v>
      </c>
      <c r="E11">
        <v>0</v>
      </c>
      <c r="F11">
        <v>2411.77</v>
      </c>
      <c r="G11">
        <v>46</v>
      </c>
    </row>
    <row r="12" spans="1:7" x14ac:dyDescent="0.25">
      <c r="A12" s="1">
        <v>44573</v>
      </c>
      <c r="B12">
        <v>4172.46</v>
      </c>
      <c r="C12">
        <v>4172.46</v>
      </c>
      <c r="D12">
        <v>0</v>
      </c>
      <c r="E12">
        <v>0</v>
      </c>
      <c r="F12">
        <v>2291.9499999999998</v>
      </c>
      <c r="G12">
        <v>48</v>
      </c>
    </row>
    <row r="13" spans="1:7" x14ac:dyDescent="0.25">
      <c r="A13" s="1">
        <v>44574</v>
      </c>
      <c r="B13">
        <v>3580.9</v>
      </c>
      <c r="C13">
        <v>3217.79</v>
      </c>
      <c r="D13">
        <v>363.11</v>
      </c>
      <c r="E13">
        <v>0</v>
      </c>
      <c r="F13">
        <v>2032.93</v>
      </c>
      <c r="G13">
        <v>39</v>
      </c>
    </row>
    <row r="14" spans="1:7" x14ac:dyDescent="0.25">
      <c r="A14" s="1">
        <v>44575</v>
      </c>
      <c r="B14">
        <v>3503.12</v>
      </c>
      <c r="C14">
        <v>2831.55</v>
      </c>
      <c r="D14">
        <v>671.57</v>
      </c>
      <c r="E14">
        <v>0</v>
      </c>
      <c r="F14">
        <v>1996.33</v>
      </c>
      <c r="G14">
        <v>33</v>
      </c>
    </row>
    <row r="15" spans="1:7" x14ac:dyDescent="0.25">
      <c r="A15" s="1">
        <v>44576</v>
      </c>
      <c r="B15">
        <v>6727.53</v>
      </c>
      <c r="C15">
        <v>5752.18</v>
      </c>
      <c r="D15">
        <v>975.35</v>
      </c>
      <c r="E15">
        <v>0</v>
      </c>
      <c r="F15">
        <v>3750.84</v>
      </c>
      <c r="G15">
        <v>48</v>
      </c>
    </row>
    <row r="16" spans="1:7" x14ac:dyDescent="0.25">
      <c r="A16" s="1">
        <v>44577</v>
      </c>
      <c r="B16">
        <v>3620.16</v>
      </c>
      <c r="C16">
        <v>3216.57</v>
      </c>
      <c r="D16">
        <v>403.59</v>
      </c>
      <c r="E16">
        <v>0</v>
      </c>
      <c r="F16">
        <v>2127.77</v>
      </c>
      <c r="G16">
        <v>28</v>
      </c>
    </row>
    <row r="17" spans="1:7" x14ac:dyDescent="0.25">
      <c r="A17" s="1">
        <v>44578</v>
      </c>
      <c r="B17">
        <v>3178.41</v>
      </c>
      <c r="C17">
        <v>3154.41</v>
      </c>
      <c r="D17">
        <v>24</v>
      </c>
      <c r="E17">
        <v>0</v>
      </c>
      <c r="F17">
        <v>1826.18</v>
      </c>
      <c r="G17">
        <v>34</v>
      </c>
    </row>
    <row r="18" spans="1:7" x14ac:dyDescent="0.25">
      <c r="A18" s="1">
        <v>44579</v>
      </c>
      <c r="B18">
        <v>3765.94</v>
      </c>
      <c r="C18">
        <v>3388.37</v>
      </c>
      <c r="D18">
        <v>377.57</v>
      </c>
      <c r="E18">
        <v>0</v>
      </c>
      <c r="F18">
        <v>2082.56</v>
      </c>
      <c r="G18">
        <v>40</v>
      </c>
    </row>
    <row r="19" spans="1:7" x14ac:dyDescent="0.25">
      <c r="A19" s="1">
        <v>44580</v>
      </c>
      <c r="B19">
        <v>3966.48</v>
      </c>
      <c r="C19">
        <v>3605.21</v>
      </c>
      <c r="D19">
        <v>361.27</v>
      </c>
      <c r="E19">
        <v>0</v>
      </c>
      <c r="F19">
        <v>2216.8200000000002</v>
      </c>
      <c r="G19">
        <v>53</v>
      </c>
    </row>
    <row r="20" spans="1:7" x14ac:dyDescent="0.25">
      <c r="A20" s="1">
        <v>44581</v>
      </c>
      <c r="B20">
        <v>3706.63</v>
      </c>
      <c r="C20">
        <v>3706.63</v>
      </c>
      <c r="D20">
        <v>0</v>
      </c>
      <c r="E20">
        <v>0</v>
      </c>
      <c r="F20">
        <v>2076.33</v>
      </c>
      <c r="G20">
        <v>42</v>
      </c>
    </row>
    <row r="21" spans="1:7" x14ac:dyDescent="0.25">
      <c r="A21" s="1">
        <v>44582</v>
      </c>
      <c r="B21">
        <v>2753.61</v>
      </c>
      <c r="C21">
        <v>2753.61</v>
      </c>
      <c r="D21">
        <v>0</v>
      </c>
      <c r="E21">
        <v>0</v>
      </c>
      <c r="F21">
        <v>1611.89</v>
      </c>
      <c r="G21">
        <v>35</v>
      </c>
    </row>
    <row r="22" spans="1:7" x14ac:dyDescent="0.25">
      <c r="A22" s="1">
        <v>44583</v>
      </c>
      <c r="B22">
        <v>6177.15</v>
      </c>
      <c r="C22">
        <v>4991.5600000000004</v>
      </c>
      <c r="D22">
        <v>1185.5899999999999</v>
      </c>
      <c r="E22">
        <v>0</v>
      </c>
      <c r="F22">
        <v>3505.85</v>
      </c>
      <c r="G22">
        <v>51</v>
      </c>
    </row>
    <row r="23" spans="1:7" x14ac:dyDescent="0.25">
      <c r="A23" s="1">
        <v>44584</v>
      </c>
      <c r="B23">
        <v>2919.39</v>
      </c>
      <c r="C23">
        <v>2833.64</v>
      </c>
      <c r="D23">
        <v>85.75</v>
      </c>
      <c r="E23">
        <v>0</v>
      </c>
      <c r="F23">
        <v>1654.02</v>
      </c>
      <c r="G23">
        <v>26</v>
      </c>
    </row>
    <row r="24" spans="1:7" x14ac:dyDescent="0.25">
      <c r="A24" s="1">
        <v>44585</v>
      </c>
      <c r="B24">
        <v>3034.94</v>
      </c>
      <c r="C24">
        <v>2721.46</v>
      </c>
      <c r="D24">
        <v>313.48</v>
      </c>
      <c r="E24">
        <v>0</v>
      </c>
      <c r="F24">
        <v>1758.41</v>
      </c>
      <c r="G24">
        <v>31</v>
      </c>
    </row>
    <row r="25" spans="1:7" x14ac:dyDescent="0.25">
      <c r="A25" s="1">
        <v>44586</v>
      </c>
      <c r="B25">
        <v>2491.39</v>
      </c>
      <c r="C25">
        <v>2365.77</v>
      </c>
      <c r="D25">
        <v>125.62</v>
      </c>
      <c r="E25">
        <v>0</v>
      </c>
      <c r="F25">
        <v>1430.55</v>
      </c>
      <c r="G25">
        <v>34</v>
      </c>
    </row>
    <row r="26" spans="1:7" x14ac:dyDescent="0.25">
      <c r="A26" s="1">
        <v>44587</v>
      </c>
      <c r="B26">
        <v>1881.23</v>
      </c>
      <c r="C26">
        <v>1714.15</v>
      </c>
      <c r="D26">
        <v>167.08</v>
      </c>
      <c r="E26">
        <v>0</v>
      </c>
      <c r="F26">
        <v>1141.31</v>
      </c>
      <c r="G26">
        <v>24</v>
      </c>
    </row>
    <row r="27" spans="1:7" x14ac:dyDescent="0.25">
      <c r="A27" s="1">
        <v>44588</v>
      </c>
      <c r="B27">
        <v>2533.27</v>
      </c>
      <c r="C27">
        <v>1714.63</v>
      </c>
      <c r="D27">
        <v>818.64</v>
      </c>
      <c r="E27">
        <v>0</v>
      </c>
      <c r="F27">
        <v>1442.5</v>
      </c>
      <c r="G27">
        <v>34</v>
      </c>
    </row>
    <row r="28" spans="1:7" x14ac:dyDescent="0.25">
      <c r="A28" s="1">
        <v>44589</v>
      </c>
      <c r="B28">
        <v>4445.8599999999997</v>
      </c>
      <c r="C28">
        <v>4286.07</v>
      </c>
      <c r="D28">
        <v>159.79</v>
      </c>
      <c r="E28">
        <v>0</v>
      </c>
      <c r="F28">
        <v>2488.38</v>
      </c>
      <c r="G28">
        <v>45</v>
      </c>
    </row>
    <row r="29" spans="1:7" x14ac:dyDescent="0.25">
      <c r="A29" s="1">
        <v>44590</v>
      </c>
      <c r="B29">
        <v>3152.18</v>
      </c>
      <c r="C29">
        <v>2150.65</v>
      </c>
      <c r="D29">
        <v>1001.53</v>
      </c>
      <c r="E29">
        <v>0</v>
      </c>
      <c r="F29">
        <v>1844.08</v>
      </c>
      <c r="G29">
        <v>26</v>
      </c>
    </row>
    <row r="30" spans="1:7" x14ac:dyDescent="0.25">
      <c r="A30" s="1">
        <v>44591</v>
      </c>
      <c r="B30">
        <v>2940.98</v>
      </c>
      <c r="C30">
        <v>2819.89</v>
      </c>
      <c r="D30">
        <v>121.09</v>
      </c>
      <c r="E30">
        <v>0</v>
      </c>
      <c r="F30">
        <v>1669.58</v>
      </c>
      <c r="G30">
        <v>29</v>
      </c>
    </row>
    <row r="31" spans="1:7" x14ac:dyDescent="0.25">
      <c r="A31" s="1">
        <v>44592</v>
      </c>
      <c r="B31">
        <v>4221.26</v>
      </c>
      <c r="C31">
        <v>4169.25</v>
      </c>
      <c r="D31">
        <v>52.01</v>
      </c>
      <c r="E31">
        <v>0</v>
      </c>
      <c r="F31">
        <v>2391.35</v>
      </c>
      <c r="G31">
        <v>54</v>
      </c>
    </row>
    <row r="32" spans="1:7" x14ac:dyDescent="0.25">
      <c r="A32" s="1">
        <v>44593</v>
      </c>
      <c r="B32">
        <v>4717.8500000000004</v>
      </c>
      <c r="C32">
        <v>4360.6400000000003</v>
      </c>
      <c r="D32">
        <v>357.21</v>
      </c>
      <c r="E32">
        <v>0</v>
      </c>
      <c r="F32">
        <v>2616.06</v>
      </c>
      <c r="G32">
        <v>47</v>
      </c>
    </row>
    <row r="33" spans="1:7" x14ac:dyDescent="0.25">
      <c r="A33" s="1">
        <v>44594</v>
      </c>
      <c r="B33">
        <v>4845.28</v>
      </c>
      <c r="C33">
        <v>4845.28</v>
      </c>
      <c r="D33">
        <v>0</v>
      </c>
      <c r="E33">
        <v>0</v>
      </c>
      <c r="F33">
        <v>2699.69</v>
      </c>
      <c r="G33">
        <v>42</v>
      </c>
    </row>
    <row r="34" spans="1:7" x14ac:dyDescent="0.25">
      <c r="A34" s="1">
        <v>44595</v>
      </c>
      <c r="B34">
        <v>3418.45</v>
      </c>
      <c r="C34">
        <v>3305.74</v>
      </c>
      <c r="D34">
        <v>112.71</v>
      </c>
      <c r="E34">
        <v>0</v>
      </c>
      <c r="F34">
        <v>1962.65</v>
      </c>
      <c r="G34">
        <v>33</v>
      </c>
    </row>
    <row r="35" spans="1:7" x14ac:dyDescent="0.25">
      <c r="A35" s="1">
        <v>44596</v>
      </c>
      <c r="B35">
        <v>3483.92</v>
      </c>
      <c r="C35">
        <v>2786.75</v>
      </c>
      <c r="D35">
        <v>697.17</v>
      </c>
      <c r="E35">
        <v>0</v>
      </c>
      <c r="F35">
        <v>1975.94</v>
      </c>
      <c r="G35">
        <v>39</v>
      </c>
    </row>
    <row r="36" spans="1:7" x14ac:dyDescent="0.25">
      <c r="A36" s="1">
        <v>44597</v>
      </c>
      <c r="B36">
        <v>4180.18</v>
      </c>
      <c r="C36">
        <v>3462.69</v>
      </c>
      <c r="D36">
        <v>717.49</v>
      </c>
      <c r="E36">
        <v>0</v>
      </c>
      <c r="F36">
        <v>2371.66</v>
      </c>
      <c r="G36">
        <v>38</v>
      </c>
    </row>
    <row r="37" spans="1:7" x14ac:dyDescent="0.25">
      <c r="A37" s="1">
        <v>44598</v>
      </c>
      <c r="B37">
        <v>2630.46</v>
      </c>
      <c r="C37">
        <v>1803.43</v>
      </c>
      <c r="D37">
        <v>827.03</v>
      </c>
      <c r="E37">
        <v>0</v>
      </c>
      <c r="F37">
        <v>1669.58</v>
      </c>
      <c r="G37">
        <v>22</v>
      </c>
    </row>
    <row r="38" spans="1:7" x14ac:dyDescent="0.25">
      <c r="A38" s="1">
        <v>44599</v>
      </c>
      <c r="B38">
        <v>2654.27</v>
      </c>
      <c r="C38">
        <v>2012.41</v>
      </c>
      <c r="D38">
        <v>641.86</v>
      </c>
      <c r="E38">
        <v>0</v>
      </c>
      <c r="F38">
        <v>1524.11</v>
      </c>
      <c r="G38">
        <v>31</v>
      </c>
    </row>
    <row r="39" spans="1:7" x14ac:dyDescent="0.25">
      <c r="A39" s="1">
        <v>44601</v>
      </c>
      <c r="B39">
        <v>3204.92</v>
      </c>
      <c r="C39">
        <v>2472.89</v>
      </c>
      <c r="D39">
        <v>732.03</v>
      </c>
      <c r="E39">
        <v>0</v>
      </c>
      <c r="F39">
        <v>1810.88</v>
      </c>
      <c r="G39">
        <v>27</v>
      </c>
    </row>
    <row r="40" spans="1:7" x14ac:dyDescent="0.25">
      <c r="A40" s="1">
        <v>44602</v>
      </c>
      <c r="B40">
        <v>3167.18</v>
      </c>
      <c r="C40">
        <v>2983.18</v>
      </c>
      <c r="D40">
        <v>184</v>
      </c>
      <c r="E40">
        <v>0</v>
      </c>
      <c r="F40">
        <v>1773.28</v>
      </c>
      <c r="G40">
        <v>30</v>
      </c>
    </row>
    <row r="41" spans="1:7" x14ac:dyDescent="0.25">
      <c r="A41" s="1">
        <v>44603</v>
      </c>
      <c r="B41">
        <v>2384.7800000000002</v>
      </c>
      <c r="C41">
        <v>2384.7800000000002</v>
      </c>
      <c r="D41">
        <v>0</v>
      </c>
      <c r="E41">
        <v>0</v>
      </c>
      <c r="F41">
        <v>1326.82</v>
      </c>
      <c r="G41">
        <v>24</v>
      </c>
    </row>
    <row r="42" spans="1:7" x14ac:dyDescent="0.25">
      <c r="A42" s="1">
        <v>44604</v>
      </c>
      <c r="B42">
        <v>4758.67</v>
      </c>
      <c r="C42">
        <v>4515.74</v>
      </c>
      <c r="D42">
        <v>242.93</v>
      </c>
      <c r="E42">
        <v>0</v>
      </c>
      <c r="F42">
        <v>2747.11</v>
      </c>
      <c r="G42">
        <v>40</v>
      </c>
    </row>
    <row r="43" spans="1:7" x14ac:dyDescent="0.25">
      <c r="A43" s="1">
        <v>44605</v>
      </c>
      <c r="B43">
        <v>2562.7199999999998</v>
      </c>
      <c r="C43">
        <v>2031.79</v>
      </c>
      <c r="D43">
        <v>530.92999999999995</v>
      </c>
      <c r="E43">
        <v>0</v>
      </c>
      <c r="F43">
        <v>1417.57</v>
      </c>
      <c r="G43">
        <v>22</v>
      </c>
    </row>
    <row r="44" spans="1:7" x14ac:dyDescent="0.25">
      <c r="A44" s="1">
        <v>44606</v>
      </c>
      <c r="B44">
        <v>2791.7</v>
      </c>
      <c r="C44">
        <v>2753.01</v>
      </c>
      <c r="D44">
        <v>38.69</v>
      </c>
      <c r="E44">
        <v>0</v>
      </c>
      <c r="F44">
        <v>1599.99</v>
      </c>
      <c r="G44">
        <v>26</v>
      </c>
    </row>
    <row r="45" spans="1:7" x14ac:dyDescent="0.25">
      <c r="A45" s="1">
        <v>44607</v>
      </c>
      <c r="B45">
        <v>6054.22</v>
      </c>
      <c r="C45">
        <v>5314.25</v>
      </c>
      <c r="D45">
        <v>739.97</v>
      </c>
      <c r="E45">
        <v>0</v>
      </c>
      <c r="F45">
        <v>3472.59</v>
      </c>
      <c r="G45">
        <v>56</v>
      </c>
    </row>
    <row r="46" spans="1:7" x14ac:dyDescent="0.25">
      <c r="A46" s="1">
        <v>44608</v>
      </c>
      <c r="B46">
        <v>4255.83</v>
      </c>
      <c r="C46">
        <v>4245.07</v>
      </c>
      <c r="D46">
        <v>10.76</v>
      </c>
      <c r="E46">
        <v>0</v>
      </c>
      <c r="F46">
        <v>2387.1799999999998</v>
      </c>
      <c r="G46">
        <v>44</v>
      </c>
    </row>
    <row r="47" spans="1:7" x14ac:dyDescent="0.25">
      <c r="A47" s="1">
        <v>44609</v>
      </c>
      <c r="B47">
        <v>4820.66</v>
      </c>
      <c r="C47">
        <v>3842.05</v>
      </c>
      <c r="D47">
        <v>978.61</v>
      </c>
      <c r="E47">
        <v>0</v>
      </c>
      <c r="F47">
        <v>2765.3</v>
      </c>
      <c r="G47">
        <v>55</v>
      </c>
    </row>
    <row r="48" spans="1:7" x14ac:dyDescent="0.25">
      <c r="A48" s="1">
        <v>44610</v>
      </c>
      <c r="B48">
        <v>2980.8</v>
      </c>
      <c r="C48">
        <v>2980.8</v>
      </c>
      <c r="D48">
        <v>0</v>
      </c>
      <c r="E48">
        <v>0</v>
      </c>
      <c r="F48">
        <v>1736.15</v>
      </c>
      <c r="G48">
        <v>37</v>
      </c>
    </row>
    <row r="49" spans="1:7" x14ac:dyDescent="0.25">
      <c r="A49" s="1">
        <v>44611</v>
      </c>
      <c r="B49">
        <v>5728.46</v>
      </c>
      <c r="C49">
        <v>4623.34</v>
      </c>
      <c r="D49">
        <v>1105.1199999999999</v>
      </c>
      <c r="E49">
        <v>0</v>
      </c>
      <c r="F49">
        <v>3210.62</v>
      </c>
      <c r="G49">
        <v>44</v>
      </c>
    </row>
    <row r="50" spans="1:7" x14ac:dyDescent="0.25">
      <c r="A50" s="1">
        <v>44612</v>
      </c>
      <c r="B50">
        <v>5559.94</v>
      </c>
      <c r="C50">
        <v>2744.5</v>
      </c>
      <c r="D50">
        <v>2815.44</v>
      </c>
      <c r="E50">
        <v>0</v>
      </c>
      <c r="F50">
        <v>1440.61</v>
      </c>
      <c r="G50">
        <v>33</v>
      </c>
    </row>
    <row r="51" spans="1:7" x14ac:dyDescent="0.25">
      <c r="A51" s="1">
        <v>44613</v>
      </c>
      <c r="B51">
        <v>4966.54</v>
      </c>
      <c r="C51">
        <v>4085.99</v>
      </c>
      <c r="D51">
        <v>880.55</v>
      </c>
      <c r="E51">
        <v>0</v>
      </c>
      <c r="F51">
        <v>2924.42</v>
      </c>
      <c r="G51">
        <v>35</v>
      </c>
    </row>
    <row r="52" spans="1:7" x14ac:dyDescent="0.25">
      <c r="A52" s="1">
        <v>44614</v>
      </c>
      <c r="B52">
        <v>4648.99</v>
      </c>
      <c r="C52">
        <v>4545.76</v>
      </c>
      <c r="D52">
        <v>103.23</v>
      </c>
      <c r="E52">
        <v>0</v>
      </c>
      <c r="F52">
        <v>2535.5100000000002</v>
      </c>
      <c r="G52">
        <v>49</v>
      </c>
    </row>
    <row r="53" spans="1:7" x14ac:dyDescent="0.25">
      <c r="A53" s="1">
        <v>44615</v>
      </c>
      <c r="B53">
        <v>3440.66</v>
      </c>
      <c r="C53">
        <v>2997.29</v>
      </c>
      <c r="D53">
        <v>443.37</v>
      </c>
      <c r="E53">
        <v>0</v>
      </c>
      <c r="F53">
        <v>1976.46</v>
      </c>
      <c r="G53">
        <v>43</v>
      </c>
    </row>
    <row r="54" spans="1:7" x14ac:dyDescent="0.25">
      <c r="A54" s="1">
        <v>44616</v>
      </c>
      <c r="B54">
        <v>4088.09</v>
      </c>
      <c r="C54">
        <v>3492.17</v>
      </c>
      <c r="D54">
        <v>595.91999999999996</v>
      </c>
      <c r="E54">
        <v>0</v>
      </c>
      <c r="F54">
        <v>2317.0700000000002</v>
      </c>
      <c r="G54">
        <v>40</v>
      </c>
    </row>
    <row r="55" spans="1:7" x14ac:dyDescent="0.25">
      <c r="A55" s="1">
        <v>44617</v>
      </c>
      <c r="B55">
        <v>2918.34</v>
      </c>
      <c r="C55">
        <v>2489.85</v>
      </c>
      <c r="D55">
        <v>428.49</v>
      </c>
      <c r="E55">
        <v>0</v>
      </c>
      <c r="F55">
        <v>1668.94</v>
      </c>
      <c r="G55">
        <v>34</v>
      </c>
    </row>
    <row r="56" spans="1:7" x14ac:dyDescent="0.25">
      <c r="A56" s="1">
        <v>44618</v>
      </c>
      <c r="B56">
        <v>7506.01</v>
      </c>
      <c r="C56">
        <v>4240.6499999999996</v>
      </c>
      <c r="D56">
        <v>3265.36</v>
      </c>
      <c r="E56">
        <v>0</v>
      </c>
      <c r="F56">
        <v>4222.74</v>
      </c>
      <c r="G56">
        <v>49</v>
      </c>
    </row>
    <row r="57" spans="1:7" x14ac:dyDescent="0.25">
      <c r="A57" s="1">
        <v>44619</v>
      </c>
      <c r="B57">
        <v>3184.52</v>
      </c>
      <c r="C57">
        <v>2716.03</v>
      </c>
      <c r="D57">
        <v>468.49</v>
      </c>
      <c r="E57">
        <v>0</v>
      </c>
      <c r="F57">
        <v>3015.9</v>
      </c>
      <c r="G57">
        <v>31</v>
      </c>
    </row>
    <row r="58" spans="1:7" x14ac:dyDescent="0.25">
      <c r="A58" s="1">
        <v>44626</v>
      </c>
      <c r="B58">
        <v>3095.82</v>
      </c>
      <c r="C58">
        <v>2103.2800000000002</v>
      </c>
      <c r="D58">
        <v>992.54</v>
      </c>
      <c r="E58">
        <v>0</v>
      </c>
      <c r="F58">
        <v>1751.75</v>
      </c>
      <c r="G58">
        <v>28</v>
      </c>
    </row>
    <row r="59" spans="1:7" x14ac:dyDescent="0.25">
      <c r="A59" s="1">
        <v>44627</v>
      </c>
      <c r="B59">
        <v>3740.32</v>
      </c>
      <c r="C59">
        <v>3377.27</v>
      </c>
      <c r="D59">
        <v>363.05</v>
      </c>
      <c r="E59">
        <v>0</v>
      </c>
      <c r="F59">
        <v>2132.7800000000002</v>
      </c>
      <c r="G59">
        <v>40</v>
      </c>
    </row>
    <row r="60" spans="1:7" x14ac:dyDescent="0.25">
      <c r="A60" s="1">
        <v>44628</v>
      </c>
      <c r="B60">
        <v>5725.4</v>
      </c>
      <c r="C60">
        <v>4397.01</v>
      </c>
      <c r="D60">
        <v>1328.39</v>
      </c>
      <c r="E60">
        <v>0</v>
      </c>
      <c r="F60">
        <v>3161.2</v>
      </c>
      <c r="G60">
        <v>40</v>
      </c>
    </row>
    <row r="61" spans="1:7" x14ac:dyDescent="0.25">
      <c r="A61" s="1">
        <v>44629</v>
      </c>
      <c r="B61">
        <v>2361.6999999999998</v>
      </c>
      <c r="C61">
        <v>2361.6999999999998</v>
      </c>
      <c r="D61">
        <v>0</v>
      </c>
      <c r="E61">
        <v>0</v>
      </c>
      <c r="F61">
        <v>1436.16</v>
      </c>
      <c r="G61">
        <v>29</v>
      </c>
    </row>
    <row r="62" spans="1:7" x14ac:dyDescent="0.25">
      <c r="A62" s="1">
        <v>44630</v>
      </c>
      <c r="B62">
        <v>3606.48</v>
      </c>
      <c r="C62">
        <v>3297.16</v>
      </c>
      <c r="D62">
        <v>309.32</v>
      </c>
      <c r="E62">
        <v>0</v>
      </c>
      <c r="F62">
        <v>2165.2199999999998</v>
      </c>
      <c r="G62">
        <v>44</v>
      </c>
    </row>
    <row r="63" spans="1:7" x14ac:dyDescent="0.25">
      <c r="A63" s="1">
        <v>44631</v>
      </c>
      <c r="B63">
        <v>4566.46</v>
      </c>
      <c r="C63">
        <v>3666.12</v>
      </c>
      <c r="D63">
        <v>725.34</v>
      </c>
      <c r="E63">
        <v>175</v>
      </c>
      <c r="F63">
        <v>2708.65</v>
      </c>
      <c r="G63">
        <v>41</v>
      </c>
    </row>
    <row r="64" spans="1:7" x14ac:dyDescent="0.25">
      <c r="A64" s="1">
        <v>44632</v>
      </c>
      <c r="B64">
        <v>2883.33</v>
      </c>
      <c r="C64">
        <v>2424.5</v>
      </c>
      <c r="D64">
        <v>458.83</v>
      </c>
      <c r="E64">
        <v>0</v>
      </c>
      <c r="F64">
        <v>1764.21</v>
      </c>
      <c r="G64">
        <v>28</v>
      </c>
    </row>
    <row r="65" spans="1:7" x14ac:dyDescent="0.25">
      <c r="A65" s="1">
        <v>44633</v>
      </c>
      <c r="B65">
        <v>1853.87</v>
      </c>
      <c r="C65">
        <v>1323.77</v>
      </c>
      <c r="D65">
        <v>530.1</v>
      </c>
      <c r="E65">
        <v>0</v>
      </c>
      <c r="F65">
        <v>1137.25</v>
      </c>
      <c r="G65">
        <v>17</v>
      </c>
    </row>
    <row r="66" spans="1:7" x14ac:dyDescent="0.25">
      <c r="A66" s="1">
        <v>44634</v>
      </c>
      <c r="B66">
        <v>5483.77</v>
      </c>
      <c r="C66">
        <v>3538.24</v>
      </c>
      <c r="D66">
        <v>1945.53</v>
      </c>
      <c r="E66">
        <v>0</v>
      </c>
      <c r="F66">
        <v>3209.25</v>
      </c>
      <c r="G66">
        <v>45</v>
      </c>
    </row>
    <row r="67" spans="1:7" x14ac:dyDescent="0.25">
      <c r="A67" s="1">
        <v>44635</v>
      </c>
      <c r="B67">
        <v>5135.18</v>
      </c>
      <c r="C67">
        <v>4967.13</v>
      </c>
      <c r="D67">
        <v>168.05</v>
      </c>
      <c r="E67">
        <v>0</v>
      </c>
      <c r="F67">
        <v>3103.21</v>
      </c>
      <c r="G67">
        <v>40</v>
      </c>
    </row>
    <row r="68" spans="1:7" x14ac:dyDescent="0.25">
      <c r="A68" s="1">
        <v>44636</v>
      </c>
      <c r="B68">
        <v>3445.95</v>
      </c>
      <c r="C68">
        <v>3445.95</v>
      </c>
      <c r="D68">
        <v>0</v>
      </c>
      <c r="E68">
        <v>0</v>
      </c>
      <c r="F68">
        <v>2116.91</v>
      </c>
      <c r="G68">
        <v>28</v>
      </c>
    </row>
    <row r="69" spans="1:7" x14ac:dyDescent="0.25">
      <c r="A69" s="1">
        <v>44637</v>
      </c>
      <c r="B69">
        <v>4681.26</v>
      </c>
      <c r="C69">
        <v>3801.2</v>
      </c>
      <c r="D69">
        <v>880.06</v>
      </c>
      <c r="E69">
        <v>0</v>
      </c>
      <c r="F69">
        <v>2789.94</v>
      </c>
      <c r="G69">
        <v>33</v>
      </c>
    </row>
    <row r="70" spans="1:7" x14ac:dyDescent="0.25">
      <c r="A70" s="1">
        <v>44638</v>
      </c>
      <c r="B70">
        <v>4252.0200000000004</v>
      </c>
      <c r="C70">
        <v>3042.13</v>
      </c>
      <c r="D70">
        <v>1209.8900000000001</v>
      </c>
      <c r="E70">
        <v>0</v>
      </c>
      <c r="F70">
        <v>2512.66</v>
      </c>
      <c r="G70">
        <v>40</v>
      </c>
    </row>
    <row r="71" spans="1:7" x14ac:dyDescent="0.25">
      <c r="A71" s="1">
        <v>44639</v>
      </c>
      <c r="B71">
        <v>3686.54</v>
      </c>
      <c r="C71">
        <v>3434.56</v>
      </c>
      <c r="D71">
        <v>251.98</v>
      </c>
      <c r="E71">
        <v>0</v>
      </c>
      <c r="F71">
        <v>2280.5</v>
      </c>
      <c r="G71">
        <v>38</v>
      </c>
    </row>
    <row r="72" spans="1:7" x14ac:dyDescent="0.25">
      <c r="A72" s="1">
        <v>44640</v>
      </c>
      <c r="B72">
        <v>3334.67</v>
      </c>
      <c r="C72">
        <v>2580.8000000000002</v>
      </c>
      <c r="D72">
        <v>753.87</v>
      </c>
      <c r="E72">
        <v>0</v>
      </c>
      <c r="F72">
        <v>2009.86</v>
      </c>
      <c r="G72">
        <v>32</v>
      </c>
    </row>
    <row r="73" spans="1:7" x14ac:dyDescent="0.25">
      <c r="A73" s="1">
        <v>44641</v>
      </c>
      <c r="B73">
        <v>3020.49</v>
      </c>
      <c r="C73">
        <v>3020.49</v>
      </c>
      <c r="D73">
        <v>0</v>
      </c>
      <c r="E73">
        <v>0</v>
      </c>
      <c r="F73">
        <v>1712.65</v>
      </c>
      <c r="G73">
        <v>31</v>
      </c>
    </row>
    <row r="74" spans="1:7" x14ac:dyDescent="0.25">
      <c r="A74" s="1">
        <v>44642</v>
      </c>
      <c r="B74">
        <v>1648.64</v>
      </c>
      <c r="C74">
        <v>1615.65</v>
      </c>
      <c r="D74">
        <v>32.99</v>
      </c>
      <c r="E74">
        <v>0</v>
      </c>
      <c r="F74">
        <v>1045.55</v>
      </c>
      <c r="G74">
        <v>27</v>
      </c>
    </row>
    <row r="75" spans="1:7" x14ac:dyDescent="0.25">
      <c r="A75" s="1">
        <v>44643</v>
      </c>
      <c r="B75">
        <v>2574.2399999999998</v>
      </c>
      <c r="C75">
        <v>2371.16</v>
      </c>
      <c r="D75">
        <v>203.08</v>
      </c>
      <c r="E75">
        <v>0</v>
      </c>
      <c r="F75">
        <v>1536.1</v>
      </c>
      <c r="G75">
        <v>27</v>
      </c>
    </row>
    <row r="76" spans="1:7" x14ac:dyDescent="0.25">
      <c r="A76" s="1">
        <v>44644</v>
      </c>
      <c r="B76">
        <v>2477.08</v>
      </c>
      <c r="C76">
        <v>2477.08</v>
      </c>
      <c r="D76">
        <v>0</v>
      </c>
      <c r="E76">
        <v>0</v>
      </c>
      <c r="F76">
        <v>1449.1</v>
      </c>
      <c r="G76">
        <v>25</v>
      </c>
    </row>
    <row r="77" spans="1:7" x14ac:dyDescent="0.25">
      <c r="A77" s="1">
        <v>44645</v>
      </c>
      <c r="B77">
        <v>4972.6000000000004</v>
      </c>
      <c r="C77">
        <v>4293.55</v>
      </c>
      <c r="D77">
        <v>679.05</v>
      </c>
      <c r="E77">
        <v>0</v>
      </c>
      <c r="F77">
        <v>3010.9</v>
      </c>
      <c r="G77">
        <v>46</v>
      </c>
    </row>
    <row r="78" spans="1:7" x14ac:dyDescent="0.25">
      <c r="A78" s="1">
        <v>44646</v>
      </c>
      <c r="B78">
        <v>5208.8999999999996</v>
      </c>
      <c r="C78">
        <v>4718.82</v>
      </c>
      <c r="D78">
        <v>490.08</v>
      </c>
      <c r="E78">
        <v>0</v>
      </c>
      <c r="F78">
        <v>3079.53</v>
      </c>
      <c r="G78">
        <v>44</v>
      </c>
    </row>
    <row r="79" spans="1:7" x14ac:dyDescent="0.25">
      <c r="A79" s="1">
        <v>44648</v>
      </c>
      <c r="B79">
        <v>4589.2700000000004</v>
      </c>
      <c r="C79">
        <v>3800.38</v>
      </c>
      <c r="D79">
        <v>788.89</v>
      </c>
      <c r="E79">
        <v>0</v>
      </c>
      <c r="F79">
        <v>2821.77</v>
      </c>
      <c r="G79">
        <v>44</v>
      </c>
    </row>
    <row r="80" spans="1:7" x14ac:dyDescent="0.25">
      <c r="A80" s="1">
        <v>44649</v>
      </c>
      <c r="B80">
        <v>3952.03</v>
      </c>
      <c r="C80">
        <v>3196.76</v>
      </c>
      <c r="D80">
        <v>755.27</v>
      </c>
      <c r="E80">
        <v>0</v>
      </c>
      <c r="F80">
        <v>2391.38</v>
      </c>
      <c r="G80">
        <v>39</v>
      </c>
    </row>
    <row r="81" spans="1:7" x14ac:dyDescent="0.25">
      <c r="A81" s="1">
        <v>44650</v>
      </c>
      <c r="B81">
        <v>2922.44</v>
      </c>
      <c r="C81">
        <v>2621.94</v>
      </c>
      <c r="D81">
        <v>300.5</v>
      </c>
      <c r="E81">
        <v>0</v>
      </c>
      <c r="F81">
        <v>1680.93</v>
      </c>
      <c r="G81">
        <v>29</v>
      </c>
    </row>
    <row r="82" spans="1:7" x14ac:dyDescent="0.25">
      <c r="A82" s="1">
        <v>44651</v>
      </c>
      <c r="B82">
        <v>5354.57</v>
      </c>
      <c r="C82">
        <v>4756.67</v>
      </c>
      <c r="D82">
        <v>597.9</v>
      </c>
      <c r="E82">
        <v>0</v>
      </c>
      <c r="F82">
        <v>3130.67</v>
      </c>
      <c r="G82">
        <v>48</v>
      </c>
    </row>
    <row r="83" spans="1:7" x14ac:dyDescent="0.25">
      <c r="A83" s="1">
        <v>44652</v>
      </c>
      <c r="B83">
        <v>10255.379999999999</v>
      </c>
      <c r="C83">
        <v>8344.65</v>
      </c>
      <c r="D83">
        <v>1910.73</v>
      </c>
      <c r="E83">
        <v>0</v>
      </c>
      <c r="F83">
        <v>6062.86</v>
      </c>
      <c r="G83">
        <v>73</v>
      </c>
    </row>
    <row r="84" spans="1:7" x14ac:dyDescent="0.25">
      <c r="A84" s="1">
        <v>44653</v>
      </c>
      <c r="B84">
        <v>3892.35</v>
      </c>
      <c r="C84">
        <v>3256.02</v>
      </c>
      <c r="D84">
        <v>636.33000000000004</v>
      </c>
      <c r="E84">
        <v>0</v>
      </c>
      <c r="F84">
        <v>2363.4</v>
      </c>
      <c r="G84">
        <v>31</v>
      </c>
    </row>
    <row r="85" spans="1:7" x14ac:dyDescent="0.25">
      <c r="A85" s="1">
        <v>44655</v>
      </c>
      <c r="B85">
        <v>2904.19</v>
      </c>
      <c r="C85">
        <v>2723.13</v>
      </c>
      <c r="D85">
        <v>181.06</v>
      </c>
      <c r="E85">
        <v>0</v>
      </c>
      <c r="F85">
        <v>1778.45</v>
      </c>
      <c r="G85">
        <v>35</v>
      </c>
    </row>
    <row r="86" spans="1:7" x14ac:dyDescent="0.25">
      <c r="A86" s="1">
        <v>44656</v>
      </c>
      <c r="B86">
        <v>3574.76</v>
      </c>
      <c r="C86">
        <v>3106.79</v>
      </c>
      <c r="D86">
        <v>467.97</v>
      </c>
      <c r="E86">
        <v>0</v>
      </c>
      <c r="F86">
        <v>2169.77</v>
      </c>
      <c r="G86">
        <v>46</v>
      </c>
    </row>
    <row r="87" spans="1:7" x14ac:dyDescent="0.25">
      <c r="A87" s="1">
        <v>44657</v>
      </c>
      <c r="B87">
        <v>3552.24</v>
      </c>
      <c r="C87">
        <v>3143.27</v>
      </c>
      <c r="D87">
        <v>408.97</v>
      </c>
      <c r="E87">
        <v>0</v>
      </c>
      <c r="F87">
        <v>2140.11</v>
      </c>
      <c r="G87">
        <v>32</v>
      </c>
    </row>
    <row r="88" spans="1:7" x14ac:dyDescent="0.25">
      <c r="A88" s="1">
        <v>44658</v>
      </c>
      <c r="B88">
        <v>4385.3500000000004</v>
      </c>
      <c r="C88">
        <v>4385.3500000000004</v>
      </c>
      <c r="D88">
        <v>0</v>
      </c>
      <c r="E88">
        <v>0</v>
      </c>
      <c r="F88">
        <v>2619.86</v>
      </c>
      <c r="G88">
        <v>36</v>
      </c>
    </row>
    <row r="89" spans="1:7" x14ac:dyDescent="0.25">
      <c r="A89" s="1">
        <v>44659</v>
      </c>
      <c r="B89">
        <v>4999.97</v>
      </c>
      <c r="C89">
        <v>3970.51</v>
      </c>
      <c r="D89">
        <v>1029.46</v>
      </c>
      <c r="E89">
        <v>0</v>
      </c>
      <c r="F89">
        <v>2937.99</v>
      </c>
      <c r="G89">
        <v>39</v>
      </c>
    </row>
    <row r="90" spans="1:7" x14ac:dyDescent="0.25">
      <c r="A90" s="1">
        <v>44660</v>
      </c>
      <c r="B90">
        <v>4886.8999999999996</v>
      </c>
      <c r="C90">
        <v>3893.99</v>
      </c>
      <c r="D90">
        <v>992.91</v>
      </c>
      <c r="E90">
        <v>0</v>
      </c>
      <c r="F90">
        <v>2862.35</v>
      </c>
      <c r="G90">
        <v>44</v>
      </c>
    </row>
    <row r="91" spans="1:7" x14ac:dyDescent="0.25">
      <c r="A91" s="1">
        <v>44661</v>
      </c>
      <c r="B91">
        <v>2396.5700000000002</v>
      </c>
      <c r="C91">
        <v>1637.17</v>
      </c>
      <c r="D91">
        <v>759.4</v>
      </c>
      <c r="E91">
        <v>0</v>
      </c>
      <c r="F91">
        <v>1412</v>
      </c>
      <c r="G91">
        <v>21</v>
      </c>
    </row>
    <row r="92" spans="1:7" x14ac:dyDescent="0.25">
      <c r="A92" s="1">
        <v>44662</v>
      </c>
      <c r="B92">
        <v>3934.62</v>
      </c>
      <c r="C92">
        <v>3762.78</v>
      </c>
      <c r="D92">
        <v>171.84</v>
      </c>
      <c r="E92">
        <v>0</v>
      </c>
      <c r="F92">
        <v>2347.96</v>
      </c>
      <c r="G92">
        <v>45</v>
      </c>
    </row>
    <row r="93" spans="1:7" x14ac:dyDescent="0.25">
      <c r="A93" s="1">
        <v>44663</v>
      </c>
      <c r="B93">
        <v>7285.53</v>
      </c>
      <c r="C93">
        <v>6415.1</v>
      </c>
      <c r="D93">
        <v>870.43</v>
      </c>
      <c r="E93">
        <v>0</v>
      </c>
      <c r="F93">
        <v>4354.87</v>
      </c>
      <c r="G93">
        <v>61</v>
      </c>
    </row>
    <row r="94" spans="1:7" x14ac:dyDescent="0.25">
      <c r="A94" s="1">
        <v>44664</v>
      </c>
      <c r="B94">
        <v>7784.47</v>
      </c>
      <c r="C94">
        <v>7167.97</v>
      </c>
      <c r="D94">
        <v>616.5</v>
      </c>
      <c r="E94">
        <v>0</v>
      </c>
      <c r="F94">
        <v>4730.93</v>
      </c>
      <c r="G94">
        <v>66</v>
      </c>
    </row>
    <row r="95" spans="1:7" x14ac:dyDescent="0.25">
      <c r="A95" s="1">
        <v>44665</v>
      </c>
      <c r="B95">
        <v>2113.21</v>
      </c>
      <c r="C95">
        <v>1467.32</v>
      </c>
      <c r="D95">
        <v>645.89</v>
      </c>
      <c r="E95">
        <v>0</v>
      </c>
      <c r="F95">
        <v>1275.03</v>
      </c>
      <c r="G95">
        <v>22</v>
      </c>
    </row>
    <row r="96" spans="1:7" x14ac:dyDescent="0.25">
      <c r="A96" s="1">
        <v>44666</v>
      </c>
      <c r="B96">
        <v>2323.02</v>
      </c>
      <c r="C96">
        <v>2107.75</v>
      </c>
      <c r="D96">
        <v>215.27</v>
      </c>
      <c r="E96">
        <v>0</v>
      </c>
      <c r="F96">
        <v>1364.52</v>
      </c>
      <c r="G96">
        <v>19</v>
      </c>
    </row>
    <row r="97" spans="1:7" x14ac:dyDescent="0.25">
      <c r="A97" s="1">
        <v>44667</v>
      </c>
      <c r="B97">
        <v>2517.63</v>
      </c>
      <c r="C97">
        <v>1915.96</v>
      </c>
      <c r="D97">
        <v>601.66999999999996</v>
      </c>
      <c r="E97">
        <v>0</v>
      </c>
      <c r="F97">
        <v>1519.54</v>
      </c>
      <c r="G97">
        <v>30</v>
      </c>
    </row>
    <row r="98" spans="1:7" x14ac:dyDescent="0.25">
      <c r="A98" s="1">
        <v>44668</v>
      </c>
      <c r="B98">
        <v>3773.66</v>
      </c>
      <c r="C98">
        <v>3511.46</v>
      </c>
      <c r="D98">
        <v>262.2</v>
      </c>
      <c r="E98">
        <v>0</v>
      </c>
      <c r="F98">
        <v>2285.61</v>
      </c>
      <c r="G98">
        <v>22</v>
      </c>
    </row>
    <row r="99" spans="1:7" x14ac:dyDescent="0.25">
      <c r="A99" s="1">
        <v>44669</v>
      </c>
      <c r="B99">
        <v>4332.58</v>
      </c>
      <c r="C99">
        <v>3719.02</v>
      </c>
      <c r="D99">
        <v>613.55999999999995</v>
      </c>
      <c r="E99">
        <v>0</v>
      </c>
      <c r="F99">
        <v>2577.2800000000002</v>
      </c>
      <c r="G99">
        <v>47</v>
      </c>
    </row>
    <row r="100" spans="1:7" x14ac:dyDescent="0.25">
      <c r="A100" s="1">
        <v>44670</v>
      </c>
      <c r="B100">
        <v>4677.13</v>
      </c>
      <c r="C100">
        <v>4677.13</v>
      </c>
      <c r="D100">
        <v>0</v>
      </c>
      <c r="E100">
        <v>0</v>
      </c>
      <c r="F100">
        <v>2738.63</v>
      </c>
      <c r="G100">
        <v>57</v>
      </c>
    </row>
    <row r="101" spans="1:7" x14ac:dyDescent="0.25">
      <c r="A101" s="1">
        <v>44671</v>
      </c>
      <c r="B101">
        <v>7803.19</v>
      </c>
      <c r="C101">
        <v>7326.64</v>
      </c>
      <c r="D101">
        <v>476.55</v>
      </c>
      <c r="E101">
        <v>0</v>
      </c>
      <c r="F101">
        <v>4624.54</v>
      </c>
      <c r="G101">
        <v>44</v>
      </c>
    </row>
    <row r="102" spans="1:7" x14ac:dyDescent="0.25">
      <c r="A102" s="1">
        <v>44672</v>
      </c>
      <c r="B102">
        <v>4054.63</v>
      </c>
      <c r="C102">
        <v>3408.61</v>
      </c>
      <c r="D102">
        <v>646.02</v>
      </c>
      <c r="E102">
        <v>0</v>
      </c>
      <c r="F102">
        <v>2478.44</v>
      </c>
      <c r="G102">
        <v>42</v>
      </c>
    </row>
    <row r="103" spans="1:7" x14ac:dyDescent="0.25">
      <c r="A103" s="1">
        <v>44673</v>
      </c>
      <c r="B103">
        <v>3629.81</v>
      </c>
      <c r="C103">
        <v>3038.84</v>
      </c>
      <c r="D103">
        <v>590.97</v>
      </c>
      <c r="E103">
        <v>0</v>
      </c>
      <c r="F103">
        <v>2063.79</v>
      </c>
      <c r="G103">
        <v>32</v>
      </c>
    </row>
    <row r="104" spans="1:7" x14ac:dyDescent="0.25">
      <c r="A104" s="1">
        <v>44674</v>
      </c>
      <c r="B104">
        <v>2972.21</v>
      </c>
      <c r="C104">
        <v>2714.06</v>
      </c>
      <c r="D104">
        <v>258.14999999999998</v>
      </c>
      <c r="E104">
        <v>0</v>
      </c>
      <c r="F104">
        <v>1788.48</v>
      </c>
      <c r="G104">
        <v>37</v>
      </c>
    </row>
    <row r="105" spans="1:7" x14ac:dyDescent="0.25">
      <c r="A105" s="1">
        <v>44676</v>
      </c>
      <c r="B105">
        <v>3894.87</v>
      </c>
      <c r="C105">
        <v>3577.5</v>
      </c>
      <c r="D105">
        <v>317.37</v>
      </c>
      <c r="E105">
        <v>0</v>
      </c>
      <c r="F105">
        <v>2377.1</v>
      </c>
      <c r="G105">
        <v>33</v>
      </c>
    </row>
    <row r="106" spans="1:7" x14ac:dyDescent="0.25">
      <c r="A106" s="1">
        <v>44677</v>
      </c>
      <c r="B106">
        <v>2496.5700000000002</v>
      </c>
      <c r="C106">
        <v>2496.5700000000002</v>
      </c>
      <c r="D106">
        <v>0</v>
      </c>
      <c r="E106">
        <v>0</v>
      </c>
      <c r="F106">
        <v>1464.89</v>
      </c>
      <c r="G106">
        <v>25</v>
      </c>
    </row>
    <row r="107" spans="1:7" x14ac:dyDescent="0.25">
      <c r="A107" s="1">
        <v>44678</v>
      </c>
      <c r="B107">
        <v>2155.31</v>
      </c>
      <c r="C107">
        <v>2126.83</v>
      </c>
      <c r="D107">
        <v>28.48</v>
      </c>
      <c r="E107">
        <v>0</v>
      </c>
      <c r="F107">
        <v>1304.44</v>
      </c>
      <c r="G107">
        <v>28</v>
      </c>
    </row>
    <row r="108" spans="1:7" x14ac:dyDescent="0.25">
      <c r="A108" s="1">
        <v>44679</v>
      </c>
      <c r="B108">
        <v>3407.9</v>
      </c>
      <c r="C108">
        <v>2741.14</v>
      </c>
      <c r="D108">
        <v>666.76</v>
      </c>
      <c r="E108">
        <v>0</v>
      </c>
      <c r="F108">
        <v>2015.66</v>
      </c>
      <c r="G108">
        <v>36</v>
      </c>
    </row>
    <row r="109" spans="1:7" x14ac:dyDescent="0.25">
      <c r="A109" s="1">
        <v>44680</v>
      </c>
      <c r="B109">
        <v>2724.02</v>
      </c>
      <c r="C109">
        <v>2616.0300000000002</v>
      </c>
      <c r="D109">
        <v>107.99</v>
      </c>
      <c r="E109">
        <v>0</v>
      </c>
      <c r="F109">
        <v>1600.48</v>
      </c>
      <c r="G109">
        <v>32</v>
      </c>
    </row>
    <row r="110" spans="1:7" x14ac:dyDescent="0.25">
      <c r="A110" s="1">
        <v>44681</v>
      </c>
      <c r="B110">
        <v>2936.9</v>
      </c>
      <c r="C110">
        <v>2120.46</v>
      </c>
      <c r="D110">
        <v>816.44</v>
      </c>
      <c r="E110">
        <v>0</v>
      </c>
      <c r="F110">
        <v>1733.86</v>
      </c>
      <c r="G110">
        <v>31</v>
      </c>
    </row>
    <row r="111" spans="1:7" x14ac:dyDescent="0.25">
      <c r="A111" s="1">
        <v>44682</v>
      </c>
      <c r="B111">
        <v>2299.4899999999998</v>
      </c>
      <c r="C111">
        <v>1844.27</v>
      </c>
      <c r="D111">
        <v>455.22</v>
      </c>
      <c r="E111">
        <v>0</v>
      </c>
      <c r="F111">
        <v>1358.02</v>
      </c>
      <c r="G111">
        <v>25</v>
      </c>
    </row>
    <row r="112" spans="1:7" x14ac:dyDescent="0.25">
      <c r="A112" s="1">
        <v>44683</v>
      </c>
      <c r="B112">
        <v>5005.97</v>
      </c>
      <c r="C112">
        <v>4914.97</v>
      </c>
      <c r="D112">
        <v>91</v>
      </c>
      <c r="E112">
        <v>0</v>
      </c>
      <c r="F112">
        <v>2991.38</v>
      </c>
      <c r="G112">
        <v>44</v>
      </c>
    </row>
    <row r="113" spans="1:7" x14ac:dyDescent="0.25">
      <c r="A113" s="1">
        <v>44684</v>
      </c>
      <c r="B113">
        <v>3559.06</v>
      </c>
      <c r="C113">
        <v>3026.82</v>
      </c>
      <c r="D113">
        <v>532.24</v>
      </c>
      <c r="E113">
        <v>0</v>
      </c>
      <c r="F113">
        <v>2125.69</v>
      </c>
      <c r="G113">
        <v>35</v>
      </c>
    </row>
    <row r="114" spans="1:7" x14ac:dyDescent="0.25">
      <c r="A114" s="1">
        <v>44685</v>
      </c>
      <c r="B114">
        <v>3769.1</v>
      </c>
      <c r="C114">
        <v>3769.1</v>
      </c>
      <c r="D114">
        <v>0</v>
      </c>
      <c r="E114">
        <v>0</v>
      </c>
      <c r="F114">
        <v>2195.29</v>
      </c>
      <c r="G114">
        <v>31</v>
      </c>
    </row>
    <row r="115" spans="1:7" x14ac:dyDescent="0.25">
      <c r="A115" s="1">
        <v>44686</v>
      </c>
      <c r="B115">
        <v>4005.34</v>
      </c>
      <c r="C115">
        <v>3073.37</v>
      </c>
      <c r="D115">
        <v>931.97</v>
      </c>
      <c r="E115">
        <v>0</v>
      </c>
      <c r="F115">
        <v>2362.7600000000002</v>
      </c>
      <c r="G115">
        <v>45</v>
      </c>
    </row>
    <row r="116" spans="1:7" x14ac:dyDescent="0.25">
      <c r="A116" s="1">
        <v>44687</v>
      </c>
      <c r="B116">
        <v>3641.77</v>
      </c>
      <c r="C116">
        <v>3097.47</v>
      </c>
      <c r="D116">
        <v>544.29999999999995</v>
      </c>
      <c r="E116">
        <v>0</v>
      </c>
      <c r="F116">
        <v>2215.27</v>
      </c>
      <c r="G116">
        <v>36</v>
      </c>
    </row>
    <row r="117" spans="1:7" x14ac:dyDescent="0.25">
      <c r="A117" s="1">
        <v>44688</v>
      </c>
      <c r="B117">
        <v>3771.87</v>
      </c>
      <c r="C117">
        <v>3606.46</v>
      </c>
      <c r="D117">
        <v>165.41</v>
      </c>
      <c r="E117">
        <v>0</v>
      </c>
      <c r="F117">
        <v>2210.9</v>
      </c>
      <c r="G117">
        <v>37</v>
      </c>
    </row>
    <row r="118" spans="1:7" x14ac:dyDescent="0.25">
      <c r="A118" s="1">
        <v>44689</v>
      </c>
      <c r="B118">
        <v>4323.88</v>
      </c>
      <c r="C118">
        <v>4121.76</v>
      </c>
      <c r="D118">
        <v>202.12</v>
      </c>
      <c r="E118">
        <v>0</v>
      </c>
      <c r="F118">
        <v>2500.27</v>
      </c>
      <c r="G118">
        <v>34</v>
      </c>
    </row>
    <row r="119" spans="1:7" x14ac:dyDescent="0.25">
      <c r="A119" s="1">
        <v>44690</v>
      </c>
      <c r="B119">
        <v>6576.87</v>
      </c>
      <c r="C119">
        <v>4606.3999999999996</v>
      </c>
      <c r="D119">
        <v>1970.47</v>
      </c>
      <c r="E119">
        <v>0</v>
      </c>
      <c r="F119">
        <v>3815.44</v>
      </c>
      <c r="G119">
        <v>47</v>
      </c>
    </row>
    <row r="120" spans="1:7" x14ac:dyDescent="0.25">
      <c r="A120" s="1">
        <v>44691</v>
      </c>
      <c r="B120">
        <v>4187.87</v>
      </c>
      <c r="C120">
        <v>3274.09</v>
      </c>
      <c r="D120">
        <v>546.08000000000004</v>
      </c>
      <c r="E120">
        <v>367.7</v>
      </c>
      <c r="F120">
        <v>2428.3000000000002</v>
      </c>
      <c r="G120">
        <v>34</v>
      </c>
    </row>
    <row r="121" spans="1:7" x14ac:dyDescent="0.25">
      <c r="A121" s="1">
        <v>44692</v>
      </c>
      <c r="B121">
        <v>2697</v>
      </c>
      <c r="C121">
        <v>2265.39</v>
      </c>
      <c r="D121">
        <v>431.61</v>
      </c>
      <c r="E121">
        <v>0</v>
      </c>
      <c r="F121">
        <v>1614.29</v>
      </c>
      <c r="G121">
        <v>33</v>
      </c>
    </row>
    <row r="122" spans="1:7" x14ac:dyDescent="0.25">
      <c r="A122" s="1">
        <v>44693</v>
      </c>
      <c r="B122">
        <v>5016.97</v>
      </c>
      <c r="C122">
        <v>3192.75</v>
      </c>
      <c r="D122">
        <v>1824.22</v>
      </c>
      <c r="E122">
        <v>0</v>
      </c>
      <c r="F122">
        <v>2935.17</v>
      </c>
      <c r="G122">
        <v>48</v>
      </c>
    </row>
    <row r="123" spans="1:7" x14ac:dyDescent="0.25">
      <c r="A123" s="1">
        <v>44694</v>
      </c>
      <c r="B123">
        <v>6800.97</v>
      </c>
      <c r="C123">
        <v>5259.85</v>
      </c>
      <c r="D123">
        <v>1541.12</v>
      </c>
      <c r="E123">
        <v>0</v>
      </c>
      <c r="F123">
        <v>4028.82</v>
      </c>
      <c r="G123">
        <v>42</v>
      </c>
    </row>
    <row r="124" spans="1:7" x14ac:dyDescent="0.25">
      <c r="A124" s="1">
        <v>44695</v>
      </c>
      <c r="B124">
        <v>6474.39</v>
      </c>
      <c r="C124">
        <v>4850.71</v>
      </c>
      <c r="D124">
        <v>1400.68</v>
      </c>
      <c r="E124">
        <v>223</v>
      </c>
      <c r="F124">
        <v>3760.14</v>
      </c>
      <c r="G124">
        <v>45</v>
      </c>
    </row>
    <row r="125" spans="1:7" x14ac:dyDescent="0.25">
      <c r="A125" s="1">
        <v>44696</v>
      </c>
      <c r="B125">
        <v>2278.7600000000002</v>
      </c>
      <c r="C125">
        <v>2011.17</v>
      </c>
      <c r="D125">
        <v>267.58999999999997</v>
      </c>
      <c r="E125">
        <v>0</v>
      </c>
      <c r="F125">
        <v>1349.34</v>
      </c>
      <c r="G125">
        <v>26</v>
      </c>
    </row>
    <row r="126" spans="1:7" x14ac:dyDescent="0.25">
      <c r="A126" s="1">
        <v>44697</v>
      </c>
      <c r="B126">
        <v>6836.33</v>
      </c>
      <c r="C126">
        <v>5687.98</v>
      </c>
      <c r="D126">
        <v>1148.3499999999999</v>
      </c>
      <c r="E126">
        <v>0</v>
      </c>
      <c r="F126">
        <v>4091.26</v>
      </c>
      <c r="G126">
        <v>60</v>
      </c>
    </row>
    <row r="127" spans="1:7" x14ac:dyDescent="0.25">
      <c r="A127" s="1">
        <v>44698</v>
      </c>
      <c r="B127">
        <v>2978.96</v>
      </c>
      <c r="C127">
        <v>2784.96</v>
      </c>
      <c r="D127">
        <v>194</v>
      </c>
      <c r="E127">
        <v>0</v>
      </c>
      <c r="F127">
        <v>1801.97</v>
      </c>
      <c r="G127">
        <v>36</v>
      </c>
    </row>
    <row r="128" spans="1:7" x14ac:dyDescent="0.25">
      <c r="A128" s="1">
        <v>44699</v>
      </c>
      <c r="B128">
        <v>3994.34</v>
      </c>
      <c r="C128">
        <v>2886.69</v>
      </c>
      <c r="D128">
        <v>1107.6500000000001</v>
      </c>
      <c r="E128">
        <v>0</v>
      </c>
      <c r="F128">
        <v>2329.9499999999998</v>
      </c>
      <c r="G128">
        <v>42</v>
      </c>
    </row>
    <row r="129" spans="1:7" x14ac:dyDescent="0.25">
      <c r="A129" s="1">
        <v>44700</v>
      </c>
      <c r="B129">
        <v>3841.43</v>
      </c>
      <c r="C129">
        <v>3668.32</v>
      </c>
      <c r="D129">
        <v>173.11</v>
      </c>
      <c r="E129">
        <v>0</v>
      </c>
      <c r="F129">
        <v>2337.63</v>
      </c>
      <c r="G129">
        <v>40</v>
      </c>
    </row>
    <row r="130" spans="1:7" x14ac:dyDescent="0.25">
      <c r="A130" s="1">
        <v>44701</v>
      </c>
      <c r="B130">
        <v>5256.21</v>
      </c>
      <c r="C130">
        <v>4466.4799999999996</v>
      </c>
      <c r="D130">
        <v>318.81</v>
      </c>
      <c r="E130">
        <v>470.92</v>
      </c>
      <c r="F130">
        <v>3190.74</v>
      </c>
      <c r="G130">
        <v>46</v>
      </c>
    </row>
    <row r="131" spans="1:7" x14ac:dyDescent="0.25">
      <c r="A131" s="1">
        <v>44702</v>
      </c>
      <c r="B131">
        <v>4876.71</v>
      </c>
      <c r="C131">
        <v>4139.45</v>
      </c>
      <c r="D131">
        <v>737.26</v>
      </c>
      <c r="E131">
        <v>0</v>
      </c>
      <c r="F131">
        <v>2880.41</v>
      </c>
      <c r="G131">
        <v>31</v>
      </c>
    </row>
    <row r="132" spans="1:7" x14ac:dyDescent="0.25">
      <c r="A132" s="1">
        <v>44703</v>
      </c>
      <c r="B132">
        <v>3625.34</v>
      </c>
      <c r="C132">
        <v>2363.54</v>
      </c>
      <c r="D132">
        <v>1261.8</v>
      </c>
      <c r="E132">
        <v>0</v>
      </c>
      <c r="F132">
        <v>2172.88</v>
      </c>
      <c r="G132">
        <v>24</v>
      </c>
    </row>
    <row r="133" spans="1:7" x14ac:dyDescent="0.25">
      <c r="A133" s="1">
        <v>44704</v>
      </c>
      <c r="B133">
        <v>2353.56</v>
      </c>
      <c r="C133">
        <v>1970.94</v>
      </c>
      <c r="D133">
        <v>382.62</v>
      </c>
      <c r="E133">
        <v>0</v>
      </c>
      <c r="F133">
        <v>1398.95</v>
      </c>
      <c r="G133">
        <v>34</v>
      </c>
    </row>
    <row r="134" spans="1:7" x14ac:dyDescent="0.25">
      <c r="A134" s="1">
        <v>44705</v>
      </c>
      <c r="B134">
        <v>2837.77</v>
      </c>
      <c r="C134">
        <v>2560.34</v>
      </c>
      <c r="D134">
        <v>277.43</v>
      </c>
      <c r="E134">
        <v>0</v>
      </c>
      <c r="F134">
        <v>1671.61</v>
      </c>
      <c r="G134">
        <v>33</v>
      </c>
    </row>
    <row r="135" spans="1:7" x14ac:dyDescent="0.25">
      <c r="A135" s="1">
        <v>44706</v>
      </c>
      <c r="B135">
        <v>6485.35</v>
      </c>
      <c r="C135">
        <v>5601.1</v>
      </c>
      <c r="D135">
        <v>884.25</v>
      </c>
      <c r="E135">
        <v>0</v>
      </c>
      <c r="F135">
        <v>3843.54</v>
      </c>
      <c r="G135">
        <v>53</v>
      </c>
    </row>
    <row r="136" spans="1:7" x14ac:dyDescent="0.25">
      <c r="A136" s="1">
        <v>44707</v>
      </c>
      <c r="B136">
        <v>4079.26</v>
      </c>
      <c r="C136">
        <v>3574.25</v>
      </c>
      <c r="D136">
        <v>505.01</v>
      </c>
      <c r="E136">
        <v>0</v>
      </c>
      <c r="F136">
        <v>2365.6</v>
      </c>
      <c r="G136">
        <v>35</v>
      </c>
    </row>
    <row r="137" spans="1:7" x14ac:dyDescent="0.25">
      <c r="A137" s="1">
        <v>44708</v>
      </c>
      <c r="B137">
        <v>6378.39</v>
      </c>
      <c r="C137">
        <v>4568.8100000000004</v>
      </c>
      <c r="D137">
        <v>903.56</v>
      </c>
      <c r="E137">
        <v>906.02</v>
      </c>
      <c r="F137">
        <v>3894.37</v>
      </c>
      <c r="G137">
        <v>60</v>
      </c>
    </row>
    <row r="138" spans="1:7" x14ac:dyDescent="0.25">
      <c r="A138" s="1">
        <v>44709</v>
      </c>
      <c r="B138">
        <v>3786.59</v>
      </c>
      <c r="C138">
        <v>3228.34</v>
      </c>
      <c r="D138">
        <v>376.56</v>
      </c>
      <c r="E138">
        <v>181.69</v>
      </c>
      <c r="F138">
        <v>2274.87</v>
      </c>
      <c r="G138">
        <v>42</v>
      </c>
    </row>
    <row r="139" spans="1:7" x14ac:dyDescent="0.25">
      <c r="A139" s="1">
        <v>44710</v>
      </c>
      <c r="B139">
        <v>3963.06</v>
      </c>
      <c r="C139">
        <v>3963.06</v>
      </c>
      <c r="D139">
        <v>0</v>
      </c>
      <c r="E139">
        <v>0</v>
      </c>
      <c r="F139">
        <v>2283.02</v>
      </c>
      <c r="G139">
        <v>34</v>
      </c>
    </row>
    <row r="140" spans="1:7" x14ac:dyDescent="0.25">
      <c r="A140" s="1">
        <v>44711</v>
      </c>
      <c r="B140">
        <v>4594.9449999999997</v>
      </c>
      <c r="C140">
        <v>3829.46</v>
      </c>
      <c r="D140">
        <v>765.48500000000001</v>
      </c>
      <c r="E140">
        <v>0</v>
      </c>
      <c r="F140">
        <v>2665.0681</v>
      </c>
      <c r="G140">
        <v>0</v>
      </c>
    </row>
    <row r="141" spans="1:7" x14ac:dyDescent="0.25">
      <c r="A141" s="1">
        <v>44712</v>
      </c>
      <c r="B141">
        <v>2908.3649999999998</v>
      </c>
      <c r="C141">
        <v>2672.65</v>
      </c>
      <c r="D141">
        <v>235.715</v>
      </c>
      <c r="E141">
        <v>0</v>
      </c>
      <c r="F141">
        <v>1657.7680499999999</v>
      </c>
      <c r="G14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8166-A16F-4079-98D9-A499EB5134A7}">
  <sheetPr>
    <tabColor theme="5"/>
  </sheetPr>
  <dimension ref="A1:F16"/>
  <sheetViews>
    <sheetView topLeftCell="A10" zoomScale="115" zoomScaleNormal="115" workbookViewId="0">
      <selection activeCell="B4" sqref="B4:D10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15.140625" bestFit="1" customWidth="1"/>
    <col min="4" max="4" width="23.140625" bestFit="1" customWidth="1"/>
    <col min="5" max="5" width="16" customWidth="1"/>
    <col min="6" max="6" width="19" bestFit="1" customWidth="1"/>
    <col min="7" max="7" width="15.140625" bestFit="1" customWidth="1"/>
    <col min="8" max="8" width="22" bestFit="1" customWidth="1"/>
    <col min="9" max="9" width="15.140625" bestFit="1" customWidth="1"/>
    <col min="10" max="10" width="22" bestFit="1" customWidth="1"/>
    <col min="11" max="11" width="15.140625" bestFit="1" customWidth="1"/>
    <col min="12" max="12" width="22" bestFit="1" customWidth="1"/>
    <col min="13" max="13" width="15.140625" bestFit="1" customWidth="1"/>
    <col min="14" max="14" width="22" bestFit="1" customWidth="1"/>
    <col min="15" max="15" width="15.140625" bestFit="1" customWidth="1"/>
    <col min="16" max="16" width="22" bestFit="1" customWidth="1"/>
    <col min="17" max="17" width="15.140625" bestFit="1" customWidth="1"/>
    <col min="18" max="18" width="22" bestFit="1" customWidth="1"/>
    <col min="19" max="19" width="15.140625" bestFit="1" customWidth="1"/>
    <col min="20" max="20" width="22" bestFit="1" customWidth="1"/>
    <col min="21" max="21" width="15.140625" bestFit="1" customWidth="1"/>
    <col min="22" max="22" width="22" bestFit="1" customWidth="1"/>
    <col min="23" max="23" width="15.140625" bestFit="1" customWidth="1"/>
    <col min="24" max="24" width="22" bestFit="1" customWidth="1"/>
    <col min="25" max="25" width="15.140625" bestFit="1" customWidth="1"/>
    <col min="26" max="26" width="22" bestFit="1" customWidth="1"/>
    <col min="27" max="27" width="15.140625" bestFit="1" customWidth="1"/>
    <col min="28" max="28" width="22" bestFit="1" customWidth="1"/>
    <col min="29" max="29" width="15.140625" bestFit="1" customWidth="1"/>
    <col min="30" max="30" width="22" bestFit="1" customWidth="1"/>
    <col min="31" max="31" width="15.140625" bestFit="1" customWidth="1"/>
    <col min="32" max="32" width="22" bestFit="1" customWidth="1"/>
    <col min="33" max="33" width="15.140625" bestFit="1" customWidth="1"/>
    <col min="34" max="34" width="22" bestFit="1" customWidth="1"/>
    <col min="35" max="35" width="15.140625" bestFit="1" customWidth="1"/>
    <col min="36" max="36" width="22" bestFit="1" customWidth="1"/>
    <col min="37" max="37" width="15.140625" bestFit="1" customWidth="1"/>
    <col min="38" max="38" width="22" bestFit="1" customWidth="1"/>
    <col min="39" max="39" width="15.140625" bestFit="1" customWidth="1"/>
    <col min="40" max="40" width="22" bestFit="1" customWidth="1"/>
    <col min="41" max="41" width="15.140625" bestFit="1" customWidth="1"/>
    <col min="42" max="42" width="22" bestFit="1" customWidth="1"/>
    <col min="43" max="43" width="15.140625" bestFit="1" customWidth="1"/>
    <col min="44" max="44" width="22" bestFit="1" customWidth="1"/>
    <col min="45" max="45" width="15.140625" bestFit="1" customWidth="1"/>
    <col min="46" max="46" width="22" bestFit="1" customWidth="1"/>
    <col min="47" max="47" width="15.140625" bestFit="1" customWidth="1"/>
    <col min="48" max="48" width="22" bestFit="1" customWidth="1"/>
    <col min="49" max="49" width="15.140625" bestFit="1" customWidth="1"/>
    <col min="50" max="50" width="22" bestFit="1" customWidth="1"/>
    <col min="51" max="51" width="15.140625" bestFit="1" customWidth="1"/>
    <col min="52" max="52" width="22" bestFit="1" customWidth="1"/>
    <col min="53" max="53" width="15.140625" bestFit="1" customWidth="1"/>
    <col min="54" max="54" width="22" bestFit="1" customWidth="1"/>
    <col min="55" max="55" width="15.140625" bestFit="1" customWidth="1"/>
    <col min="56" max="56" width="22" bestFit="1" customWidth="1"/>
    <col min="57" max="57" width="15.140625" bestFit="1" customWidth="1"/>
    <col min="58" max="58" width="22" bestFit="1" customWidth="1"/>
    <col min="59" max="59" width="15.140625" bestFit="1" customWidth="1"/>
    <col min="60" max="60" width="22" bestFit="1" customWidth="1"/>
    <col min="61" max="61" width="15.140625" bestFit="1" customWidth="1"/>
    <col min="62" max="62" width="22" bestFit="1" customWidth="1"/>
    <col min="63" max="63" width="15.140625" bestFit="1" customWidth="1"/>
    <col min="64" max="64" width="22" bestFit="1" customWidth="1"/>
    <col min="65" max="65" width="15.140625" bestFit="1" customWidth="1"/>
    <col min="66" max="66" width="22" bestFit="1" customWidth="1"/>
    <col min="67" max="67" width="15.140625" bestFit="1" customWidth="1"/>
    <col min="68" max="68" width="22" bestFit="1" customWidth="1"/>
    <col min="69" max="69" width="15.140625" bestFit="1" customWidth="1"/>
    <col min="70" max="70" width="22" bestFit="1" customWidth="1"/>
    <col min="71" max="71" width="15.140625" bestFit="1" customWidth="1"/>
    <col min="72" max="72" width="22" bestFit="1" customWidth="1"/>
    <col min="73" max="73" width="15.140625" bestFit="1" customWidth="1"/>
    <col min="74" max="74" width="22" bestFit="1" customWidth="1"/>
    <col min="75" max="75" width="15.140625" bestFit="1" customWidth="1"/>
    <col min="76" max="76" width="22" bestFit="1" customWidth="1"/>
    <col min="77" max="77" width="15.140625" bestFit="1" customWidth="1"/>
    <col min="78" max="78" width="22" bestFit="1" customWidth="1"/>
    <col min="79" max="79" width="15.140625" bestFit="1" customWidth="1"/>
    <col min="80" max="80" width="22" bestFit="1" customWidth="1"/>
    <col min="81" max="81" width="15.140625" bestFit="1" customWidth="1"/>
    <col min="82" max="82" width="22" bestFit="1" customWidth="1"/>
    <col min="83" max="83" width="15.140625" bestFit="1" customWidth="1"/>
    <col min="84" max="84" width="22" bestFit="1" customWidth="1"/>
    <col min="85" max="85" width="15.140625" bestFit="1" customWidth="1"/>
    <col min="86" max="86" width="22" bestFit="1" customWidth="1"/>
    <col min="87" max="87" width="15.140625" bestFit="1" customWidth="1"/>
    <col min="88" max="88" width="22" bestFit="1" customWidth="1"/>
    <col min="89" max="89" width="15.140625" bestFit="1" customWidth="1"/>
    <col min="90" max="90" width="22" bestFit="1" customWidth="1"/>
    <col min="91" max="91" width="15.140625" bestFit="1" customWidth="1"/>
    <col min="92" max="92" width="22" bestFit="1" customWidth="1"/>
    <col min="93" max="93" width="15.140625" bestFit="1" customWidth="1"/>
    <col min="94" max="94" width="22" bestFit="1" customWidth="1"/>
    <col min="95" max="95" width="15.140625" bestFit="1" customWidth="1"/>
    <col min="96" max="96" width="22" bestFit="1" customWidth="1"/>
    <col min="97" max="97" width="15.140625" bestFit="1" customWidth="1"/>
    <col min="98" max="98" width="22" bestFit="1" customWidth="1"/>
    <col min="99" max="99" width="15.140625" bestFit="1" customWidth="1"/>
    <col min="100" max="100" width="22" bestFit="1" customWidth="1"/>
    <col min="101" max="101" width="15.140625" bestFit="1" customWidth="1"/>
    <col min="102" max="102" width="22" bestFit="1" customWidth="1"/>
    <col min="103" max="103" width="15.140625" bestFit="1" customWidth="1"/>
    <col min="104" max="104" width="22" bestFit="1" customWidth="1"/>
    <col min="105" max="105" width="15.140625" bestFit="1" customWidth="1"/>
    <col min="106" max="106" width="22" bestFit="1" customWidth="1"/>
    <col min="107" max="107" width="15.140625" bestFit="1" customWidth="1"/>
    <col min="108" max="108" width="22" bestFit="1" customWidth="1"/>
    <col min="109" max="109" width="15.140625" bestFit="1" customWidth="1"/>
    <col min="110" max="110" width="22" bestFit="1" customWidth="1"/>
    <col min="111" max="111" width="15.140625" bestFit="1" customWidth="1"/>
    <col min="112" max="112" width="22" bestFit="1" customWidth="1"/>
    <col min="113" max="113" width="15.140625" bestFit="1" customWidth="1"/>
    <col min="114" max="114" width="22" bestFit="1" customWidth="1"/>
    <col min="115" max="115" width="15.140625" bestFit="1" customWidth="1"/>
    <col min="116" max="116" width="22" bestFit="1" customWidth="1"/>
    <col min="117" max="117" width="15.140625" bestFit="1" customWidth="1"/>
    <col min="118" max="118" width="22" bestFit="1" customWidth="1"/>
    <col min="119" max="119" width="15.140625" bestFit="1" customWidth="1"/>
    <col min="120" max="120" width="22" bestFit="1" customWidth="1"/>
    <col min="121" max="121" width="15.140625" bestFit="1" customWidth="1"/>
    <col min="122" max="122" width="22" bestFit="1" customWidth="1"/>
    <col min="123" max="123" width="15.140625" bestFit="1" customWidth="1"/>
    <col min="124" max="124" width="22" bestFit="1" customWidth="1"/>
    <col min="125" max="125" width="15.140625" bestFit="1" customWidth="1"/>
    <col min="126" max="126" width="22" bestFit="1" customWidth="1"/>
    <col min="127" max="127" width="15.140625" bestFit="1" customWidth="1"/>
    <col min="128" max="128" width="22" bestFit="1" customWidth="1"/>
    <col min="129" max="129" width="15.140625" bestFit="1" customWidth="1"/>
    <col min="130" max="130" width="22" bestFit="1" customWidth="1"/>
    <col min="131" max="131" width="15.140625" bestFit="1" customWidth="1"/>
    <col min="132" max="132" width="22" bestFit="1" customWidth="1"/>
    <col min="133" max="133" width="15.140625" bestFit="1" customWidth="1"/>
    <col min="134" max="134" width="22" bestFit="1" customWidth="1"/>
    <col min="135" max="135" width="15.140625" bestFit="1" customWidth="1"/>
    <col min="136" max="136" width="22" bestFit="1" customWidth="1"/>
    <col min="137" max="137" width="15.140625" bestFit="1" customWidth="1"/>
    <col min="138" max="138" width="22" bestFit="1" customWidth="1"/>
    <col min="139" max="139" width="15.140625" bestFit="1" customWidth="1"/>
    <col min="140" max="140" width="22" bestFit="1" customWidth="1"/>
    <col min="141" max="141" width="15.140625" bestFit="1" customWidth="1"/>
    <col min="142" max="142" width="22" bestFit="1" customWidth="1"/>
    <col min="143" max="143" width="15.140625" bestFit="1" customWidth="1"/>
    <col min="144" max="144" width="22" bestFit="1" customWidth="1"/>
    <col min="145" max="145" width="15.140625" bestFit="1" customWidth="1"/>
    <col min="146" max="146" width="22" bestFit="1" customWidth="1"/>
    <col min="147" max="147" width="15.140625" bestFit="1" customWidth="1"/>
    <col min="148" max="148" width="22" bestFit="1" customWidth="1"/>
    <col min="149" max="149" width="15.140625" bestFit="1" customWidth="1"/>
    <col min="150" max="150" width="22" bestFit="1" customWidth="1"/>
    <col min="151" max="151" width="15.140625" bestFit="1" customWidth="1"/>
    <col min="152" max="152" width="22" bestFit="1" customWidth="1"/>
    <col min="153" max="153" width="15.140625" bestFit="1" customWidth="1"/>
    <col min="154" max="154" width="22" bestFit="1" customWidth="1"/>
    <col min="155" max="155" width="15.140625" bestFit="1" customWidth="1"/>
    <col min="156" max="156" width="22" bestFit="1" customWidth="1"/>
    <col min="157" max="157" width="15.140625" bestFit="1" customWidth="1"/>
    <col min="158" max="158" width="22" bestFit="1" customWidth="1"/>
    <col min="159" max="159" width="15.140625" bestFit="1" customWidth="1"/>
    <col min="160" max="160" width="22" bestFit="1" customWidth="1"/>
    <col min="161" max="161" width="15.140625" bestFit="1" customWidth="1"/>
    <col min="162" max="162" width="22" bestFit="1" customWidth="1"/>
    <col min="163" max="163" width="15.140625" bestFit="1" customWidth="1"/>
    <col min="164" max="164" width="22" bestFit="1" customWidth="1"/>
    <col min="165" max="165" width="15.140625" bestFit="1" customWidth="1"/>
    <col min="166" max="166" width="22" bestFit="1" customWidth="1"/>
    <col min="167" max="167" width="15.140625" bestFit="1" customWidth="1"/>
    <col min="168" max="168" width="22" bestFit="1" customWidth="1"/>
    <col min="169" max="169" width="15.140625" bestFit="1" customWidth="1"/>
    <col min="170" max="170" width="22" bestFit="1" customWidth="1"/>
    <col min="171" max="171" width="15.140625" bestFit="1" customWidth="1"/>
    <col min="172" max="172" width="22" bestFit="1" customWidth="1"/>
    <col min="173" max="173" width="15.140625" bestFit="1" customWidth="1"/>
    <col min="174" max="174" width="22" bestFit="1" customWidth="1"/>
    <col min="175" max="175" width="15.140625" bestFit="1" customWidth="1"/>
    <col min="176" max="176" width="22" bestFit="1" customWidth="1"/>
    <col min="177" max="177" width="15.140625" bestFit="1" customWidth="1"/>
    <col min="178" max="178" width="22" bestFit="1" customWidth="1"/>
    <col min="179" max="179" width="15.140625" bestFit="1" customWidth="1"/>
    <col min="180" max="180" width="22" bestFit="1" customWidth="1"/>
    <col min="181" max="181" width="15.140625" bestFit="1" customWidth="1"/>
    <col min="182" max="182" width="22" bestFit="1" customWidth="1"/>
    <col min="183" max="183" width="15.140625" bestFit="1" customWidth="1"/>
    <col min="184" max="184" width="22" bestFit="1" customWidth="1"/>
    <col min="185" max="185" width="15.140625" bestFit="1" customWidth="1"/>
    <col min="186" max="186" width="22" bestFit="1" customWidth="1"/>
    <col min="187" max="187" width="15.140625" bestFit="1" customWidth="1"/>
    <col min="188" max="188" width="22" bestFit="1" customWidth="1"/>
    <col min="189" max="189" width="15.140625" bestFit="1" customWidth="1"/>
    <col min="190" max="190" width="22" bestFit="1" customWidth="1"/>
    <col min="191" max="191" width="15.140625" bestFit="1" customWidth="1"/>
    <col min="192" max="192" width="22" bestFit="1" customWidth="1"/>
    <col min="193" max="193" width="15.140625" bestFit="1" customWidth="1"/>
    <col min="194" max="194" width="22" bestFit="1" customWidth="1"/>
    <col min="195" max="195" width="15.140625" bestFit="1" customWidth="1"/>
    <col min="196" max="196" width="22" bestFit="1" customWidth="1"/>
    <col min="197" max="197" width="15.140625" bestFit="1" customWidth="1"/>
    <col min="198" max="198" width="22" bestFit="1" customWidth="1"/>
    <col min="199" max="199" width="15.140625" bestFit="1" customWidth="1"/>
    <col min="200" max="200" width="22" bestFit="1" customWidth="1"/>
    <col min="201" max="201" width="15.140625" bestFit="1" customWidth="1"/>
    <col min="202" max="202" width="22" bestFit="1" customWidth="1"/>
    <col min="203" max="203" width="15.140625" bestFit="1" customWidth="1"/>
    <col min="204" max="204" width="22" bestFit="1" customWidth="1"/>
    <col min="205" max="205" width="15.140625" bestFit="1" customWidth="1"/>
    <col min="206" max="206" width="22" bestFit="1" customWidth="1"/>
    <col min="207" max="207" width="15.140625" bestFit="1" customWidth="1"/>
    <col min="208" max="208" width="22" bestFit="1" customWidth="1"/>
    <col min="209" max="209" width="15.140625" bestFit="1" customWidth="1"/>
    <col min="210" max="210" width="22" bestFit="1" customWidth="1"/>
    <col min="211" max="211" width="15.140625" bestFit="1" customWidth="1"/>
    <col min="212" max="212" width="22" bestFit="1" customWidth="1"/>
    <col min="213" max="213" width="15.140625" bestFit="1" customWidth="1"/>
    <col min="214" max="214" width="22" bestFit="1" customWidth="1"/>
    <col min="215" max="215" width="15.140625" bestFit="1" customWidth="1"/>
    <col min="216" max="216" width="22" bestFit="1" customWidth="1"/>
    <col min="217" max="217" width="15.140625" bestFit="1" customWidth="1"/>
    <col min="218" max="218" width="22" bestFit="1" customWidth="1"/>
    <col min="219" max="219" width="15.140625" bestFit="1" customWidth="1"/>
    <col min="220" max="220" width="22" bestFit="1" customWidth="1"/>
    <col min="221" max="221" width="15.140625" bestFit="1" customWidth="1"/>
    <col min="222" max="222" width="22" bestFit="1" customWidth="1"/>
    <col min="223" max="223" width="15.140625" bestFit="1" customWidth="1"/>
    <col min="224" max="224" width="22" bestFit="1" customWidth="1"/>
    <col min="225" max="225" width="15.140625" bestFit="1" customWidth="1"/>
    <col min="226" max="226" width="22" bestFit="1" customWidth="1"/>
    <col min="227" max="227" width="15.140625" bestFit="1" customWidth="1"/>
    <col min="228" max="228" width="22" bestFit="1" customWidth="1"/>
    <col min="229" max="229" width="15.140625" bestFit="1" customWidth="1"/>
    <col min="230" max="230" width="22" bestFit="1" customWidth="1"/>
    <col min="231" max="231" width="15.140625" bestFit="1" customWidth="1"/>
    <col min="232" max="232" width="22" bestFit="1" customWidth="1"/>
    <col min="233" max="233" width="15.140625" bestFit="1" customWidth="1"/>
    <col min="234" max="234" width="22" bestFit="1" customWidth="1"/>
    <col min="235" max="235" width="15.140625" bestFit="1" customWidth="1"/>
    <col min="236" max="236" width="22" bestFit="1" customWidth="1"/>
    <col min="237" max="237" width="15.140625" bestFit="1" customWidth="1"/>
    <col min="238" max="238" width="22" bestFit="1" customWidth="1"/>
    <col min="239" max="239" width="15.140625" bestFit="1" customWidth="1"/>
    <col min="240" max="240" width="22" bestFit="1" customWidth="1"/>
    <col min="241" max="241" width="15.140625" bestFit="1" customWidth="1"/>
    <col min="242" max="242" width="22" bestFit="1" customWidth="1"/>
    <col min="243" max="243" width="15.140625" bestFit="1" customWidth="1"/>
    <col min="244" max="244" width="22" bestFit="1" customWidth="1"/>
    <col min="245" max="245" width="15.140625" bestFit="1" customWidth="1"/>
    <col min="246" max="246" width="22" bestFit="1" customWidth="1"/>
    <col min="247" max="247" width="15.140625" bestFit="1" customWidth="1"/>
    <col min="248" max="248" width="22" bestFit="1" customWidth="1"/>
    <col min="249" max="249" width="15.140625" bestFit="1" customWidth="1"/>
    <col min="250" max="250" width="22" bestFit="1" customWidth="1"/>
    <col min="251" max="251" width="15.140625" bestFit="1" customWidth="1"/>
    <col min="252" max="252" width="22" bestFit="1" customWidth="1"/>
    <col min="253" max="253" width="15.140625" bestFit="1" customWidth="1"/>
    <col min="254" max="254" width="22" bestFit="1" customWidth="1"/>
    <col min="255" max="255" width="15.140625" bestFit="1" customWidth="1"/>
    <col min="256" max="256" width="22" bestFit="1" customWidth="1"/>
    <col min="257" max="257" width="15.140625" bestFit="1" customWidth="1"/>
    <col min="258" max="258" width="22" bestFit="1" customWidth="1"/>
    <col min="259" max="259" width="15.140625" bestFit="1" customWidth="1"/>
    <col min="260" max="260" width="22" bestFit="1" customWidth="1"/>
    <col min="261" max="261" width="15.140625" bestFit="1" customWidth="1"/>
    <col min="262" max="262" width="22" bestFit="1" customWidth="1"/>
    <col min="263" max="263" width="15.140625" bestFit="1" customWidth="1"/>
    <col min="264" max="264" width="22" bestFit="1" customWidth="1"/>
    <col min="265" max="265" width="15.140625" bestFit="1" customWidth="1"/>
    <col min="266" max="266" width="22" bestFit="1" customWidth="1"/>
    <col min="267" max="267" width="15.140625" bestFit="1" customWidth="1"/>
    <col min="268" max="268" width="22" bestFit="1" customWidth="1"/>
    <col min="269" max="269" width="15.140625" bestFit="1" customWidth="1"/>
    <col min="270" max="270" width="22" bestFit="1" customWidth="1"/>
    <col min="271" max="271" width="15.140625" bestFit="1" customWidth="1"/>
    <col min="272" max="272" width="22" bestFit="1" customWidth="1"/>
    <col min="273" max="273" width="15.140625" bestFit="1" customWidth="1"/>
    <col min="274" max="274" width="22" bestFit="1" customWidth="1"/>
    <col min="275" max="275" width="15.140625" bestFit="1" customWidth="1"/>
    <col min="276" max="276" width="22" bestFit="1" customWidth="1"/>
    <col min="277" max="277" width="15.140625" bestFit="1" customWidth="1"/>
    <col min="278" max="278" width="22" bestFit="1" customWidth="1"/>
    <col min="279" max="279" width="15.140625" bestFit="1" customWidth="1"/>
    <col min="280" max="280" width="22" bestFit="1" customWidth="1"/>
    <col min="281" max="281" width="15.140625" bestFit="1" customWidth="1"/>
    <col min="282" max="282" width="22" bestFit="1" customWidth="1"/>
    <col min="283" max="283" width="15.140625" bestFit="1" customWidth="1"/>
    <col min="284" max="284" width="22" bestFit="1" customWidth="1"/>
    <col min="285" max="285" width="15.140625" bestFit="1" customWidth="1"/>
    <col min="286" max="286" width="22" bestFit="1" customWidth="1"/>
    <col min="287" max="287" width="15.140625" bestFit="1" customWidth="1"/>
    <col min="288" max="288" width="22" bestFit="1" customWidth="1"/>
    <col min="289" max="289" width="15.140625" bestFit="1" customWidth="1"/>
    <col min="290" max="290" width="22" bestFit="1" customWidth="1"/>
    <col min="291" max="291" width="15.140625" bestFit="1" customWidth="1"/>
    <col min="292" max="292" width="22" bestFit="1" customWidth="1"/>
    <col min="293" max="293" width="15.140625" bestFit="1" customWidth="1"/>
    <col min="294" max="294" width="22" bestFit="1" customWidth="1"/>
    <col min="295" max="295" width="15.140625" bestFit="1" customWidth="1"/>
    <col min="296" max="296" width="22" bestFit="1" customWidth="1"/>
    <col min="297" max="297" width="15.140625" bestFit="1" customWidth="1"/>
    <col min="298" max="298" width="22" bestFit="1" customWidth="1"/>
    <col min="299" max="299" width="15.140625" bestFit="1" customWidth="1"/>
    <col min="300" max="300" width="22" bestFit="1" customWidth="1"/>
    <col min="301" max="301" width="15.140625" bestFit="1" customWidth="1"/>
    <col min="302" max="302" width="22" bestFit="1" customWidth="1"/>
    <col min="303" max="303" width="15.140625" bestFit="1" customWidth="1"/>
    <col min="304" max="304" width="27" bestFit="1" customWidth="1"/>
    <col min="305" max="305" width="20.140625" bestFit="1" customWidth="1"/>
  </cols>
  <sheetData>
    <row r="1" spans="1:6" x14ac:dyDescent="0.25">
      <c r="A1" s="14" t="s">
        <v>12</v>
      </c>
      <c r="B1" t="s">
        <v>66</v>
      </c>
    </row>
    <row r="2" spans="1:6" x14ac:dyDescent="0.25">
      <c r="A2" s="14" t="s">
        <v>9</v>
      </c>
      <c r="B2" t="s">
        <v>63</v>
      </c>
    </row>
    <row r="4" spans="1:6" x14ac:dyDescent="0.25">
      <c r="A4" s="14" t="s">
        <v>55</v>
      </c>
      <c r="B4" t="s">
        <v>62</v>
      </c>
      <c r="C4" t="s">
        <v>65</v>
      </c>
      <c r="D4" t="s">
        <v>64</v>
      </c>
      <c r="E4" t="s">
        <v>67</v>
      </c>
      <c r="F4" t="s">
        <v>68</v>
      </c>
    </row>
    <row r="5" spans="1:6" x14ac:dyDescent="0.25">
      <c r="A5" s="15" t="s">
        <v>57</v>
      </c>
      <c r="B5" s="17">
        <v>0.21552401047760977</v>
      </c>
      <c r="C5" s="18">
        <v>0.23082763857251329</v>
      </c>
      <c r="D5" s="18">
        <v>0.21832206085549735</v>
      </c>
      <c r="E5" s="16">
        <v>56296.37999999999</v>
      </c>
      <c r="F5" s="18">
        <v>0.54301555421815662</v>
      </c>
    </row>
    <row r="6" spans="1:6" x14ac:dyDescent="0.25">
      <c r="A6" s="15" t="s">
        <v>58</v>
      </c>
      <c r="B6" s="17">
        <v>0.18361716870451425</v>
      </c>
      <c r="C6" s="18">
        <v>0.1843204252088079</v>
      </c>
      <c r="D6" s="18">
        <v>0.180655854275728</v>
      </c>
      <c r="E6" s="16">
        <v>45784.609999999993</v>
      </c>
      <c r="F6" s="18">
        <v>0.5637626551354582</v>
      </c>
    </row>
    <row r="7" spans="1:6" x14ac:dyDescent="0.25">
      <c r="A7" s="15" t="s">
        <v>59</v>
      </c>
      <c r="B7" s="17">
        <v>0.16545653009950972</v>
      </c>
      <c r="C7" s="18">
        <v>0.1676157934700076</v>
      </c>
      <c r="D7" s="18">
        <v>0.16546490152319532</v>
      </c>
      <c r="E7" s="16">
        <v>38434.900000000009</v>
      </c>
      <c r="F7" s="18">
        <v>0.59359555255869445</v>
      </c>
    </row>
    <row r="8" spans="1:6" x14ac:dyDescent="0.25">
      <c r="A8" s="15" t="s">
        <v>60</v>
      </c>
      <c r="B8" s="17">
        <v>0.20235710530014625</v>
      </c>
      <c r="C8" s="18">
        <v>0.2023538344722855</v>
      </c>
      <c r="D8" s="18">
        <v>0.20802214606138544</v>
      </c>
      <c r="E8" s="16">
        <v>46672.130000000019</v>
      </c>
      <c r="F8" s="18">
        <v>0.59648863437218713</v>
      </c>
    </row>
    <row r="9" spans="1:6" x14ac:dyDescent="0.25">
      <c r="A9" s="15" t="s">
        <v>61</v>
      </c>
      <c r="B9" s="17">
        <v>0.23304518541821997</v>
      </c>
      <c r="C9" s="18">
        <v>0.21488230827638571</v>
      </c>
      <c r="D9" s="18">
        <v>0.22753503728419394</v>
      </c>
      <c r="E9" s="16">
        <v>54455.203849999976</v>
      </c>
      <c r="F9" s="18">
        <v>0.59119531737027919</v>
      </c>
    </row>
    <row r="10" spans="1:6" x14ac:dyDescent="0.25">
      <c r="A10" s="15" t="s">
        <v>56</v>
      </c>
      <c r="B10" s="17">
        <v>1</v>
      </c>
      <c r="C10" s="18">
        <v>1</v>
      </c>
      <c r="D10" s="18">
        <v>1</v>
      </c>
      <c r="E10" s="16">
        <v>241643.22385000013</v>
      </c>
      <c r="F10" s="18">
        <v>0.5772425887139272</v>
      </c>
    </row>
    <row r="14" spans="1:6" x14ac:dyDescent="0.25">
      <c r="B14" s="30" t="s">
        <v>69</v>
      </c>
      <c r="C14" s="30"/>
      <c r="E14" s="31" t="s">
        <v>72</v>
      </c>
      <c r="F14" s="31"/>
    </row>
    <row r="15" spans="1:6" x14ac:dyDescent="0.25">
      <c r="B15" s="30" t="s">
        <v>70</v>
      </c>
      <c r="C15" s="30"/>
      <c r="E15" s="31" t="s">
        <v>73</v>
      </c>
      <c r="F15" s="31"/>
    </row>
    <row r="16" spans="1:6" x14ac:dyDescent="0.25">
      <c r="B16" s="30" t="s">
        <v>71</v>
      </c>
      <c r="C16" s="30"/>
    </row>
  </sheetData>
  <mergeCells count="5">
    <mergeCell ref="B14:C14"/>
    <mergeCell ref="B15:C15"/>
    <mergeCell ref="B16:C16"/>
    <mergeCell ref="E15:F15"/>
    <mergeCell ref="E14:F1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A1C8-E970-4538-B937-28C0476D2EB1}">
  <sheetPr>
    <tabColor theme="5"/>
  </sheetPr>
  <dimension ref="A1:E3"/>
  <sheetViews>
    <sheetView workbookViewId="0">
      <selection activeCell="E26" sqref="E26"/>
    </sheetView>
  </sheetViews>
  <sheetFormatPr baseColWidth="10" defaultRowHeight="15" x14ac:dyDescent="0.25"/>
  <cols>
    <col min="1" max="1" width="17.5703125" bestFit="1" customWidth="1"/>
    <col min="2" max="2" width="19.7109375" bestFit="1" customWidth="1"/>
    <col min="3" max="3" width="18.42578125" bestFit="1" customWidth="1"/>
    <col min="4" max="4" width="17" bestFit="1" customWidth="1"/>
    <col min="5" max="5" width="17.85546875" bestFit="1" customWidth="1"/>
  </cols>
  <sheetData>
    <row r="1" spans="1:5" x14ac:dyDescent="0.25">
      <c r="A1" s="14" t="s">
        <v>55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s="15" t="s">
        <v>26</v>
      </c>
      <c r="B2" s="19">
        <v>23244.572400000001</v>
      </c>
      <c r="C2" s="19">
        <v>20642.622299999999</v>
      </c>
      <c r="D2" s="19">
        <v>24897.0141</v>
      </c>
      <c r="E2" s="19">
        <v>25309.124800000001</v>
      </c>
    </row>
    <row r="3" spans="1:5" x14ac:dyDescent="0.25">
      <c r="A3" s="15" t="s">
        <v>56</v>
      </c>
      <c r="B3" s="19">
        <v>23244.572400000001</v>
      </c>
      <c r="C3" s="19">
        <v>20642.622299999999</v>
      </c>
      <c r="D3" s="19">
        <v>24897.0141</v>
      </c>
      <c r="E3" s="19">
        <v>25309.124800000001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sheetPr>
    <tabColor theme="4"/>
  </sheetPr>
  <dimension ref="A1:N184"/>
  <sheetViews>
    <sheetView zoomScale="115" zoomScaleNormal="115" workbookViewId="0">
      <selection activeCell="D13" sqref="D1:D1048576"/>
    </sheetView>
  </sheetViews>
  <sheetFormatPr baseColWidth="10" defaultColWidth="10.85546875" defaultRowHeight="15" x14ac:dyDescent="0.25"/>
  <cols>
    <col min="1" max="1" width="13.5703125" style="1" customWidth="1"/>
    <col min="2" max="2" width="9.28515625" style="23" bestFit="1" customWidth="1"/>
    <col min="3" max="3" width="21" style="23" bestFit="1" customWidth="1"/>
    <col min="4" max="4" width="15" style="2" customWidth="1"/>
    <col min="5" max="5" width="14.85546875" style="2" bestFit="1" customWidth="1"/>
    <col min="6" max="6" width="13.42578125" style="2" bestFit="1" customWidth="1"/>
    <col min="7" max="7" width="19.42578125" style="2" bestFit="1" customWidth="1"/>
    <col min="8" max="8" width="11.28515625" style="2" bestFit="1" customWidth="1"/>
    <col min="9" max="9" width="7.140625" bestFit="1" customWidth="1"/>
    <col min="11" max="11" width="12.7109375" customWidth="1"/>
    <col min="12" max="12" width="13.85546875" bestFit="1" customWidth="1"/>
    <col min="13" max="13" width="16.28515625" bestFit="1" customWidth="1"/>
    <col min="14" max="14" width="20.5703125" bestFit="1" customWidth="1"/>
  </cols>
  <sheetData>
    <row r="1" spans="1:14" ht="13.5" customHeight="1" x14ac:dyDescent="0.25">
      <c r="A1" s="5" t="s">
        <v>7</v>
      </c>
      <c r="B1" s="20" t="s">
        <v>30</v>
      </c>
      <c r="C1" s="20" t="s">
        <v>79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3" t="s">
        <v>13</v>
      </c>
      <c r="K1" s="24" t="s">
        <v>81</v>
      </c>
      <c r="L1" s="11">
        <v>1</v>
      </c>
    </row>
    <row r="2" spans="1:14" x14ac:dyDescent="0.25">
      <c r="A2" s="7">
        <v>44562</v>
      </c>
      <c r="B2" s="21">
        <f>MONTH(A2)</f>
        <v>1</v>
      </c>
      <c r="C2" s="21">
        <f>WEEKDAY(A2,11)</f>
        <v>6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4">
        <v>0</v>
      </c>
    </row>
    <row r="3" spans="1:14" x14ac:dyDescent="0.25">
      <c r="A3" s="7">
        <v>44563</v>
      </c>
      <c r="B3" s="21">
        <f t="shared" ref="B3:B66" si="0">MONTH(A3)</f>
        <v>1</v>
      </c>
      <c r="C3" s="21">
        <f t="shared" ref="C3:C66" si="1">WEEKDAY(A3,11)</f>
        <v>7</v>
      </c>
      <c r="D3" s="8">
        <v>3574.28</v>
      </c>
      <c r="E3" s="8">
        <v>3459.57</v>
      </c>
      <c r="F3" s="8">
        <v>114.71</v>
      </c>
      <c r="G3" s="8">
        <v>0</v>
      </c>
      <c r="H3" s="8">
        <v>1908.81</v>
      </c>
      <c r="I3" s="4">
        <v>25</v>
      </c>
    </row>
    <row r="4" spans="1:14" x14ac:dyDescent="0.25">
      <c r="A4" s="7">
        <v>44564</v>
      </c>
      <c r="B4" s="21">
        <f t="shared" si="0"/>
        <v>1</v>
      </c>
      <c r="C4" s="21">
        <f t="shared" si="1"/>
        <v>1</v>
      </c>
      <c r="D4" s="8">
        <v>4942.17</v>
      </c>
      <c r="E4" s="8">
        <v>4942.17</v>
      </c>
      <c r="F4" s="8">
        <v>0</v>
      </c>
      <c r="G4" s="8">
        <v>0</v>
      </c>
      <c r="H4" s="8">
        <v>2553.7800000000002</v>
      </c>
      <c r="I4" s="4">
        <v>47</v>
      </c>
    </row>
    <row r="5" spans="1:14" x14ac:dyDescent="0.25">
      <c r="A5" s="7">
        <v>44565</v>
      </c>
      <c r="B5" s="21">
        <f t="shared" si="0"/>
        <v>1</v>
      </c>
      <c r="C5" s="21">
        <f t="shared" si="1"/>
        <v>2</v>
      </c>
      <c r="D5" s="8">
        <v>5551.82</v>
      </c>
      <c r="E5" s="8">
        <v>5108.04</v>
      </c>
      <c r="F5" s="8">
        <v>443.78</v>
      </c>
      <c r="G5" s="8">
        <v>0</v>
      </c>
      <c r="H5" s="8">
        <v>2692.46</v>
      </c>
      <c r="I5" s="4">
        <v>55</v>
      </c>
    </row>
    <row r="6" spans="1:14" x14ac:dyDescent="0.25">
      <c r="A6" s="7">
        <v>44566</v>
      </c>
      <c r="B6" s="21">
        <f t="shared" si="0"/>
        <v>1</v>
      </c>
      <c r="C6" s="21">
        <f t="shared" si="1"/>
        <v>3</v>
      </c>
      <c r="D6" s="8">
        <v>6001.55</v>
      </c>
      <c r="E6" s="8">
        <v>5876.3</v>
      </c>
      <c r="F6" s="8">
        <v>125.25</v>
      </c>
      <c r="G6" s="8">
        <v>0</v>
      </c>
      <c r="H6" s="8">
        <v>3018.65</v>
      </c>
      <c r="I6" s="4">
        <v>58</v>
      </c>
    </row>
    <row r="7" spans="1:14" x14ac:dyDescent="0.25">
      <c r="A7" s="7">
        <v>44567</v>
      </c>
      <c r="B7" s="21">
        <f t="shared" si="0"/>
        <v>1</v>
      </c>
      <c r="C7" s="21">
        <f t="shared" si="1"/>
        <v>4</v>
      </c>
      <c r="D7" s="8">
        <v>4118.8900000000003</v>
      </c>
      <c r="E7" s="8">
        <v>3962.21</v>
      </c>
      <c r="F7" s="8">
        <v>156.68</v>
      </c>
      <c r="G7" s="8">
        <v>0</v>
      </c>
      <c r="H7" s="8">
        <v>2053.39</v>
      </c>
      <c r="I7" s="4">
        <v>50</v>
      </c>
    </row>
    <row r="8" spans="1:14" x14ac:dyDescent="0.25">
      <c r="A8" s="7">
        <v>44568</v>
      </c>
      <c r="B8" s="21">
        <f t="shared" si="0"/>
        <v>1</v>
      </c>
      <c r="C8" s="21">
        <f t="shared" si="1"/>
        <v>5</v>
      </c>
      <c r="D8" s="8">
        <v>5649.31</v>
      </c>
      <c r="E8" s="8">
        <v>4933.16</v>
      </c>
      <c r="F8" s="8">
        <v>716.15</v>
      </c>
      <c r="G8" s="8">
        <v>0</v>
      </c>
      <c r="H8" s="8">
        <v>2779.85</v>
      </c>
      <c r="I8" s="4">
        <v>59</v>
      </c>
    </row>
    <row r="9" spans="1:14" x14ac:dyDescent="0.25">
      <c r="A9" s="7">
        <v>44569</v>
      </c>
      <c r="B9" s="21">
        <f t="shared" si="0"/>
        <v>1</v>
      </c>
      <c r="C9" s="21">
        <f t="shared" si="1"/>
        <v>6</v>
      </c>
      <c r="D9" s="8">
        <v>5302.13</v>
      </c>
      <c r="E9" s="8">
        <v>4907.66</v>
      </c>
      <c r="F9" s="8">
        <v>394.47</v>
      </c>
      <c r="G9" s="8">
        <v>0</v>
      </c>
      <c r="H9" s="8">
        <v>2587.8000000000002</v>
      </c>
      <c r="I9" s="4">
        <v>58</v>
      </c>
      <c r="K9" s="25" t="s">
        <v>30</v>
      </c>
      <c r="L9" s="25" t="s">
        <v>78</v>
      </c>
      <c r="M9" s="25" t="s">
        <v>79</v>
      </c>
      <c r="N9" s="25" t="s">
        <v>80</v>
      </c>
    </row>
    <row r="10" spans="1:14" x14ac:dyDescent="0.25">
      <c r="A10" s="7">
        <v>44570</v>
      </c>
      <c r="B10" s="21">
        <f t="shared" si="0"/>
        <v>1</v>
      </c>
      <c r="C10" s="21">
        <f t="shared" si="1"/>
        <v>7</v>
      </c>
      <c r="D10" s="8">
        <v>3478.01</v>
      </c>
      <c r="E10" s="8">
        <v>1596.41</v>
      </c>
      <c r="F10" s="8">
        <v>1881.6</v>
      </c>
      <c r="G10" s="8">
        <v>0</v>
      </c>
      <c r="H10" s="8">
        <v>1746.17</v>
      </c>
      <c r="I10" s="4">
        <v>32</v>
      </c>
      <c r="K10" s="11">
        <v>1</v>
      </c>
      <c r="L10" s="26">
        <f>SUMIF(B:B,K10,D:D)</f>
        <v>123191.02</v>
      </c>
      <c r="M10" s="11">
        <f>$L$1</f>
        <v>1</v>
      </c>
      <c r="N10" s="27">
        <f>SUMIFS(D:D,B:B,K10,C:C,M10)</f>
        <v>22950.5</v>
      </c>
    </row>
    <row r="11" spans="1:14" x14ac:dyDescent="0.25">
      <c r="A11" s="7">
        <v>44571</v>
      </c>
      <c r="B11" s="21">
        <f t="shared" si="0"/>
        <v>1</v>
      </c>
      <c r="C11" s="21">
        <f t="shared" si="1"/>
        <v>1</v>
      </c>
      <c r="D11" s="8">
        <v>7573.72</v>
      </c>
      <c r="E11" s="8">
        <v>2347.08</v>
      </c>
      <c r="F11" s="8">
        <v>94.28</v>
      </c>
      <c r="G11" s="8">
        <v>5132.3599999999997</v>
      </c>
      <c r="H11" s="8">
        <v>3802.33</v>
      </c>
      <c r="I11" s="4">
        <v>32</v>
      </c>
      <c r="K11" s="11">
        <v>2</v>
      </c>
      <c r="L11" s="26">
        <f>SUMIF(B:B,K11,D:D)</f>
        <v>110688.44</v>
      </c>
      <c r="M11" s="11">
        <f t="shared" ref="M11:M14" si="2">$L$1</f>
        <v>1</v>
      </c>
      <c r="N11" s="12">
        <f>SUMIFS(D:D,B:B,K11,C:C,M11)</f>
        <v>14742.169999999998</v>
      </c>
    </row>
    <row r="12" spans="1:14" x14ac:dyDescent="0.25">
      <c r="A12" s="7">
        <v>44572</v>
      </c>
      <c r="B12" s="21">
        <f t="shared" si="0"/>
        <v>1</v>
      </c>
      <c r="C12" s="21">
        <f t="shared" si="1"/>
        <v>2</v>
      </c>
      <c r="D12" s="8">
        <v>4226.25</v>
      </c>
      <c r="E12" s="8">
        <v>3692.89</v>
      </c>
      <c r="F12" s="8">
        <v>533.36</v>
      </c>
      <c r="G12" s="8">
        <v>0</v>
      </c>
      <c r="H12" s="8">
        <v>2411.77</v>
      </c>
      <c r="I12" s="4">
        <v>46</v>
      </c>
      <c r="K12" s="11">
        <v>3</v>
      </c>
      <c r="L12" s="26">
        <f>SUMIF(B:B,K12,D:D)</f>
        <v>121427.19</v>
      </c>
      <c r="M12" s="11">
        <f t="shared" si="2"/>
        <v>1</v>
      </c>
      <c r="N12" s="12">
        <f>SUMIFS(D:D,B:B,K12,C:C,M12)</f>
        <v>16833.849999999999</v>
      </c>
    </row>
    <row r="13" spans="1:14" x14ac:dyDescent="0.25">
      <c r="A13" s="7">
        <v>44573</v>
      </c>
      <c r="B13" s="21">
        <f t="shared" si="0"/>
        <v>1</v>
      </c>
      <c r="C13" s="21">
        <f t="shared" si="1"/>
        <v>3</v>
      </c>
      <c r="D13" s="8">
        <v>4172.46</v>
      </c>
      <c r="E13" s="8">
        <v>4172.46</v>
      </c>
      <c r="F13" s="8">
        <v>0</v>
      </c>
      <c r="G13" s="8">
        <v>0</v>
      </c>
      <c r="H13" s="8">
        <v>2291.9499999999998</v>
      </c>
      <c r="I13" s="4">
        <v>48</v>
      </c>
      <c r="K13" s="11">
        <v>4</v>
      </c>
      <c r="L13" s="26">
        <f>SUMIF(B:B,K13,D:D)</f>
        <v>118557.21</v>
      </c>
      <c r="M13" s="11">
        <f t="shared" si="2"/>
        <v>1</v>
      </c>
      <c r="N13" s="12">
        <f>SUMIFS(D:D,B:B,K13,C:C,M13)</f>
        <v>15066.259999999998</v>
      </c>
    </row>
    <row r="14" spans="1:14" x14ac:dyDescent="0.25">
      <c r="A14" s="7">
        <v>44574</v>
      </c>
      <c r="B14" s="21">
        <f t="shared" si="0"/>
        <v>1</v>
      </c>
      <c r="C14" s="21">
        <f t="shared" si="1"/>
        <v>4</v>
      </c>
      <c r="D14" s="8">
        <v>3580.9</v>
      </c>
      <c r="E14" s="8">
        <v>3217.79</v>
      </c>
      <c r="F14" s="8">
        <v>363.11</v>
      </c>
      <c r="G14" s="8">
        <v>0</v>
      </c>
      <c r="H14" s="8">
        <v>2032.93</v>
      </c>
      <c r="I14" s="4">
        <v>39</v>
      </c>
      <c r="K14" s="11">
        <v>5</v>
      </c>
      <c r="L14" s="26">
        <f>SUMIF(B:B,K14,D:D)</f>
        <v>133205.91999999998</v>
      </c>
      <c r="M14" s="11">
        <f t="shared" si="2"/>
        <v>1</v>
      </c>
      <c r="N14" s="12">
        <f>SUMIFS(D:D,B:B,K14,C:C,M14)</f>
        <v>25367.674999999999</v>
      </c>
    </row>
    <row r="15" spans="1:14" x14ac:dyDescent="0.25">
      <c r="A15" s="7">
        <v>44575</v>
      </c>
      <c r="B15" s="21">
        <f t="shared" si="0"/>
        <v>1</v>
      </c>
      <c r="C15" s="21">
        <f t="shared" si="1"/>
        <v>5</v>
      </c>
      <c r="D15" s="8">
        <v>3503.12</v>
      </c>
      <c r="E15" s="8">
        <v>2831.55</v>
      </c>
      <c r="F15" s="8">
        <v>671.57</v>
      </c>
      <c r="G15" s="8">
        <v>0</v>
      </c>
      <c r="H15" s="8">
        <v>1996.33</v>
      </c>
      <c r="I15" s="4">
        <v>33</v>
      </c>
    </row>
    <row r="16" spans="1:14" x14ac:dyDescent="0.25">
      <c r="A16" s="7">
        <v>44576</v>
      </c>
      <c r="B16" s="21">
        <f t="shared" si="0"/>
        <v>1</v>
      </c>
      <c r="C16" s="21">
        <f t="shared" si="1"/>
        <v>6</v>
      </c>
      <c r="D16" s="8">
        <v>6727.53</v>
      </c>
      <c r="E16" s="8">
        <v>5752.18</v>
      </c>
      <c r="F16" s="8">
        <v>975.35</v>
      </c>
      <c r="G16" s="8">
        <v>0</v>
      </c>
      <c r="H16" s="8">
        <v>3750.84</v>
      </c>
      <c r="I16" s="4">
        <v>48</v>
      </c>
    </row>
    <row r="17" spans="1:9" x14ac:dyDescent="0.25">
      <c r="A17" s="7">
        <v>44577</v>
      </c>
      <c r="B17" s="21">
        <f t="shared" si="0"/>
        <v>1</v>
      </c>
      <c r="C17" s="21">
        <f t="shared" si="1"/>
        <v>7</v>
      </c>
      <c r="D17" s="8">
        <v>3620.16</v>
      </c>
      <c r="E17" s="8">
        <v>3216.57</v>
      </c>
      <c r="F17" s="8">
        <v>403.59</v>
      </c>
      <c r="G17" s="8">
        <v>0</v>
      </c>
      <c r="H17" s="8">
        <v>2127.77</v>
      </c>
      <c r="I17" s="4">
        <v>28</v>
      </c>
    </row>
    <row r="18" spans="1:9" x14ac:dyDescent="0.25">
      <c r="A18" s="7">
        <v>44578</v>
      </c>
      <c r="B18" s="21">
        <f t="shared" si="0"/>
        <v>1</v>
      </c>
      <c r="C18" s="21">
        <f t="shared" si="1"/>
        <v>1</v>
      </c>
      <c r="D18" s="8">
        <v>3178.41</v>
      </c>
      <c r="E18" s="8">
        <v>3154.41</v>
      </c>
      <c r="F18" s="8">
        <v>24</v>
      </c>
      <c r="G18" s="8">
        <v>0</v>
      </c>
      <c r="H18" s="8">
        <v>1826.18</v>
      </c>
      <c r="I18" s="4">
        <v>34</v>
      </c>
    </row>
    <row r="19" spans="1:9" x14ac:dyDescent="0.25">
      <c r="A19" s="7">
        <v>44579</v>
      </c>
      <c r="B19" s="21">
        <f t="shared" si="0"/>
        <v>1</v>
      </c>
      <c r="C19" s="21">
        <f t="shared" si="1"/>
        <v>2</v>
      </c>
      <c r="D19" s="8">
        <v>3765.94</v>
      </c>
      <c r="E19" s="8">
        <v>3388.37</v>
      </c>
      <c r="F19" s="8">
        <v>377.57</v>
      </c>
      <c r="G19" s="8">
        <v>0</v>
      </c>
      <c r="H19" s="8">
        <v>2082.56</v>
      </c>
      <c r="I19" s="4">
        <v>40</v>
      </c>
    </row>
    <row r="20" spans="1:9" x14ac:dyDescent="0.25">
      <c r="A20" s="7">
        <v>44580</v>
      </c>
      <c r="B20" s="21">
        <f t="shared" si="0"/>
        <v>1</v>
      </c>
      <c r="C20" s="21">
        <f t="shared" si="1"/>
        <v>3</v>
      </c>
      <c r="D20" s="8">
        <v>3966.48</v>
      </c>
      <c r="E20" s="8">
        <v>3605.21</v>
      </c>
      <c r="F20" s="8">
        <v>361.27</v>
      </c>
      <c r="G20" s="8">
        <v>0</v>
      </c>
      <c r="H20" s="8">
        <v>2216.8200000000002</v>
      </c>
      <c r="I20" s="4">
        <v>53</v>
      </c>
    </row>
    <row r="21" spans="1:9" x14ac:dyDescent="0.25">
      <c r="A21" s="7">
        <v>44581</v>
      </c>
      <c r="B21" s="21">
        <f t="shared" si="0"/>
        <v>1</v>
      </c>
      <c r="C21" s="21">
        <f t="shared" si="1"/>
        <v>4</v>
      </c>
      <c r="D21" s="8">
        <v>3706.63</v>
      </c>
      <c r="E21" s="8">
        <v>3706.63</v>
      </c>
      <c r="F21" s="8">
        <v>0</v>
      </c>
      <c r="G21" s="8">
        <v>0</v>
      </c>
      <c r="H21" s="8">
        <v>2076.33</v>
      </c>
      <c r="I21" s="4">
        <v>42</v>
      </c>
    </row>
    <row r="22" spans="1:9" x14ac:dyDescent="0.25">
      <c r="A22" s="7">
        <v>44582</v>
      </c>
      <c r="B22" s="21">
        <f t="shared" si="0"/>
        <v>1</v>
      </c>
      <c r="C22" s="21">
        <f t="shared" si="1"/>
        <v>5</v>
      </c>
      <c r="D22" s="8">
        <v>2753.61</v>
      </c>
      <c r="E22" s="8">
        <v>2753.61</v>
      </c>
      <c r="F22" s="8">
        <v>0</v>
      </c>
      <c r="G22" s="8">
        <v>0</v>
      </c>
      <c r="H22" s="8">
        <v>1611.89</v>
      </c>
      <c r="I22" s="4">
        <v>35</v>
      </c>
    </row>
    <row r="23" spans="1:9" x14ac:dyDescent="0.25">
      <c r="A23" s="7">
        <v>44583</v>
      </c>
      <c r="B23" s="21">
        <f t="shared" si="0"/>
        <v>1</v>
      </c>
      <c r="C23" s="21">
        <f t="shared" si="1"/>
        <v>6</v>
      </c>
      <c r="D23" s="8">
        <v>6177.15</v>
      </c>
      <c r="E23" s="8">
        <v>4991.5600000000004</v>
      </c>
      <c r="F23" s="8">
        <v>1185.5899999999999</v>
      </c>
      <c r="G23" s="8">
        <v>0</v>
      </c>
      <c r="H23" s="8">
        <v>3505.85</v>
      </c>
      <c r="I23" s="4">
        <v>51</v>
      </c>
    </row>
    <row r="24" spans="1:9" x14ac:dyDescent="0.25">
      <c r="A24" s="7">
        <v>44584</v>
      </c>
      <c r="B24" s="21">
        <f t="shared" si="0"/>
        <v>1</v>
      </c>
      <c r="C24" s="21">
        <f t="shared" si="1"/>
        <v>7</v>
      </c>
      <c r="D24" s="8">
        <v>2919.39</v>
      </c>
      <c r="E24" s="8">
        <v>2833.64</v>
      </c>
      <c r="F24" s="8">
        <v>85.75</v>
      </c>
      <c r="G24" s="8">
        <v>0</v>
      </c>
      <c r="H24" s="8">
        <v>1654.02</v>
      </c>
      <c r="I24" s="4">
        <v>26</v>
      </c>
    </row>
    <row r="25" spans="1:9" x14ac:dyDescent="0.25">
      <c r="A25" s="7">
        <v>44585</v>
      </c>
      <c r="B25" s="21">
        <f t="shared" si="0"/>
        <v>1</v>
      </c>
      <c r="C25" s="21">
        <f t="shared" si="1"/>
        <v>1</v>
      </c>
      <c r="D25" s="8">
        <v>3034.94</v>
      </c>
      <c r="E25" s="8">
        <v>2721.46</v>
      </c>
      <c r="F25" s="8">
        <v>313.48</v>
      </c>
      <c r="G25" s="8">
        <v>0</v>
      </c>
      <c r="H25" s="8">
        <v>1758.41</v>
      </c>
      <c r="I25" s="4">
        <v>31</v>
      </c>
    </row>
    <row r="26" spans="1:9" x14ac:dyDescent="0.25">
      <c r="A26" s="7">
        <v>44586</v>
      </c>
      <c r="B26" s="21">
        <f t="shared" si="0"/>
        <v>1</v>
      </c>
      <c r="C26" s="21">
        <f t="shared" si="1"/>
        <v>2</v>
      </c>
      <c r="D26" s="8">
        <v>2491.39</v>
      </c>
      <c r="E26" s="8">
        <v>2365.77</v>
      </c>
      <c r="F26" s="8">
        <v>125.62</v>
      </c>
      <c r="G26" s="8">
        <v>0</v>
      </c>
      <c r="H26" s="8">
        <v>1430.55</v>
      </c>
      <c r="I26" s="4">
        <v>34</v>
      </c>
    </row>
    <row r="27" spans="1:9" x14ac:dyDescent="0.25">
      <c r="A27" s="7">
        <v>44587</v>
      </c>
      <c r="B27" s="21">
        <f t="shared" si="0"/>
        <v>1</v>
      </c>
      <c r="C27" s="21">
        <f t="shared" si="1"/>
        <v>3</v>
      </c>
      <c r="D27" s="8">
        <v>1881.23</v>
      </c>
      <c r="E27" s="8">
        <v>1714.15</v>
      </c>
      <c r="F27" s="8">
        <v>167.08</v>
      </c>
      <c r="G27" s="8">
        <v>0</v>
      </c>
      <c r="H27" s="8">
        <v>1141.31</v>
      </c>
      <c r="I27" s="4">
        <v>24</v>
      </c>
    </row>
    <row r="28" spans="1:9" x14ac:dyDescent="0.25">
      <c r="A28" s="7">
        <v>44588</v>
      </c>
      <c r="B28" s="21">
        <f t="shared" si="0"/>
        <v>1</v>
      </c>
      <c r="C28" s="21">
        <f t="shared" si="1"/>
        <v>4</v>
      </c>
      <c r="D28" s="8">
        <v>2533.27</v>
      </c>
      <c r="E28" s="8">
        <v>1714.63</v>
      </c>
      <c r="F28" s="8">
        <v>818.64</v>
      </c>
      <c r="G28" s="8">
        <v>0</v>
      </c>
      <c r="H28" s="8">
        <v>1442.5</v>
      </c>
      <c r="I28" s="4">
        <v>34</v>
      </c>
    </row>
    <row r="29" spans="1:9" x14ac:dyDescent="0.25">
      <c r="A29" s="7">
        <v>44589</v>
      </c>
      <c r="B29" s="21">
        <f t="shared" si="0"/>
        <v>1</v>
      </c>
      <c r="C29" s="21">
        <f t="shared" si="1"/>
        <v>5</v>
      </c>
      <c r="D29" s="8">
        <v>4445.8599999999997</v>
      </c>
      <c r="E29" s="8">
        <v>4286.07</v>
      </c>
      <c r="F29" s="8">
        <v>159.79</v>
      </c>
      <c r="G29" s="8">
        <v>0</v>
      </c>
      <c r="H29" s="8">
        <v>2488.38</v>
      </c>
      <c r="I29" s="4">
        <v>45</v>
      </c>
    </row>
    <row r="30" spans="1:9" x14ac:dyDescent="0.25">
      <c r="A30" s="7">
        <v>44590</v>
      </c>
      <c r="B30" s="21">
        <f t="shared" si="0"/>
        <v>1</v>
      </c>
      <c r="C30" s="21">
        <f t="shared" si="1"/>
        <v>6</v>
      </c>
      <c r="D30" s="8">
        <v>3152.18</v>
      </c>
      <c r="E30" s="8">
        <v>2150.65</v>
      </c>
      <c r="F30" s="8">
        <v>1001.53</v>
      </c>
      <c r="G30" s="8">
        <v>0</v>
      </c>
      <c r="H30" s="8">
        <v>1844.08</v>
      </c>
      <c r="I30" s="4">
        <v>26</v>
      </c>
    </row>
    <row r="31" spans="1:9" x14ac:dyDescent="0.25">
      <c r="A31" s="7">
        <v>44591</v>
      </c>
      <c r="B31" s="21">
        <f t="shared" si="0"/>
        <v>1</v>
      </c>
      <c r="C31" s="21">
        <f t="shared" si="1"/>
        <v>7</v>
      </c>
      <c r="D31" s="8">
        <v>2940.98</v>
      </c>
      <c r="E31" s="8">
        <v>2819.89</v>
      </c>
      <c r="F31" s="8">
        <v>121.09</v>
      </c>
      <c r="G31" s="8">
        <v>0</v>
      </c>
      <c r="H31" s="8">
        <v>1669.58</v>
      </c>
      <c r="I31" s="4">
        <v>29</v>
      </c>
    </row>
    <row r="32" spans="1:9" x14ac:dyDescent="0.25">
      <c r="A32" s="7">
        <v>44592</v>
      </c>
      <c r="B32" s="21">
        <f t="shared" si="0"/>
        <v>1</v>
      </c>
      <c r="C32" s="21">
        <f t="shared" si="1"/>
        <v>1</v>
      </c>
      <c r="D32" s="8">
        <v>4221.26</v>
      </c>
      <c r="E32" s="8">
        <v>4169.25</v>
      </c>
      <c r="F32" s="8">
        <v>52.01</v>
      </c>
      <c r="G32" s="8">
        <v>0</v>
      </c>
      <c r="H32" s="8">
        <v>2391.35</v>
      </c>
      <c r="I32" s="4">
        <v>54</v>
      </c>
    </row>
    <row r="33" spans="1:9" x14ac:dyDescent="0.25">
      <c r="A33" s="7">
        <v>44593</v>
      </c>
      <c r="B33" s="21">
        <f t="shared" si="0"/>
        <v>2</v>
      </c>
      <c r="C33" s="21">
        <f t="shared" si="1"/>
        <v>2</v>
      </c>
      <c r="D33" s="8">
        <v>4717.8500000000004</v>
      </c>
      <c r="E33" s="8">
        <v>4360.6400000000003</v>
      </c>
      <c r="F33" s="8">
        <v>357.21</v>
      </c>
      <c r="G33" s="8">
        <v>0</v>
      </c>
      <c r="H33" s="8">
        <v>2616.06</v>
      </c>
      <c r="I33" s="4">
        <v>47</v>
      </c>
    </row>
    <row r="34" spans="1:9" x14ac:dyDescent="0.25">
      <c r="A34" s="7">
        <v>44594</v>
      </c>
      <c r="B34" s="21">
        <f t="shared" si="0"/>
        <v>2</v>
      </c>
      <c r="C34" s="21">
        <f t="shared" si="1"/>
        <v>3</v>
      </c>
      <c r="D34" s="8">
        <v>4845.28</v>
      </c>
      <c r="E34" s="8">
        <v>4845.28</v>
      </c>
      <c r="F34" s="8">
        <v>0</v>
      </c>
      <c r="G34" s="8">
        <v>0</v>
      </c>
      <c r="H34" s="8">
        <v>2699.69</v>
      </c>
      <c r="I34" s="4">
        <v>42</v>
      </c>
    </row>
    <row r="35" spans="1:9" x14ac:dyDescent="0.25">
      <c r="A35" s="7">
        <v>44595</v>
      </c>
      <c r="B35" s="21">
        <f t="shared" si="0"/>
        <v>2</v>
      </c>
      <c r="C35" s="21">
        <f t="shared" si="1"/>
        <v>4</v>
      </c>
      <c r="D35" s="8">
        <v>3418.45</v>
      </c>
      <c r="E35" s="8">
        <v>3305.74</v>
      </c>
      <c r="F35" s="8">
        <v>112.71</v>
      </c>
      <c r="G35" s="8">
        <v>0</v>
      </c>
      <c r="H35" s="8">
        <v>1962.65</v>
      </c>
      <c r="I35" s="4">
        <v>33</v>
      </c>
    </row>
    <row r="36" spans="1:9" x14ac:dyDescent="0.25">
      <c r="A36" s="7">
        <v>44596</v>
      </c>
      <c r="B36" s="21">
        <f t="shared" si="0"/>
        <v>2</v>
      </c>
      <c r="C36" s="21">
        <f t="shared" si="1"/>
        <v>5</v>
      </c>
      <c r="D36" s="8">
        <v>3483.92</v>
      </c>
      <c r="E36" s="8">
        <v>2786.75</v>
      </c>
      <c r="F36" s="8">
        <v>697.17</v>
      </c>
      <c r="G36" s="8">
        <v>0</v>
      </c>
      <c r="H36" s="8">
        <v>1975.94</v>
      </c>
      <c r="I36" s="4">
        <v>39</v>
      </c>
    </row>
    <row r="37" spans="1:9" x14ac:dyDescent="0.25">
      <c r="A37" s="7">
        <v>44597</v>
      </c>
      <c r="B37" s="21">
        <f t="shared" si="0"/>
        <v>2</v>
      </c>
      <c r="C37" s="21">
        <f t="shared" si="1"/>
        <v>6</v>
      </c>
      <c r="D37" s="8">
        <v>4180.18</v>
      </c>
      <c r="E37" s="8">
        <v>3462.69</v>
      </c>
      <c r="F37" s="8">
        <v>717.49</v>
      </c>
      <c r="G37" s="8">
        <v>0</v>
      </c>
      <c r="H37" s="8">
        <v>2371.66</v>
      </c>
      <c r="I37" s="4">
        <v>38</v>
      </c>
    </row>
    <row r="38" spans="1:9" x14ac:dyDescent="0.25">
      <c r="A38" s="7">
        <v>44598</v>
      </c>
      <c r="B38" s="21">
        <f t="shared" si="0"/>
        <v>2</v>
      </c>
      <c r="C38" s="21">
        <f t="shared" si="1"/>
        <v>7</v>
      </c>
      <c r="D38" s="8">
        <v>2630.46</v>
      </c>
      <c r="E38" s="8">
        <v>1803.43</v>
      </c>
      <c r="F38" s="8">
        <v>827.03</v>
      </c>
      <c r="G38" s="8">
        <v>0</v>
      </c>
      <c r="H38" s="8">
        <v>1669.58</v>
      </c>
      <c r="I38" s="4">
        <v>22</v>
      </c>
    </row>
    <row r="39" spans="1:9" x14ac:dyDescent="0.25">
      <c r="A39" s="7">
        <v>44599</v>
      </c>
      <c r="B39" s="21">
        <f t="shared" si="0"/>
        <v>2</v>
      </c>
      <c r="C39" s="21">
        <f t="shared" si="1"/>
        <v>1</v>
      </c>
      <c r="D39" s="8">
        <v>2654.27</v>
      </c>
      <c r="E39" s="8">
        <v>2012.41</v>
      </c>
      <c r="F39" s="8">
        <v>641.86</v>
      </c>
      <c r="G39" s="8">
        <v>0</v>
      </c>
      <c r="H39" s="8">
        <v>1524.11</v>
      </c>
      <c r="I39" s="4">
        <v>31</v>
      </c>
    </row>
    <row r="40" spans="1:9" x14ac:dyDescent="0.25">
      <c r="A40" s="7">
        <v>44600</v>
      </c>
      <c r="B40" s="21">
        <f t="shared" si="0"/>
        <v>2</v>
      </c>
      <c r="C40" s="21">
        <f t="shared" si="1"/>
        <v>2</v>
      </c>
      <c r="D40" s="8">
        <v>1405.34</v>
      </c>
      <c r="E40" s="8">
        <v>1405.34</v>
      </c>
      <c r="F40" s="8">
        <v>0</v>
      </c>
      <c r="G40" s="8">
        <v>0</v>
      </c>
      <c r="H40" s="8">
        <v>824.49</v>
      </c>
      <c r="I40" s="4">
        <v>14</v>
      </c>
    </row>
    <row r="41" spans="1:9" x14ac:dyDescent="0.25">
      <c r="A41" s="7">
        <v>44601</v>
      </c>
      <c r="B41" s="21">
        <f t="shared" si="0"/>
        <v>2</v>
      </c>
      <c r="C41" s="21">
        <f t="shared" si="1"/>
        <v>3</v>
      </c>
      <c r="D41" s="8">
        <v>3204.92</v>
      </c>
      <c r="E41" s="8">
        <v>2472.89</v>
      </c>
      <c r="F41" s="8">
        <v>732.03</v>
      </c>
      <c r="G41" s="8">
        <v>0</v>
      </c>
      <c r="H41" s="8">
        <v>1810.88</v>
      </c>
      <c r="I41" s="4">
        <v>27</v>
      </c>
    </row>
    <row r="42" spans="1:9" x14ac:dyDescent="0.25">
      <c r="A42" s="7">
        <v>44602</v>
      </c>
      <c r="B42" s="21">
        <f t="shared" si="0"/>
        <v>2</v>
      </c>
      <c r="C42" s="21">
        <f t="shared" si="1"/>
        <v>4</v>
      </c>
      <c r="D42" s="8">
        <v>3167.18</v>
      </c>
      <c r="E42" s="8">
        <v>2983.18</v>
      </c>
      <c r="F42" s="8">
        <v>184</v>
      </c>
      <c r="G42" s="8">
        <v>0</v>
      </c>
      <c r="H42" s="8">
        <v>1773.28</v>
      </c>
      <c r="I42" s="4">
        <v>30</v>
      </c>
    </row>
    <row r="43" spans="1:9" x14ac:dyDescent="0.25">
      <c r="A43" s="7">
        <v>44603</v>
      </c>
      <c r="B43" s="21">
        <f t="shared" si="0"/>
        <v>2</v>
      </c>
      <c r="C43" s="21">
        <f t="shared" si="1"/>
        <v>5</v>
      </c>
      <c r="D43" s="8">
        <v>2384.7800000000002</v>
      </c>
      <c r="E43" s="8">
        <v>2384.7800000000002</v>
      </c>
      <c r="F43" s="8">
        <v>0</v>
      </c>
      <c r="G43" s="8">
        <v>0</v>
      </c>
      <c r="H43" s="8">
        <v>1326.82</v>
      </c>
      <c r="I43" s="4">
        <v>24</v>
      </c>
    </row>
    <row r="44" spans="1:9" x14ac:dyDescent="0.25">
      <c r="A44" s="7">
        <v>44604</v>
      </c>
      <c r="B44" s="21">
        <f t="shared" si="0"/>
        <v>2</v>
      </c>
      <c r="C44" s="21">
        <f t="shared" si="1"/>
        <v>6</v>
      </c>
      <c r="D44" s="8">
        <v>4758.67</v>
      </c>
      <c r="E44" s="8">
        <v>4515.74</v>
      </c>
      <c r="F44" s="8">
        <v>242.93</v>
      </c>
      <c r="G44" s="8">
        <v>0</v>
      </c>
      <c r="H44" s="8">
        <v>2747.11</v>
      </c>
      <c r="I44" s="4">
        <v>40</v>
      </c>
    </row>
    <row r="45" spans="1:9" x14ac:dyDescent="0.25">
      <c r="A45" s="7">
        <v>44605</v>
      </c>
      <c r="B45" s="21">
        <f t="shared" si="0"/>
        <v>2</v>
      </c>
      <c r="C45" s="21">
        <f t="shared" si="1"/>
        <v>7</v>
      </c>
      <c r="D45" s="8">
        <v>2562.7199999999998</v>
      </c>
      <c r="E45" s="8">
        <v>2031.79</v>
      </c>
      <c r="F45" s="8">
        <v>530.92999999999995</v>
      </c>
      <c r="G45" s="8">
        <v>0</v>
      </c>
      <c r="H45" s="8">
        <v>1417.57</v>
      </c>
      <c r="I45" s="4">
        <v>22</v>
      </c>
    </row>
    <row r="46" spans="1:9" x14ac:dyDescent="0.25">
      <c r="A46" s="7">
        <v>44606</v>
      </c>
      <c r="B46" s="21">
        <f t="shared" si="0"/>
        <v>2</v>
      </c>
      <c r="C46" s="21">
        <f t="shared" si="1"/>
        <v>1</v>
      </c>
      <c r="D46" s="8">
        <v>2791.7</v>
      </c>
      <c r="E46" s="8">
        <v>2753.01</v>
      </c>
      <c r="F46" s="8">
        <v>38.69</v>
      </c>
      <c r="G46" s="8">
        <v>0</v>
      </c>
      <c r="H46" s="8">
        <v>1599.99</v>
      </c>
      <c r="I46" s="4">
        <v>26</v>
      </c>
    </row>
    <row r="47" spans="1:9" x14ac:dyDescent="0.25">
      <c r="A47" s="7">
        <v>44607</v>
      </c>
      <c r="B47" s="21">
        <f t="shared" si="0"/>
        <v>2</v>
      </c>
      <c r="C47" s="21">
        <f t="shared" si="1"/>
        <v>2</v>
      </c>
      <c r="D47" s="8">
        <v>6054.22</v>
      </c>
      <c r="E47" s="8">
        <v>5314.25</v>
      </c>
      <c r="F47" s="8">
        <v>739.97</v>
      </c>
      <c r="G47" s="8">
        <v>0</v>
      </c>
      <c r="H47" s="8">
        <v>3472.59</v>
      </c>
      <c r="I47" s="4">
        <v>56</v>
      </c>
    </row>
    <row r="48" spans="1:9" x14ac:dyDescent="0.25">
      <c r="A48" s="7">
        <v>44608</v>
      </c>
      <c r="B48" s="21">
        <f t="shared" si="0"/>
        <v>2</v>
      </c>
      <c r="C48" s="21">
        <f t="shared" si="1"/>
        <v>3</v>
      </c>
      <c r="D48" s="8">
        <v>4255.83</v>
      </c>
      <c r="E48" s="8">
        <v>4245.07</v>
      </c>
      <c r="F48" s="8">
        <v>10.76</v>
      </c>
      <c r="G48" s="8">
        <v>0</v>
      </c>
      <c r="H48" s="8">
        <v>2387.1799999999998</v>
      </c>
      <c r="I48" s="4">
        <v>44</v>
      </c>
    </row>
    <row r="49" spans="1:9" x14ac:dyDescent="0.25">
      <c r="A49" s="7">
        <v>44609</v>
      </c>
      <c r="B49" s="21">
        <f t="shared" si="0"/>
        <v>2</v>
      </c>
      <c r="C49" s="21">
        <f t="shared" si="1"/>
        <v>4</v>
      </c>
      <c r="D49" s="8">
        <v>4820.66</v>
      </c>
      <c r="E49" s="8">
        <v>3842.05</v>
      </c>
      <c r="F49" s="8">
        <v>978.61</v>
      </c>
      <c r="G49" s="8">
        <v>0</v>
      </c>
      <c r="H49" s="8">
        <v>2765.3</v>
      </c>
      <c r="I49" s="4">
        <v>55</v>
      </c>
    </row>
    <row r="50" spans="1:9" x14ac:dyDescent="0.25">
      <c r="A50" s="7">
        <v>44610</v>
      </c>
      <c r="B50" s="21">
        <f t="shared" si="0"/>
        <v>2</v>
      </c>
      <c r="C50" s="21">
        <f t="shared" si="1"/>
        <v>5</v>
      </c>
      <c r="D50" s="8">
        <v>2980.8</v>
      </c>
      <c r="E50" s="8">
        <v>2980.8</v>
      </c>
      <c r="F50" s="8">
        <v>0</v>
      </c>
      <c r="G50" s="8">
        <v>0</v>
      </c>
      <c r="H50" s="8">
        <v>1736.15</v>
      </c>
      <c r="I50" s="4">
        <v>37</v>
      </c>
    </row>
    <row r="51" spans="1:9" x14ac:dyDescent="0.25">
      <c r="A51" s="7">
        <v>44611</v>
      </c>
      <c r="B51" s="21">
        <f t="shared" si="0"/>
        <v>2</v>
      </c>
      <c r="C51" s="21">
        <f t="shared" si="1"/>
        <v>6</v>
      </c>
      <c r="D51" s="8">
        <v>5728.46</v>
      </c>
      <c r="E51" s="8">
        <v>4623.34</v>
      </c>
      <c r="F51" s="8">
        <v>1105.1199999999999</v>
      </c>
      <c r="G51" s="8">
        <v>0</v>
      </c>
      <c r="H51" s="8">
        <v>3210.62</v>
      </c>
      <c r="I51" s="4">
        <v>44</v>
      </c>
    </row>
    <row r="52" spans="1:9" x14ac:dyDescent="0.25">
      <c r="A52" s="7">
        <v>44612</v>
      </c>
      <c r="B52" s="21">
        <f t="shared" si="0"/>
        <v>2</v>
      </c>
      <c r="C52" s="21">
        <f t="shared" si="1"/>
        <v>7</v>
      </c>
      <c r="D52" s="8">
        <v>5559.94</v>
      </c>
      <c r="E52" s="8">
        <v>2744.5</v>
      </c>
      <c r="F52" s="8">
        <v>2815.44</v>
      </c>
      <c r="G52" s="8">
        <v>0</v>
      </c>
      <c r="H52" s="8">
        <v>1440.61</v>
      </c>
      <c r="I52" s="4">
        <v>33</v>
      </c>
    </row>
    <row r="53" spans="1:9" x14ac:dyDescent="0.25">
      <c r="A53" s="7">
        <v>44613</v>
      </c>
      <c r="B53" s="21">
        <f t="shared" si="0"/>
        <v>2</v>
      </c>
      <c r="C53" s="21">
        <f t="shared" si="1"/>
        <v>1</v>
      </c>
      <c r="D53" s="8">
        <v>4966.54</v>
      </c>
      <c r="E53" s="8">
        <v>4085.99</v>
      </c>
      <c r="F53" s="8">
        <v>880.55</v>
      </c>
      <c r="G53" s="8">
        <v>0</v>
      </c>
      <c r="H53" s="8">
        <v>2924.42</v>
      </c>
      <c r="I53" s="4">
        <v>35</v>
      </c>
    </row>
    <row r="54" spans="1:9" x14ac:dyDescent="0.25">
      <c r="A54" s="7">
        <v>44614</v>
      </c>
      <c r="B54" s="21">
        <f t="shared" si="0"/>
        <v>2</v>
      </c>
      <c r="C54" s="21">
        <f t="shared" si="1"/>
        <v>2</v>
      </c>
      <c r="D54" s="8">
        <v>4648.99</v>
      </c>
      <c r="E54" s="8">
        <v>4545.76</v>
      </c>
      <c r="F54" s="8">
        <v>103.23</v>
      </c>
      <c r="G54" s="8">
        <v>0</v>
      </c>
      <c r="H54" s="8">
        <v>2535.5100000000002</v>
      </c>
      <c r="I54" s="4">
        <v>49</v>
      </c>
    </row>
    <row r="55" spans="1:9" x14ac:dyDescent="0.25">
      <c r="A55" s="7">
        <v>44615</v>
      </c>
      <c r="B55" s="21">
        <f t="shared" si="0"/>
        <v>2</v>
      </c>
      <c r="C55" s="21">
        <f t="shared" si="1"/>
        <v>3</v>
      </c>
      <c r="D55" s="8">
        <v>3440.66</v>
      </c>
      <c r="E55" s="8">
        <v>2997.29</v>
      </c>
      <c r="F55" s="8">
        <v>443.37</v>
      </c>
      <c r="G55" s="8">
        <v>0</v>
      </c>
      <c r="H55" s="8">
        <v>1976.46</v>
      </c>
      <c r="I55" s="4">
        <v>43</v>
      </c>
    </row>
    <row r="56" spans="1:9" x14ac:dyDescent="0.25">
      <c r="A56" s="7">
        <v>44616</v>
      </c>
      <c r="B56" s="21">
        <f t="shared" si="0"/>
        <v>2</v>
      </c>
      <c r="C56" s="21">
        <f t="shared" si="1"/>
        <v>4</v>
      </c>
      <c r="D56" s="8">
        <v>4088.09</v>
      </c>
      <c r="E56" s="8">
        <v>3492.17</v>
      </c>
      <c r="F56" s="8">
        <v>595.91999999999996</v>
      </c>
      <c r="G56" s="8">
        <v>0</v>
      </c>
      <c r="H56" s="8">
        <v>2317.0700000000002</v>
      </c>
      <c r="I56" s="4">
        <v>40</v>
      </c>
    </row>
    <row r="57" spans="1:9" x14ac:dyDescent="0.25">
      <c r="A57" s="7">
        <v>44617</v>
      </c>
      <c r="B57" s="21">
        <f t="shared" si="0"/>
        <v>2</v>
      </c>
      <c r="C57" s="21">
        <f t="shared" si="1"/>
        <v>5</v>
      </c>
      <c r="D57" s="8">
        <v>2918.34</v>
      </c>
      <c r="E57" s="8">
        <v>2489.85</v>
      </c>
      <c r="F57" s="8">
        <v>428.49</v>
      </c>
      <c r="G57" s="8">
        <v>0</v>
      </c>
      <c r="H57" s="8">
        <v>1668.94</v>
      </c>
      <c r="I57" s="4">
        <v>34</v>
      </c>
    </row>
    <row r="58" spans="1:9" x14ac:dyDescent="0.25">
      <c r="A58" s="7">
        <v>44618</v>
      </c>
      <c r="B58" s="21">
        <f t="shared" si="0"/>
        <v>2</v>
      </c>
      <c r="C58" s="21">
        <f t="shared" si="1"/>
        <v>6</v>
      </c>
      <c r="D58" s="8">
        <v>7506.01</v>
      </c>
      <c r="E58" s="8">
        <v>4240.6499999999996</v>
      </c>
      <c r="F58" s="8">
        <v>3265.36</v>
      </c>
      <c r="G58" s="8">
        <v>0</v>
      </c>
      <c r="H58" s="8">
        <v>4222.74</v>
      </c>
      <c r="I58" s="4">
        <v>49</v>
      </c>
    </row>
    <row r="59" spans="1:9" x14ac:dyDescent="0.25">
      <c r="A59" s="7">
        <v>44619</v>
      </c>
      <c r="B59" s="21">
        <f t="shared" si="0"/>
        <v>2</v>
      </c>
      <c r="C59" s="21">
        <f t="shared" si="1"/>
        <v>7</v>
      </c>
      <c r="D59" s="8">
        <v>3184.52</v>
      </c>
      <c r="E59" s="8">
        <v>2716.03</v>
      </c>
      <c r="F59" s="8">
        <v>468.49</v>
      </c>
      <c r="G59" s="8">
        <v>0</v>
      </c>
      <c r="H59" s="8">
        <v>3015.9</v>
      </c>
      <c r="I59" s="4">
        <v>31</v>
      </c>
    </row>
    <row r="60" spans="1:9" x14ac:dyDescent="0.25">
      <c r="A60" s="7">
        <v>44620</v>
      </c>
      <c r="B60" s="21">
        <f t="shared" si="0"/>
        <v>2</v>
      </c>
      <c r="C60" s="21">
        <f t="shared" si="1"/>
        <v>1</v>
      </c>
      <c r="D60" s="8">
        <v>4329.66</v>
      </c>
      <c r="E60" s="8">
        <v>3982.75</v>
      </c>
      <c r="F60" s="8">
        <v>346.91</v>
      </c>
      <c r="G60" s="8">
        <v>0</v>
      </c>
      <c r="H60" s="8">
        <v>0</v>
      </c>
      <c r="I60" s="4">
        <v>40</v>
      </c>
    </row>
    <row r="61" spans="1:9" x14ac:dyDescent="0.25">
      <c r="A61" s="7">
        <v>44621</v>
      </c>
      <c r="B61" s="21">
        <f t="shared" si="0"/>
        <v>3</v>
      </c>
      <c r="C61" s="21">
        <f t="shared" si="1"/>
        <v>2</v>
      </c>
      <c r="D61" s="8">
        <v>6669.52</v>
      </c>
      <c r="E61" s="8">
        <v>5792.44</v>
      </c>
      <c r="F61" s="8">
        <v>877.08</v>
      </c>
      <c r="G61" s="8">
        <v>0</v>
      </c>
      <c r="H61" s="8">
        <v>0</v>
      </c>
      <c r="I61" s="4">
        <v>60</v>
      </c>
    </row>
    <row r="62" spans="1:9" x14ac:dyDescent="0.25">
      <c r="A62" s="7">
        <v>44622</v>
      </c>
      <c r="B62" s="21">
        <f t="shared" si="0"/>
        <v>3</v>
      </c>
      <c r="C62" s="21">
        <f t="shared" si="1"/>
        <v>3</v>
      </c>
      <c r="D62" s="8">
        <v>2966.54</v>
      </c>
      <c r="E62" s="8">
        <v>2898.01</v>
      </c>
      <c r="F62" s="8">
        <v>68.53</v>
      </c>
      <c r="G62" s="8">
        <v>0</v>
      </c>
      <c r="H62" s="8">
        <v>0</v>
      </c>
      <c r="I62" s="4">
        <v>29</v>
      </c>
    </row>
    <row r="63" spans="1:9" x14ac:dyDescent="0.25">
      <c r="A63" s="7">
        <v>44623</v>
      </c>
      <c r="B63" s="21">
        <f t="shared" si="0"/>
        <v>3</v>
      </c>
      <c r="C63" s="21">
        <f t="shared" si="1"/>
        <v>4</v>
      </c>
      <c r="D63" s="8">
        <v>6080.77</v>
      </c>
      <c r="E63" s="8">
        <v>4636.5600000000004</v>
      </c>
      <c r="F63" s="8">
        <v>1444.21</v>
      </c>
      <c r="G63" s="8">
        <v>0</v>
      </c>
      <c r="H63" s="8">
        <v>0</v>
      </c>
      <c r="I63" s="4">
        <v>50</v>
      </c>
    </row>
    <row r="64" spans="1:9" x14ac:dyDescent="0.25">
      <c r="A64" s="7">
        <v>44624</v>
      </c>
      <c r="B64" s="21">
        <f t="shared" si="0"/>
        <v>3</v>
      </c>
      <c r="C64" s="21">
        <f t="shared" si="1"/>
        <v>5</v>
      </c>
      <c r="D64" s="8">
        <v>3690.55</v>
      </c>
      <c r="E64" s="8">
        <v>3490.55</v>
      </c>
      <c r="F64" s="8">
        <v>200</v>
      </c>
      <c r="G64" s="8">
        <v>0</v>
      </c>
      <c r="H64" s="8">
        <v>0</v>
      </c>
      <c r="I64" s="4">
        <v>38</v>
      </c>
    </row>
    <row r="65" spans="1:9" x14ac:dyDescent="0.25">
      <c r="A65" s="7">
        <v>44625</v>
      </c>
      <c r="B65" s="21">
        <f t="shared" si="0"/>
        <v>3</v>
      </c>
      <c r="C65" s="21">
        <f t="shared" si="1"/>
        <v>6</v>
      </c>
      <c r="D65" s="8">
        <v>5746.1</v>
      </c>
      <c r="E65" s="8">
        <v>4348.95</v>
      </c>
      <c r="F65" s="8">
        <v>1397.15</v>
      </c>
      <c r="G65" s="8">
        <v>0</v>
      </c>
      <c r="H65" s="8">
        <v>0</v>
      </c>
      <c r="I65" s="4">
        <v>48</v>
      </c>
    </row>
    <row r="66" spans="1:9" x14ac:dyDescent="0.25">
      <c r="A66" s="7">
        <v>44626</v>
      </c>
      <c r="B66" s="21">
        <f t="shared" si="0"/>
        <v>3</v>
      </c>
      <c r="C66" s="21">
        <f t="shared" si="1"/>
        <v>7</v>
      </c>
      <c r="D66" s="8">
        <v>3095.82</v>
      </c>
      <c r="E66" s="8">
        <v>2103.2800000000002</v>
      </c>
      <c r="F66" s="8">
        <v>992.54</v>
      </c>
      <c r="G66" s="8">
        <v>0</v>
      </c>
      <c r="H66" s="8">
        <v>1751.75</v>
      </c>
      <c r="I66" s="4">
        <v>28</v>
      </c>
    </row>
    <row r="67" spans="1:9" x14ac:dyDescent="0.25">
      <c r="A67" s="7">
        <v>44627</v>
      </c>
      <c r="B67" s="21">
        <f t="shared" ref="B67:B130" si="3">MONTH(A67)</f>
        <v>3</v>
      </c>
      <c r="C67" s="21">
        <f t="shared" ref="C67:C130" si="4">WEEKDAY(A67,11)</f>
        <v>1</v>
      </c>
      <c r="D67" s="8">
        <v>3740.32</v>
      </c>
      <c r="E67" s="8">
        <v>3377.27</v>
      </c>
      <c r="F67" s="8">
        <v>363.05</v>
      </c>
      <c r="G67" s="8">
        <v>0</v>
      </c>
      <c r="H67" s="8">
        <v>2132.7800000000002</v>
      </c>
      <c r="I67" s="4">
        <v>40</v>
      </c>
    </row>
    <row r="68" spans="1:9" x14ac:dyDescent="0.25">
      <c r="A68" s="7">
        <v>44628</v>
      </c>
      <c r="B68" s="21">
        <f t="shared" si="3"/>
        <v>3</v>
      </c>
      <c r="C68" s="21">
        <f t="shared" si="4"/>
        <v>2</v>
      </c>
      <c r="D68" s="8">
        <v>5725.4</v>
      </c>
      <c r="E68" s="8">
        <v>4397.01</v>
      </c>
      <c r="F68" s="8">
        <v>1328.39</v>
      </c>
      <c r="G68" s="8">
        <v>0</v>
      </c>
      <c r="H68" s="8">
        <v>3161.2</v>
      </c>
      <c r="I68" s="4">
        <v>40</v>
      </c>
    </row>
    <row r="69" spans="1:9" x14ac:dyDescent="0.25">
      <c r="A69" s="7">
        <v>44629</v>
      </c>
      <c r="B69" s="21">
        <f t="shared" si="3"/>
        <v>3</v>
      </c>
      <c r="C69" s="21">
        <f t="shared" si="4"/>
        <v>3</v>
      </c>
      <c r="D69" s="8">
        <v>2361.6999999999998</v>
      </c>
      <c r="E69" s="8">
        <v>2361.6999999999998</v>
      </c>
      <c r="F69" s="8">
        <v>0</v>
      </c>
      <c r="G69" s="8">
        <v>0</v>
      </c>
      <c r="H69" s="8">
        <v>1436.16</v>
      </c>
      <c r="I69" s="4">
        <v>29</v>
      </c>
    </row>
    <row r="70" spans="1:9" x14ac:dyDescent="0.25">
      <c r="A70" s="7">
        <v>44630</v>
      </c>
      <c r="B70" s="21">
        <f t="shared" si="3"/>
        <v>3</v>
      </c>
      <c r="C70" s="21">
        <f t="shared" si="4"/>
        <v>4</v>
      </c>
      <c r="D70" s="8">
        <v>3606.48</v>
      </c>
      <c r="E70" s="8">
        <v>3297.16</v>
      </c>
      <c r="F70" s="8">
        <v>309.32</v>
      </c>
      <c r="G70" s="8">
        <v>0</v>
      </c>
      <c r="H70" s="8">
        <v>2165.2199999999998</v>
      </c>
      <c r="I70" s="4">
        <v>44</v>
      </c>
    </row>
    <row r="71" spans="1:9" x14ac:dyDescent="0.25">
      <c r="A71" s="7">
        <v>44631</v>
      </c>
      <c r="B71" s="21">
        <f t="shared" si="3"/>
        <v>3</v>
      </c>
      <c r="C71" s="21">
        <f t="shared" si="4"/>
        <v>5</v>
      </c>
      <c r="D71" s="8">
        <v>4566.46</v>
      </c>
      <c r="E71" s="8">
        <v>3666.12</v>
      </c>
      <c r="F71" s="8">
        <v>725.34</v>
      </c>
      <c r="G71" s="8">
        <v>175</v>
      </c>
      <c r="H71" s="8">
        <v>2708.65</v>
      </c>
      <c r="I71" s="4">
        <v>41</v>
      </c>
    </row>
    <row r="72" spans="1:9" x14ac:dyDescent="0.25">
      <c r="A72" s="7">
        <v>44632</v>
      </c>
      <c r="B72" s="21">
        <f t="shared" si="3"/>
        <v>3</v>
      </c>
      <c r="C72" s="21">
        <f t="shared" si="4"/>
        <v>6</v>
      </c>
      <c r="D72" s="8">
        <v>2883.33</v>
      </c>
      <c r="E72" s="8">
        <v>2424.5</v>
      </c>
      <c r="F72" s="8">
        <v>458.83</v>
      </c>
      <c r="G72" s="8">
        <v>0</v>
      </c>
      <c r="H72" s="8">
        <v>1764.21</v>
      </c>
      <c r="I72" s="4">
        <v>28</v>
      </c>
    </row>
    <row r="73" spans="1:9" x14ac:dyDescent="0.25">
      <c r="A73" s="7">
        <v>44633</v>
      </c>
      <c r="B73" s="21">
        <f t="shared" si="3"/>
        <v>3</v>
      </c>
      <c r="C73" s="21">
        <f t="shared" si="4"/>
        <v>7</v>
      </c>
      <c r="D73" s="8">
        <v>1853.87</v>
      </c>
      <c r="E73" s="8">
        <v>1323.77</v>
      </c>
      <c r="F73" s="8">
        <v>530.1</v>
      </c>
      <c r="G73" s="8">
        <v>0</v>
      </c>
      <c r="H73" s="8">
        <v>1137.25</v>
      </c>
      <c r="I73" s="4">
        <v>17</v>
      </c>
    </row>
    <row r="74" spans="1:9" x14ac:dyDescent="0.25">
      <c r="A74" s="7">
        <v>44634</v>
      </c>
      <c r="B74" s="21">
        <f t="shared" si="3"/>
        <v>3</v>
      </c>
      <c r="C74" s="21">
        <f t="shared" si="4"/>
        <v>1</v>
      </c>
      <c r="D74" s="8">
        <v>5483.77</v>
      </c>
      <c r="E74" s="8">
        <v>3538.24</v>
      </c>
      <c r="F74" s="8">
        <v>1945.53</v>
      </c>
      <c r="G74" s="8">
        <v>0</v>
      </c>
      <c r="H74" s="8">
        <v>3209.25</v>
      </c>
      <c r="I74" s="4">
        <v>45</v>
      </c>
    </row>
    <row r="75" spans="1:9" x14ac:dyDescent="0.25">
      <c r="A75" s="7">
        <v>44635</v>
      </c>
      <c r="B75" s="21">
        <f t="shared" si="3"/>
        <v>3</v>
      </c>
      <c r="C75" s="21">
        <f t="shared" si="4"/>
        <v>2</v>
      </c>
      <c r="D75" s="8">
        <v>5135.18</v>
      </c>
      <c r="E75" s="8">
        <v>4967.13</v>
      </c>
      <c r="F75" s="8">
        <v>168.05</v>
      </c>
      <c r="G75" s="8">
        <v>0</v>
      </c>
      <c r="H75" s="8">
        <v>3103.21</v>
      </c>
      <c r="I75" s="4">
        <v>40</v>
      </c>
    </row>
    <row r="76" spans="1:9" x14ac:dyDescent="0.25">
      <c r="A76" s="7">
        <v>44636</v>
      </c>
      <c r="B76" s="21">
        <f t="shared" si="3"/>
        <v>3</v>
      </c>
      <c r="C76" s="21">
        <f t="shared" si="4"/>
        <v>3</v>
      </c>
      <c r="D76" s="8">
        <v>3445.95</v>
      </c>
      <c r="E76" s="8">
        <v>3445.95</v>
      </c>
      <c r="F76" s="8">
        <v>0</v>
      </c>
      <c r="G76" s="8">
        <v>0</v>
      </c>
      <c r="H76" s="8">
        <v>2116.91</v>
      </c>
      <c r="I76" s="4">
        <v>28</v>
      </c>
    </row>
    <row r="77" spans="1:9" x14ac:dyDescent="0.25">
      <c r="A77" s="7">
        <v>44637</v>
      </c>
      <c r="B77" s="21">
        <f t="shared" si="3"/>
        <v>3</v>
      </c>
      <c r="C77" s="21">
        <f t="shared" si="4"/>
        <v>4</v>
      </c>
      <c r="D77" s="8">
        <v>4681.26</v>
      </c>
      <c r="E77" s="8">
        <v>3801.2</v>
      </c>
      <c r="F77" s="8">
        <v>880.06</v>
      </c>
      <c r="G77" s="8">
        <v>0</v>
      </c>
      <c r="H77" s="8">
        <v>2789.94</v>
      </c>
      <c r="I77" s="4">
        <v>33</v>
      </c>
    </row>
    <row r="78" spans="1:9" x14ac:dyDescent="0.25">
      <c r="A78" s="7">
        <v>44638</v>
      </c>
      <c r="B78" s="21">
        <f t="shared" si="3"/>
        <v>3</v>
      </c>
      <c r="C78" s="21">
        <f t="shared" si="4"/>
        <v>5</v>
      </c>
      <c r="D78" s="8">
        <v>4252.0200000000004</v>
      </c>
      <c r="E78" s="8">
        <v>3042.13</v>
      </c>
      <c r="F78" s="8">
        <v>1209.8900000000001</v>
      </c>
      <c r="G78" s="8">
        <v>0</v>
      </c>
      <c r="H78" s="8">
        <v>2512.66</v>
      </c>
      <c r="I78" s="4">
        <v>40</v>
      </c>
    </row>
    <row r="79" spans="1:9" x14ac:dyDescent="0.25">
      <c r="A79" s="7">
        <v>44639</v>
      </c>
      <c r="B79" s="21">
        <f t="shared" si="3"/>
        <v>3</v>
      </c>
      <c r="C79" s="21">
        <f t="shared" si="4"/>
        <v>6</v>
      </c>
      <c r="D79" s="8">
        <v>3686.54</v>
      </c>
      <c r="E79" s="8">
        <v>3434.56</v>
      </c>
      <c r="F79" s="8">
        <v>251.98</v>
      </c>
      <c r="G79" s="8">
        <v>0</v>
      </c>
      <c r="H79" s="8">
        <v>2280.5</v>
      </c>
      <c r="I79" s="4">
        <v>38</v>
      </c>
    </row>
    <row r="80" spans="1:9" x14ac:dyDescent="0.25">
      <c r="A80" s="7">
        <v>44640</v>
      </c>
      <c r="B80" s="21">
        <f t="shared" si="3"/>
        <v>3</v>
      </c>
      <c r="C80" s="21">
        <f t="shared" si="4"/>
        <v>7</v>
      </c>
      <c r="D80" s="8">
        <v>3334.67</v>
      </c>
      <c r="E80" s="8">
        <v>2580.8000000000002</v>
      </c>
      <c r="F80" s="8">
        <v>753.87</v>
      </c>
      <c r="G80" s="8">
        <v>0</v>
      </c>
      <c r="H80" s="8">
        <v>2009.86</v>
      </c>
      <c r="I80" s="4">
        <v>32</v>
      </c>
    </row>
    <row r="81" spans="1:9" x14ac:dyDescent="0.25">
      <c r="A81" s="7">
        <v>44641</v>
      </c>
      <c r="B81" s="21">
        <f t="shared" si="3"/>
        <v>3</v>
      </c>
      <c r="C81" s="21">
        <f t="shared" si="4"/>
        <v>1</v>
      </c>
      <c r="D81" s="8">
        <v>3020.49</v>
      </c>
      <c r="E81" s="8">
        <v>3020.49</v>
      </c>
      <c r="F81" s="8">
        <v>0</v>
      </c>
      <c r="G81" s="8">
        <v>0</v>
      </c>
      <c r="H81" s="8">
        <v>1712.65</v>
      </c>
      <c r="I81" s="4">
        <v>31</v>
      </c>
    </row>
    <row r="82" spans="1:9" x14ac:dyDescent="0.25">
      <c r="A82" s="7">
        <v>44642</v>
      </c>
      <c r="B82" s="21">
        <f t="shared" si="3"/>
        <v>3</v>
      </c>
      <c r="C82" s="21">
        <f t="shared" si="4"/>
        <v>2</v>
      </c>
      <c r="D82" s="8">
        <v>1648.64</v>
      </c>
      <c r="E82" s="8">
        <v>1615.65</v>
      </c>
      <c r="F82" s="8">
        <v>32.99</v>
      </c>
      <c r="G82" s="8">
        <v>0</v>
      </c>
      <c r="H82" s="8">
        <v>1045.55</v>
      </c>
      <c r="I82" s="4">
        <v>27</v>
      </c>
    </row>
    <row r="83" spans="1:9" x14ac:dyDescent="0.25">
      <c r="A83" s="7">
        <v>44643</v>
      </c>
      <c r="B83" s="21">
        <f t="shared" si="3"/>
        <v>3</v>
      </c>
      <c r="C83" s="21">
        <f t="shared" si="4"/>
        <v>3</v>
      </c>
      <c r="D83" s="8">
        <v>2574.2399999999998</v>
      </c>
      <c r="E83" s="8">
        <v>2371.16</v>
      </c>
      <c r="F83" s="8">
        <v>203.08</v>
      </c>
      <c r="G83" s="8">
        <v>0</v>
      </c>
      <c r="H83" s="8">
        <v>1536.1</v>
      </c>
      <c r="I83" s="4">
        <v>27</v>
      </c>
    </row>
    <row r="84" spans="1:9" x14ac:dyDescent="0.25">
      <c r="A84" s="7">
        <v>44644</v>
      </c>
      <c r="B84" s="21">
        <f t="shared" si="3"/>
        <v>3</v>
      </c>
      <c r="C84" s="21">
        <f t="shared" si="4"/>
        <v>4</v>
      </c>
      <c r="D84" s="8">
        <v>2477.08</v>
      </c>
      <c r="E84" s="8">
        <v>2477.08</v>
      </c>
      <c r="F84" s="8">
        <v>0</v>
      </c>
      <c r="G84" s="8">
        <v>0</v>
      </c>
      <c r="H84" s="8">
        <v>1449.1</v>
      </c>
      <c r="I84" s="4">
        <v>25</v>
      </c>
    </row>
    <row r="85" spans="1:9" x14ac:dyDescent="0.25">
      <c r="A85" s="7">
        <v>44645</v>
      </c>
      <c r="B85" s="21">
        <f t="shared" si="3"/>
        <v>3</v>
      </c>
      <c r="C85" s="21">
        <f t="shared" si="4"/>
        <v>5</v>
      </c>
      <c r="D85" s="8">
        <v>4972.6000000000004</v>
      </c>
      <c r="E85" s="8">
        <v>4293.55</v>
      </c>
      <c r="F85" s="8">
        <v>679.05</v>
      </c>
      <c r="G85" s="8">
        <v>0</v>
      </c>
      <c r="H85" s="8">
        <v>3010.9</v>
      </c>
      <c r="I85" s="4">
        <v>46</v>
      </c>
    </row>
    <row r="86" spans="1:9" x14ac:dyDescent="0.25">
      <c r="A86" s="7">
        <v>44646</v>
      </c>
      <c r="B86" s="21">
        <f t="shared" si="3"/>
        <v>3</v>
      </c>
      <c r="C86" s="21">
        <f t="shared" si="4"/>
        <v>6</v>
      </c>
      <c r="D86" s="8">
        <v>5208.8999999999996</v>
      </c>
      <c r="E86" s="8">
        <v>4718.82</v>
      </c>
      <c r="F86" s="8">
        <v>490.08</v>
      </c>
      <c r="G86" s="8">
        <v>0</v>
      </c>
      <c r="H86" s="8">
        <v>3079.53</v>
      </c>
      <c r="I86" s="4">
        <v>44</v>
      </c>
    </row>
    <row r="87" spans="1:9" x14ac:dyDescent="0.25">
      <c r="A87" s="7">
        <v>44647</v>
      </c>
      <c r="B87" s="21">
        <f t="shared" si="3"/>
        <v>3</v>
      </c>
      <c r="C87" s="21">
        <f t="shared" si="4"/>
        <v>7</v>
      </c>
      <c r="D87" s="8">
        <v>1700.68</v>
      </c>
      <c r="E87" s="8">
        <v>1371.44</v>
      </c>
      <c r="F87" s="8">
        <v>329.24</v>
      </c>
      <c r="G87" s="8">
        <v>0</v>
      </c>
      <c r="H87" s="8">
        <v>996.19</v>
      </c>
      <c r="I87" s="4">
        <v>16</v>
      </c>
    </row>
    <row r="88" spans="1:9" x14ac:dyDescent="0.25">
      <c r="A88" s="7">
        <v>44648</v>
      </c>
      <c r="B88" s="21">
        <f t="shared" si="3"/>
        <v>3</v>
      </c>
      <c r="C88" s="21">
        <f t="shared" si="4"/>
        <v>1</v>
      </c>
      <c r="D88" s="8">
        <v>4589.2700000000004</v>
      </c>
      <c r="E88" s="8">
        <v>3800.38</v>
      </c>
      <c r="F88" s="8">
        <v>788.89</v>
      </c>
      <c r="G88" s="8">
        <v>0</v>
      </c>
      <c r="H88" s="8">
        <v>2821.77</v>
      </c>
      <c r="I88" s="4">
        <v>44</v>
      </c>
    </row>
    <row r="89" spans="1:9" x14ac:dyDescent="0.25">
      <c r="A89" s="7">
        <v>44649</v>
      </c>
      <c r="B89" s="21">
        <f t="shared" si="3"/>
        <v>3</v>
      </c>
      <c r="C89" s="21">
        <f t="shared" si="4"/>
        <v>2</v>
      </c>
      <c r="D89" s="8">
        <v>3952.03</v>
      </c>
      <c r="E89" s="8">
        <v>3196.76</v>
      </c>
      <c r="F89" s="8">
        <v>755.27</v>
      </c>
      <c r="G89" s="8">
        <v>0</v>
      </c>
      <c r="H89" s="8">
        <v>2391.38</v>
      </c>
      <c r="I89" s="4">
        <v>39</v>
      </c>
    </row>
    <row r="90" spans="1:9" x14ac:dyDescent="0.25">
      <c r="A90" s="7">
        <v>44650</v>
      </c>
      <c r="B90" s="21">
        <f t="shared" si="3"/>
        <v>3</v>
      </c>
      <c r="C90" s="21">
        <f t="shared" si="4"/>
        <v>3</v>
      </c>
      <c r="D90" s="8">
        <v>2922.44</v>
      </c>
      <c r="E90" s="8">
        <v>2621.94</v>
      </c>
      <c r="F90" s="8">
        <v>300.5</v>
      </c>
      <c r="G90" s="8">
        <v>0</v>
      </c>
      <c r="H90" s="8">
        <v>1680.93</v>
      </c>
      <c r="I90" s="4">
        <v>29</v>
      </c>
    </row>
    <row r="91" spans="1:9" x14ac:dyDescent="0.25">
      <c r="A91" s="7">
        <v>44651</v>
      </c>
      <c r="B91" s="21">
        <f t="shared" si="3"/>
        <v>3</v>
      </c>
      <c r="C91" s="21">
        <f t="shared" si="4"/>
        <v>4</v>
      </c>
      <c r="D91" s="8">
        <v>5354.57</v>
      </c>
      <c r="E91" s="8">
        <v>4756.67</v>
      </c>
      <c r="F91" s="8">
        <v>597.9</v>
      </c>
      <c r="G91" s="8">
        <v>0</v>
      </c>
      <c r="H91" s="8">
        <v>3130.67</v>
      </c>
      <c r="I91" s="4">
        <v>48</v>
      </c>
    </row>
    <row r="92" spans="1:9" x14ac:dyDescent="0.25">
      <c r="A92" s="7">
        <v>44652</v>
      </c>
      <c r="B92" s="21">
        <f t="shared" si="3"/>
        <v>4</v>
      </c>
      <c r="C92" s="21">
        <f t="shared" si="4"/>
        <v>5</v>
      </c>
      <c r="D92" s="8">
        <v>10255.379999999999</v>
      </c>
      <c r="E92" s="8">
        <v>8344.65</v>
      </c>
      <c r="F92" s="8">
        <v>1910.73</v>
      </c>
      <c r="G92" s="8">
        <v>0</v>
      </c>
      <c r="H92" s="8">
        <v>6062.86</v>
      </c>
      <c r="I92" s="4">
        <v>73</v>
      </c>
    </row>
    <row r="93" spans="1:9" x14ac:dyDescent="0.25">
      <c r="A93" s="7">
        <v>44653</v>
      </c>
      <c r="B93" s="21">
        <f t="shared" si="3"/>
        <v>4</v>
      </c>
      <c r="C93" s="21">
        <f t="shared" si="4"/>
        <v>6</v>
      </c>
      <c r="D93" s="8">
        <v>3892.35</v>
      </c>
      <c r="E93" s="8">
        <v>3256.02</v>
      </c>
      <c r="F93" s="8">
        <v>636.33000000000004</v>
      </c>
      <c r="G93" s="8">
        <v>0</v>
      </c>
      <c r="H93" s="8">
        <v>2363.4</v>
      </c>
      <c r="I93" s="4">
        <v>31</v>
      </c>
    </row>
    <row r="94" spans="1:9" x14ac:dyDescent="0.25">
      <c r="A94" s="7">
        <v>44654</v>
      </c>
      <c r="B94" s="21">
        <f t="shared" si="3"/>
        <v>4</v>
      </c>
      <c r="C94" s="21">
        <f t="shared" si="4"/>
        <v>7</v>
      </c>
      <c r="D94" s="8">
        <v>1394.7</v>
      </c>
      <c r="E94" s="8">
        <v>1257.75</v>
      </c>
      <c r="F94" s="8">
        <v>136.94999999999999</v>
      </c>
      <c r="G94" s="8">
        <v>0</v>
      </c>
      <c r="H94" s="8">
        <v>849.14</v>
      </c>
      <c r="I94" s="4">
        <v>19</v>
      </c>
    </row>
    <row r="95" spans="1:9" x14ac:dyDescent="0.25">
      <c r="A95" s="7">
        <v>44655</v>
      </c>
      <c r="B95" s="21">
        <f t="shared" si="3"/>
        <v>4</v>
      </c>
      <c r="C95" s="21">
        <f t="shared" si="4"/>
        <v>1</v>
      </c>
      <c r="D95" s="8">
        <v>2904.19</v>
      </c>
      <c r="E95" s="8">
        <v>2723.13</v>
      </c>
      <c r="F95" s="8">
        <v>181.06</v>
      </c>
      <c r="G95" s="8">
        <v>0</v>
      </c>
      <c r="H95" s="8">
        <v>1778.45</v>
      </c>
      <c r="I95" s="4">
        <v>35</v>
      </c>
    </row>
    <row r="96" spans="1:9" x14ac:dyDescent="0.25">
      <c r="A96" s="7">
        <v>44656</v>
      </c>
      <c r="B96" s="21">
        <f t="shared" si="3"/>
        <v>4</v>
      </c>
      <c r="C96" s="21">
        <f t="shared" si="4"/>
        <v>2</v>
      </c>
      <c r="D96" s="8">
        <v>3574.76</v>
      </c>
      <c r="E96" s="8">
        <v>3106.79</v>
      </c>
      <c r="F96" s="8">
        <v>467.97</v>
      </c>
      <c r="G96" s="8">
        <v>0</v>
      </c>
      <c r="H96" s="8">
        <v>2169.77</v>
      </c>
      <c r="I96" s="4">
        <v>46</v>
      </c>
    </row>
    <row r="97" spans="1:9" x14ac:dyDescent="0.25">
      <c r="A97" s="7">
        <v>44657</v>
      </c>
      <c r="B97" s="21">
        <f t="shared" si="3"/>
        <v>4</v>
      </c>
      <c r="C97" s="21">
        <f t="shared" si="4"/>
        <v>3</v>
      </c>
      <c r="D97" s="8">
        <v>3552.24</v>
      </c>
      <c r="E97" s="8">
        <v>3143.27</v>
      </c>
      <c r="F97" s="8">
        <v>408.97</v>
      </c>
      <c r="G97" s="8">
        <v>0</v>
      </c>
      <c r="H97" s="8">
        <v>2140.11</v>
      </c>
      <c r="I97" s="4">
        <v>32</v>
      </c>
    </row>
    <row r="98" spans="1:9" x14ac:dyDescent="0.25">
      <c r="A98" s="7">
        <v>44658</v>
      </c>
      <c r="B98" s="21">
        <f t="shared" si="3"/>
        <v>4</v>
      </c>
      <c r="C98" s="21">
        <f t="shared" si="4"/>
        <v>4</v>
      </c>
      <c r="D98" s="8">
        <v>4385.3500000000004</v>
      </c>
      <c r="E98" s="8">
        <v>4385.3500000000004</v>
      </c>
      <c r="F98" s="8">
        <v>0</v>
      </c>
      <c r="G98" s="8">
        <v>0</v>
      </c>
      <c r="H98" s="8">
        <v>2619.86</v>
      </c>
      <c r="I98" s="4">
        <v>36</v>
      </c>
    </row>
    <row r="99" spans="1:9" x14ac:dyDescent="0.25">
      <c r="A99" s="7">
        <v>44659</v>
      </c>
      <c r="B99" s="21">
        <f t="shared" si="3"/>
        <v>4</v>
      </c>
      <c r="C99" s="21">
        <f t="shared" si="4"/>
        <v>5</v>
      </c>
      <c r="D99" s="8">
        <v>4999.97</v>
      </c>
      <c r="E99" s="8">
        <v>3970.51</v>
      </c>
      <c r="F99" s="8">
        <v>1029.46</v>
      </c>
      <c r="G99" s="8">
        <v>0</v>
      </c>
      <c r="H99" s="8">
        <v>2937.99</v>
      </c>
      <c r="I99" s="4">
        <v>39</v>
      </c>
    </row>
    <row r="100" spans="1:9" x14ac:dyDescent="0.25">
      <c r="A100" s="7">
        <v>44660</v>
      </c>
      <c r="B100" s="21">
        <f t="shared" si="3"/>
        <v>4</v>
      </c>
      <c r="C100" s="21">
        <f t="shared" si="4"/>
        <v>6</v>
      </c>
      <c r="D100" s="8">
        <v>4886.8999999999996</v>
      </c>
      <c r="E100" s="8">
        <v>3893.99</v>
      </c>
      <c r="F100" s="8">
        <v>992.91</v>
      </c>
      <c r="G100" s="8">
        <v>0</v>
      </c>
      <c r="H100" s="8">
        <v>2862.35</v>
      </c>
      <c r="I100" s="4">
        <v>44</v>
      </c>
    </row>
    <row r="101" spans="1:9" x14ac:dyDescent="0.25">
      <c r="A101" s="7">
        <v>44661</v>
      </c>
      <c r="B101" s="21">
        <f t="shared" si="3"/>
        <v>4</v>
      </c>
      <c r="C101" s="21">
        <f t="shared" si="4"/>
        <v>7</v>
      </c>
      <c r="D101" s="8">
        <v>2396.5700000000002</v>
      </c>
      <c r="E101" s="8">
        <v>1637.17</v>
      </c>
      <c r="F101" s="8">
        <v>759.4</v>
      </c>
      <c r="G101" s="8">
        <v>0</v>
      </c>
      <c r="H101" s="8">
        <v>1412</v>
      </c>
      <c r="I101" s="4">
        <v>21</v>
      </c>
    </row>
    <row r="102" spans="1:9" x14ac:dyDescent="0.25">
      <c r="A102" s="7">
        <v>44662</v>
      </c>
      <c r="B102" s="21">
        <f t="shared" si="3"/>
        <v>4</v>
      </c>
      <c r="C102" s="21">
        <f t="shared" si="4"/>
        <v>1</v>
      </c>
      <c r="D102" s="8">
        <v>3934.62</v>
      </c>
      <c r="E102" s="8">
        <v>3762.78</v>
      </c>
      <c r="F102" s="8">
        <v>171.84</v>
      </c>
      <c r="G102" s="8">
        <v>0</v>
      </c>
      <c r="H102" s="8">
        <v>2347.96</v>
      </c>
      <c r="I102" s="4">
        <v>45</v>
      </c>
    </row>
    <row r="103" spans="1:9" x14ac:dyDescent="0.25">
      <c r="A103" s="7">
        <v>44663</v>
      </c>
      <c r="B103" s="21">
        <f t="shared" si="3"/>
        <v>4</v>
      </c>
      <c r="C103" s="21">
        <f t="shared" si="4"/>
        <v>2</v>
      </c>
      <c r="D103" s="8">
        <v>7285.53</v>
      </c>
      <c r="E103" s="8">
        <v>6415.1</v>
      </c>
      <c r="F103" s="8">
        <v>870.43</v>
      </c>
      <c r="G103" s="8">
        <v>0</v>
      </c>
      <c r="H103" s="8">
        <v>4354.87</v>
      </c>
      <c r="I103" s="4">
        <v>61</v>
      </c>
    </row>
    <row r="104" spans="1:9" x14ac:dyDescent="0.25">
      <c r="A104" s="7">
        <v>44664</v>
      </c>
      <c r="B104" s="21">
        <f t="shared" si="3"/>
        <v>4</v>
      </c>
      <c r="C104" s="21">
        <f t="shared" si="4"/>
        <v>3</v>
      </c>
      <c r="D104" s="8">
        <v>7784.47</v>
      </c>
      <c r="E104" s="8">
        <v>7167.97</v>
      </c>
      <c r="F104" s="8">
        <v>616.5</v>
      </c>
      <c r="G104" s="8">
        <v>0</v>
      </c>
      <c r="H104" s="8">
        <v>4730.93</v>
      </c>
      <c r="I104" s="4">
        <v>66</v>
      </c>
    </row>
    <row r="105" spans="1:9" x14ac:dyDescent="0.25">
      <c r="A105" s="7">
        <v>44665</v>
      </c>
      <c r="B105" s="21">
        <f t="shared" si="3"/>
        <v>4</v>
      </c>
      <c r="C105" s="21">
        <f t="shared" si="4"/>
        <v>4</v>
      </c>
      <c r="D105" s="8">
        <v>2113.21</v>
      </c>
      <c r="E105" s="8">
        <v>1467.32</v>
      </c>
      <c r="F105" s="8">
        <v>645.89</v>
      </c>
      <c r="G105" s="8">
        <v>0</v>
      </c>
      <c r="H105" s="8">
        <v>1275.03</v>
      </c>
      <c r="I105" s="4">
        <v>22</v>
      </c>
    </row>
    <row r="106" spans="1:9" x14ac:dyDescent="0.25">
      <c r="A106" s="7">
        <v>44666</v>
      </c>
      <c r="B106" s="21">
        <f t="shared" si="3"/>
        <v>4</v>
      </c>
      <c r="C106" s="21">
        <f t="shared" si="4"/>
        <v>5</v>
      </c>
      <c r="D106" s="8">
        <v>2323.02</v>
      </c>
      <c r="E106" s="8">
        <v>2107.75</v>
      </c>
      <c r="F106" s="8">
        <v>215.27</v>
      </c>
      <c r="G106" s="8">
        <v>0</v>
      </c>
      <c r="H106" s="8">
        <v>1364.52</v>
      </c>
      <c r="I106" s="4">
        <v>19</v>
      </c>
    </row>
    <row r="107" spans="1:9" x14ac:dyDescent="0.25">
      <c r="A107" s="7">
        <v>44667</v>
      </c>
      <c r="B107" s="21">
        <f t="shared" si="3"/>
        <v>4</v>
      </c>
      <c r="C107" s="21">
        <f t="shared" si="4"/>
        <v>6</v>
      </c>
      <c r="D107" s="8">
        <v>2517.63</v>
      </c>
      <c r="E107" s="8">
        <v>1915.96</v>
      </c>
      <c r="F107" s="8">
        <v>601.66999999999996</v>
      </c>
      <c r="G107" s="8">
        <v>0</v>
      </c>
      <c r="H107" s="8">
        <v>1519.54</v>
      </c>
      <c r="I107" s="4">
        <v>30</v>
      </c>
    </row>
    <row r="108" spans="1:9" x14ac:dyDescent="0.25">
      <c r="A108" s="7">
        <v>44668</v>
      </c>
      <c r="B108" s="21">
        <f t="shared" si="3"/>
        <v>4</v>
      </c>
      <c r="C108" s="21">
        <f t="shared" si="4"/>
        <v>7</v>
      </c>
      <c r="D108" s="8">
        <v>3773.66</v>
      </c>
      <c r="E108" s="8">
        <v>3511.46</v>
      </c>
      <c r="F108" s="8">
        <v>262.2</v>
      </c>
      <c r="G108" s="8">
        <v>0</v>
      </c>
      <c r="H108" s="8">
        <v>2285.61</v>
      </c>
      <c r="I108" s="4">
        <v>22</v>
      </c>
    </row>
    <row r="109" spans="1:9" x14ac:dyDescent="0.25">
      <c r="A109" s="7">
        <v>44669</v>
      </c>
      <c r="B109" s="21">
        <f t="shared" si="3"/>
        <v>4</v>
      </c>
      <c r="C109" s="21">
        <f t="shared" si="4"/>
        <v>1</v>
      </c>
      <c r="D109" s="8">
        <v>4332.58</v>
      </c>
      <c r="E109" s="8">
        <v>3719.02</v>
      </c>
      <c r="F109" s="8">
        <v>613.55999999999995</v>
      </c>
      <c r="G109" s="8">
        <v>0</v>
      </c>
      <c r="H109" s="8">
        <v>2577.2800000000002</v>
      </c>
      <c r="I109" s="4">
        <v>47</v>
      </c>
    </row>
    <row r="110" spans="1:9" x14ac:dyDescent="0.25">
      <c r="A110" s="7">
        <v>44670</v>
      </c>
      <c r="B110" s="21">
        <f t="shared" si="3"/>
        <v>4</v>
      </c>
      <c r="C110" s="21">
        <f t="shared" si="4"/>
        <v>2</v>
      </c>
      <c r="D110" s="8">
        <v>4677.13</v>
      </c>
      <c r="E110" s="8">
        <v>4677.13</v>
      </c>
      <c r="F110" s="8">
        <v>0</v>
      </c>
      <c r="G110" s="8">
        <v>0</v>
      </c>
      <c r="H110" s="8">
        <v>2738.63</v>
      </c>
      <c r="I110" s="4">
        <v>57</v>
      </c>
    </row>
    <row r="111" spans="1:9" x14ac:dyDescent="0.25">
      <c r="A111" s="7">
        <v>44671</v>
      </c>
      <c r="B111" s="21">
        <f t="shared" si="3"/>
        <v>4</v>
      </c>
      <c r="C111" s="21">
        <f t="shared" si="4"/>
        <v>3</v>
      </c>
      <c r="D111" s="8">
        <v>7803.19</v>
      </c>
      <c r="E111" s="8">
        <v>7326.64</v>
      </c>
      <c r="F111" s="8">
        <v>476.55</v>
      </c>
      <c r="G111" s="8">
        <v>0</v>
      </c>
      <c r="H111" s="8">
        <v>4624.54</v>
      </c>
      <c r="I111" s="4">
        <v>44</v>
      </c>
    </row>
    <row r="112" spans="1:9" x14ac:dyDescent="0.25">
      <c r="A112" s="7">
        <v>44672</v>
      </c>
      <c r="B112" s="21">
        <f t="shared" si="3"/>
        <v>4</v>
      </c>
      <c r="C112" s="21">
        <f t="shared" si="4"/>
        <v>4</v>
      </c>
      <c r="D112" s="8">
        <v>4054.63</v>
      </c>
      <c r="E112" s="8">
        <v>3408.61</v>
      </c>
      <c r="F112" s="8">
        <v>646.02</v>
      </c>
      <c r="G112" s="8">
        <v>0</v>
      </c>
      <c r="H112" s="8">
        <v>2478.44</v>
      </c>
      <c r="I112" s="4">
        <v>42</v>
      </c>
    </row>
    <row r="113" spans="1:9" x14ac:dyDescent="0.25">
      <c r="A113" s="7">
        <v>44673</v>
      </c>
      <c r="B113" s="21">
        <f t="shared" si="3"/>
        <v>4</v>
      </c>
      <c r="C113" s="21">
        <f t="shared" si="4"/>
        <v>5</v>
      </c>
      <c r="D113" s="8">
        <v>3629.81</v>
      </c>
      <c r="E113" s="8">
        <v>3038.84</v>
      </c>
      <c r="F113" s="8">
        <v>590.97</v>
      </c>
      <c r="G113" s="8">
        <v>0</v>
      </c>
      <c r="H113" s="8">
        <v>2063.79</v>
      </c>
      <c r="I113" s="4">
        <v>32</v>
      </c>
    </row>
    <row r="114" spans="1:9" x14ac:dyDescent="0.25">
      <c r="A114" s="7">
        <v>44674</v>
      </c>
      <c r="B114" s="21">
        <f t="shared" si="3"/>
        <v>4</v>
      </c>
      <c r="C114" s="21">
        <f t="shared" si="4"/>
        <v>6</v>
      </c>
      <c r="D114" s="8">
        <v>2972.21</v>
      </c>
      <c r="E114" s="8">
        <v>2714.06</v>
      </c>
      <c r="F114" s="8">
        <v>258.14999999999998</v>
      </c>
      <c r="G114" s="8">
        <v>0</v>
      </c>
      <c r="H114" s="8">
        <v>1788.48</v>
      </c>
      <c r="I114" s="4">
        <v>37</v>
      </c>
    </row>
    <row r="115" spans="1:9" x14ac:dyDescent="0.25">
      <c r="A115" s="7">
        <v>44675</v>
      </c>
      <c r="B115" s="21">
        <f t="shared" si="3"/>
        <v>4</v>
      </c>
      <c r="C115" s="21">
        <f t="shared" si="4"/>
        <v>7</v>
      </c>
      <c r="D115" s="8">
        <v>1497.54</v>
      </c>
      <c r="E115" s="8">
        <v>1497.54</v>
      </c>
      <c r="F115" s="8">
        <v>0</v>
      </c>
      <c r="G115" s="8">
        <v>0</v>
      </c>
      <c r="H115" s="8">
        <v>882.46</v>
      </c>
      <c r="I115" s="4">
        <v>15</v>
      </c>
    </row>
    <row r="116" spans="1:9" x14ac:dyDescent="0.25">
      <c r="A116" s="7">
        <v>44676</v>
      </c>
      <c r="B116" s="21">
        <f t="shared" si="3"/>
        <v>4</v>
      </c>
      <c r="C116" s="21">
        <f t="shared" si="4"/>
        <v>1</v>
      </c>
      <c r="D116" s="8">
        <v>3894.87</v>
      </c>
      <c r="E116" s="8">
        <v>3577.5</v>
      </c>
      <c r="F116" s="8">
        <v>317.37</v>
      </c>
      <c r="G116" s="8">
        <v>0</v>
      </c>
      <c r="H116" s="8">
        <v>2377.1</v>
      </c>
      <c r="I116" s="4">
        <v>33</v>
      </c>
    </row>
    <row r="117" spans="1:9" x14ac:dyDescent="0.25">
      <c r="A117" s="7">
        <v>44677</v>
      </c>
      <c r="B117" s="21">
        <f t="shared" si="3"/>
        <v>4</v>
      </c>
      <c r="C117" s="21">
        <f t="shared" si="4"/>
        <v>2</v>
      </c>
      <c r="D117" s="8">
        <v>2496.5700000000002</v>
      </c>
      <c r="E117" s="8">
        <v>2496.5700000000002</v>
      </c>
      <c r="F117" s="8">
        <v>0</v>
      </c>
      <c r="G117" s="8">
        <v>0</v>
      </c>
      <c r="H117" s="8">
        <v>1464.89</v>
      </c>
      <c r="I117" s="4">
        <v>25</v>
      </c>
    </row>
    <row r="118" spans="1:9" x14ac:dyDescent="0.25">
      <c r="A118" s="7">
        <v>44678</v>
      </c>
      <c r="B118" s="21">
        <f t="shared" si="3"/>
        <v>4</v>
      </c>
      <c r="C118" s="21">
        <f t="shared" si="4"/>
        <v>3</v>
      </c>
      <c r="D118" s="8">
        <v>2155.31</v>
      </c>
      <c r="E118" s="8">
        <v>2126.83</v>
      </c>
      <c r="F118" s="8">
        <v>28.48</v>
      </c>
      <c r="G118" s="8">
        <v>0</v>
      </c>
      <c r="H118" s="8">
        <v>1304.44</v>
      </c>
      <c r="I118" s="4">
        <v>28</v>
      </c>
    </row>
    <row r="119" spans="1:9" x14ac:dyDescent="0.25">
      <c r="A119" s="7">
        <v>44679</v>
      </c>
      <c r="B119" s="21">
        <f t="shared" si="3"/>
        <v>4</v>
      </c>
      <c r="C119" s="21">
        <f t="shared" si="4"/>
        <v>4</v>
      </c>
      <c r="D119" s="8">
        <v>3407.9</v>
      </c>
      <c r="E119" s="8">
        <v>2741.14</v>
      </c>
      <c r="F119" s="8">
        <v>666.76</v>
      </c>
      <c r="G119" s="8">
        <v>0</v>
      </c>
      <c r="H119" s="8">
        <v>2015.66</v>
      </c>
      <c r="I119" s="4">
        <v>36</v>
      </c>
    </row>
    <row r="120" spans="1:9" x14ac:dyDescent="0.25">
      <c r="A120" s="7">
        <v>44680</v>
      </c>
      <c r="B120" s="21">
        <f t="shared" si="3"/>
        <v>4</v>
      </c>
      <c r="C120" s="21">
        <f t="shared" si="4"/>
        <v>5</v>
      </c>
      <c r="D120" s="8">
        <v>2724.02</v>
      </c>
      <c r="E120" s="8">
        <v>2616.0300000000002</v>
      </c>
      <c r="F120" s="8">
        <v>107.99</v>
      </c>
      <c r="G120" s="8">
        <v>0</v>
      </c>
      <c r="H120" s="8">
        <v>1600.48</v>
      </c>
      <c r="I120" s="4">
        <v>32</v>
      </c>
    </row>
    <row r="121" spans="1:9" x14ac:dyDescent="0.25">
      <c r="A121" s="7">
        <v>44681</v>
      </c>
      <c r="B121" s="21">
        <f t="shared" si="3"/>
        <v>4</v>
      </c>
      <c r="C121" s="21">
        <f t="shared" si="4"/>
        <v>6</v>
      </c>
      <c r="D121" s="8">
        <v>2936.9</v>
      </c>
      <c r="E121" s="8">
        <v>2120.46</v>
      </c>
      <c r="F121" s="8">
        <v>816.44</v>
      </c>
      <c r="G121" s="8">
        <v>0</v>
      </c>
      <c r="H121" s="8">
        <v>1733.86</v>
      </c>
      <c r="I121" s="4">
        <v>31</v>
      </c>
    </row>
    <row r="122" spans="1:9" x14ac:dyDescent="0.25">
      <c r="A122" s="7">
        <v>44682</v>
      </c>
      <c r="B122" s="21">
        <f t="shared" si="3"/>
        <v>5</v>
      </c>
      <c r="C122" s="21">
        <f t="shared" si="4"/>
        <v>7</v>
      </c>
      <c r="D122" s="8">
        <v>2299.4899999999998</v>
      </c>
      <c r="E122" s="8">
        <v>1844.27</v>
      </c>
      <c r="F122" s="8">
        <v>455.22</v>
      </c>
      <c r="G122" s="8">
        <v>0</v>
      </c>
      <c r="H122" s="8">
        <v>1358.02</v>
      </c>
      <c r="I122" s="4">
        <v>25</v>
      </c>
    </row>
    <row r="123" spans="1:9" x14ac:dyDescent="0.25">
      <c r="A123" s="7">
        <v>44683</v>
      </c>
      <c r="B123" s="21">
        <f t="shared" si="3"/>
        <v>5</v>
      </c>
      <c r="C123" s="21">
        <f t="shared" si="4"/>
        <v>1</v>
      </c>
      <c r="D123" s="8">
        <v>5005.97</v>
      </c>
      <c r="E123" s="8">
        <v>4914.97</v>
      </c>
      <c r="F123" s="8">
        <v>91</v>
      </c>
      <c r="G123" s="8">
        <v>0</v>
      </c>
      <c r="H123" s="8">
        <v>2991.38</v>
      </c>
      <c r="I123" s="4">
        <v>44</v>
      </c>
    </row>
    <row r="124" spans="1:9" x14ac:dyDescent="0.25">
      <c r="A124" s="7">
        <v>44684</v>
      </c>
      <c r="B124" s="21">
        <f t="shared" si="3"/>
        <v>5</v>
      </c>
      <c r="C124" s="21">
        <f t="shared" si="4"/>
        <v>2</v>
      </c>
      <c r="D124" s="8">
        <v>3559.06</v>
      </c>
      <c r="E124" s="8">
        <v>3026.82</v>
      </c>
      <c r="F124" s="8">
        <v>532.24</v>
      </c>
      <c r="G124" s="8">
        <v>0</v>
      </c>
      <c r="H124" s="8">
        <v>2125.69</v>
      </c>
      <c r="I124" s="4">
        <v>35</v>
      </c>
    </row>
    <row r="125" spans="1:9" x14ac:dyDescent="0.25">
      <c r="A125" s="7">
        <v>44685</v>
      </c>
      <c r="B125" s="21">
        <f t="shared" si="3"/>
        <v>5</v>
      </c>
      <c r="C125" s="21">
        <f t="shared" si="4"/>
        <v>3</v>
      </c>
      <c r="D125" s="8">
        <v>3769.1</v>
      </c>
      <c r="E125" s="8">
        <v>3769.1</v>
      </c>
      <c r="F125" s="8">
        <v>0</v>
      </c>
      <c r="G125" s="8">
        <v>0</v>
      </c>
      <c r="H125" s="8">
        <v>2195.29</v>
      </c>
      <c r="I125" s="4">
        <v>31</v>
      </c>
    </row>
    <row r="126" spans="1:9" x14ac:dyDescent="0.25">
      <c r="A126" s="7">
        <v>44686</v>
      </c>
      <c r="B126" s="21">
        <f t="shared" si="3"/>
        <v>5</v>
      </c>
      <c r="C126" s="21">
        <f t="shared" si="4"/>
        <v>4</v>
      </c>
      <c r="D126" s="8">
        <v>4005.34</v>
      </c>
      <c r="E126" s="8">
        <v>3073.37</v>
      </c>
      <c r="F126" s="8">
        <v>931.97</v>
      </c>
      <c r="G126" s="8">
        <v>0</v>
      </c>
      <c r="H126" s="8">
        <v>2362.7600000000002</v>
      </c>
      <c r="I126" s="4">
        <v>45</v>
      </c>
    </row>
    <row r="127" spans="1:9" x14ac:dyDescent="0.25">
      <c r="A127" s="7">
        <v>44687</v>
      </c>
      <c r="B127" s="21">
        <f t="shared" si="3"/>
        <v>5</v>
      </c>
      <c r="C127" s="21">
        <f t="shared" si="4"/>
        <v>5</v>
      </c>
      <c r="D127" s="8">
        <v>3641.77</v>
      </c>
      <c r="E127" s="8">
        <v>3097.47</v>
      </c>
      <c r="F127" s="8">
        <v>544.29999999999995</v>
      </c>
      <c r="G127" s="8">
        <v>0</v>
      </c>
      <c r="H127" s="8">
        <v>2215.27</v>
      </c>
      <c r="I127" s="4">
        <v>36</v>
      </c>
    </row>
    <row r="128" spans="1:9" x14ac:dyDescent="0.25">
      <c r="A128" s="7">
        <v>44688</v>
      </c>
      <c r="B128" s="21">
        <f t="shared" si="3"/>
        <v>5</v>
      </c>
      <c r="C128" s="21">
        <f t="shared" si="4"/>
        <v>6</v>
      </c>
      <c r="D128" s="8">
        <v>3771.87</v>
      </c>
      <c r="E128" s="8">
        <v>3606.46</v>
      </c>
      <c r="F128" s="8">
        <v>165.41</v>
      </c>
      <c r="G128" s="8">
        <v>0</v>
      </c>
      <c r="H128" s="8">
        <v>2210.9</v>
      </c>
      <c r="I128" s="4">
        <v>37</v>
      </c>
    </row>
    <row r="129" spans="1:9" x14ac:dyDescent="0.25">
      <c r="A129" s="7">
        <v>44689</v>
      </c>
      <c r="B129" s="21">
        <f t="shared" si="3"/>
        <v>5</v>
      </c>
      <c r="C129" s="21">
        <f t="shared" si="4"/>
        <v>7</v>
      </c>
      <c r="D129" s="8">
        <v>4323.88</v>
      </c>
      <c r="E129" s="8">
        <v>4121.76</v>
      </c>
      <c r="F129" s="8">
        <v>202.12</v>
      </c>
      <c r="G129" s="8">
        <v>0</v>
      </c>
      <c r="H129" s="8">
        <v>2500.27</v>
      </c>
      <c r="I129" s="4">
        <v>34</v>
      </c>
    </row>
    <row r="130" spans="1:9" x14ac:dyDescent="0.25">
      <c r="A130" s="7">
        <v>44690</v>
      </c>
      <c r="B130" s="21">
        <f t="shared" si="3"/>
        <v>5</v>
      </c>
      <c r="C130" s="21">
        <f t="shared" si="4"/>
        <v>1</v>
      </c>
      <c r="D130" s="8">
        <v>6576.87</v>
      </c>
      <c r="E130" s="8">
        <v>4606.3999999999996</v>
      </c>
      <c r="F130" s="8">
        <v>1970.47</v>
      </c>
      <c r="G130" s="8">
        <v>0</v>
      </c>
      <c r="H130" s="8">
        <v>3815.44</v>
      </c>
      <c r="I130" s="4">
        <v>47</v>
      </c>
    </row>
    <row r="131" spans="1:9" x14ac:dyDescent="0.25">
      <c r="A131" s="7">
        <v>44691</v>
      </c>
      <c r="B131" s="21">
        <f t="shared" ref="B131:B152" si="5">MONTH(A131)</f>
        <v>5</v>
      </c>
      <c r="C131" s="21">
        <f t="shared" ref="C131:C152" si="6">WEEKDAY(A131,11)</f>
        <v>2</v>
      </c>
      <c r="D131" s="8">
        <v>4187.87</v>
      </c>
      <c r="E131" s="8">
        <v>3274.09</v>
      </c>
      <c r="F131" s="8">
        <v>546.08000000000004</v>
      </c>
      <c r="G131" s="8">
        <v>367.7</v>
      </c>
      <c r="H131" s="8">
        <v>2428.3000000000002</v>
      </c>
      <c r="I131" s="4">
        <v>34</v>
      </c>
    </row>
    <row r="132" spans="1:9" x14ac:dyDescent="0.25">
      <c r="A132" s="7">
        <v>44692</v>
      </c>
      <c r="B132" s="21">
        <f t="shared" si="5"/>
        <v>5</v>
      </c>
      <c r="C132" s="21">
        <f t="shared" si="6"/>
        <v>3</v>
      </c>
      <c r="D132" s="8">
        <v>2697</v>
      </c>
      <c r="E132" s="8">
        <v>2265.39</v>
      </c>
      <c r="F132" s="8">
        <v>431.61</v>
      </c>
      <c r="G132" s="8">
        <v>0</v>
      </c>
      <c r="H132" s="8">
        <v>1614.29</v>
      </c>
      <c r="I132" s="4">
        <v>33</v>
      </c>
    </row>
    <row r="133" spans="1:9" x14ac:dyDescent="0.25">
      <c r="A133" s="7">
        <v>44693</v>
      </c>
      <c r="B133" s="21">
        <f t="shared" si="5"/>
        <v>5</v>
      </c>
      <c r="C133" s="21">
        <f t="shared" si="6"/>
        <v>4</v>
      </c>
      <c r="D133" s="8">
        <v>5016.97</v>
      </c>
      <c r="E133" s="8">
        <v>3192.75</v>
      </c>
      <c r="F133" s="8">
        <v>1824.22</v>
      </c>
      <c r="G133" s="8">
        <v>0</v>
      </c>
      <c r="H133" s="8">
        <v>2935.17</v>
      </c>
      <c r="I133" s="4">
        <v>48</v>
      </c>
    </row>
    <row r="134" spans="1:9" x14ac:dyDescent="0.25">
      <c r="A134" s="7">
        <v>44694</v>
      </c>
      <c r="B134" s="21">
        <f t="shared" si="5"/>
        <v>5</v>
      </c>
      <c r="C134" s="21">
        <f t="shared" si="6"/>
        <v>5</v>
      </c>
      <c r="D134" s="8">
        <v>6800.97</v>
      </c>
      <c r="E134" s="8">
        <v>5259.85</v>
      </c>
      <c r="F134" s="8">
        <v>1541.12</v>
      </c>
      <c r="G134" s="8">
        <v>0</v>
      </c>
      <c r="H134" s="8">
        <v>4028.82</v>
      </c>
      <c r="I134" s="4">
        <v>42</v>
      </c>
    </row>
    <row r="135" spans="1:9" x14ac:dyDescent="0.25">
      <c r="A135" s="7">
        <v>44695</v>
      </c>
      <c r="B135" s="21">
        <f t="shared" si="5"/>
        <v>5</v>
      </c>
      <c r="C135" s="21">
        <f t="shared" si="6"/>
        <v>6</v>
      </c>
      <c r="D135" s="8">
        <v>6474.39</v>
      </c>
      <c r="E135" s="8">
        <v>4850.71</v>
      </c>
      <c r="F135" s="8">
        <v>1400.68</v>
      </c>
      <c r="G135" s="8">
        <v>223</v>
      </c>
      <c r="H135" s="8">
        <v>3760.14</v>
      </c>
      <c r="I135" s="4">
        <v>45</v>
      </c>
    </row>
    <row r="136" spans="1:9" x14ac:dyDescent="0.25">
      <c r="A136" s="7">
        <v>44696</v>
      </c>
      <c r="B136" s="21">
        <f t="shared" si="5"/>
        <v>5</v>
      </c>
      <c r="C136" s="21">
        <f t="shared" si="6"/>
        <v>7</v>
      </c>
      <c r="D136" s="8">
        <v>2278.7600000000002</v>
      </c>
      <c r="E136" s="8">
        <v>2011.17</v>
      </c>
      <c r="F136" s="8">
        <v>267.58999999999997</v>
      </c>
      <c r="G136" s="8">
        <v>0</v>
      </c>
      <c r="H136" s="8">
        <v>1349.34</v>
      </c>
      <c r="I136" s="4">
        <v>26</v>
      </c>
    </row>
    <row r="137" spans="1:9" x14ac:dyDescent="0.25">
      <c r="A137" s="7">
        <v>44697</v>
      </c>
      <c r="B137" s="21">
        <f t="shared" si="5"/>
        <v>5</v>
      </c>
      <c r="C137" s="21">
        <f t="shared" si="6"/>
        <v>1</v>
      </c>
      <c r="D137" s="8">
        <v>6836.33</v>
      </c>
      <c r="E137" s="8">
        <v>5687.98</v>
      </c>
      <c r="F137" s="8">
        <v>1148.3499999999999</v>
      </c>
      <c r="G137" s="8">
        <v>0</v>
      </c>
      <c r="H137" s="8">
        <v>4091.26</v>
      </c>
      <c r="I137" s="4">
        <v>60</v>
      </c>
    </row>
    <row r="138" spans="1:9" x14ac:dyDescent="0.25">
      <c r="A138" s="7">
        <v>44698</v>
      </c>
      <c r="B138" s="21">
        <f t="shared" si="5"/>
        <v>5</v>
      </c>
      <c r="C138" s="21">
        <f t="shared" si="6"/>
        <v>2</v>
      </c>
      <c r="D138" s="8">
        <v>2978.96</v>
      </c>
      <c r="E138" s="8">
        <v>2784.96</v>
      </c>
      <c r="F138" s="8">
        <v>194</v>
      </c>
      <c r="G138" s="8">
        <v>0</v>
      </c>
      <c r="H138" s="8">
        <v>1801.97</v>
      </c>
      <c r="I138" s="4">
        <v>36</v>
      </c>
    </row>
    <row r="139" spans="1:9" x14ac:dyDescent="0.25">
      <c r="A139" s="7">
        <v>44699</v>
      </c>
      <c r="B139" s="21">
        <f t="shared" si="5"/>
        <v>5</v>
      </c>
      <c r="C139" s="21">
        <f t="shared" si="6"/>
        <v>3</v>
      </c>
      <c r="D139" s="8">
        <v>3994.34</v>
      </c>
      <c r="E139" s="8">
        <v>2886.69</v>
      </c>
      <c r="F139" s="8">
        <v>1107.6500000000001</v>
      </c>
      <c r="G139" s="8">
        <v>0</v>
      </c>
      <c r="H139" s="8">
        <v>2329.9499999999998</v>
      </c>
      <c r="I139" s="4">
        <v>42</v>
      </c>
    </row>
    <row r="140" spans="1:9" x14ac:dyDescent="0.25">
      <c r="A140" s="7">
        <v>44700</v>
      </c>
      <c r="B140" s="21">
        <f t="shared" si="5"/>
        <v>5</v>
      </c>
      <c r="C140" s="21">
        <f t="shared" si="6"/>
        <v>4</v>
      </c>
      <c r="D140" s="8">
        <v>3841.43</v>
      </c>
      <c r="E140" s="8">
        <v>3668.32</v>
      </c>
      <c r="F140" s="8">
        <v>173.11</v>
      </c>
      <c r="G140" s="8">
        <v>0</v>
      </c>
      <c r="H140" s="8">
        <v>2337.63</v>
      </c>
      <c r="I140" s="4">
        <v>40</v>
      </c>
    </row>
    <row r="141" spans="1:9" x14ac:dyDescent="0.25">
      <c r="A141" s="7">
        <v>44701</v>
      </c>
      <c r="B141" s="21">
        <f t="shared" si="5"/>
        <v>5</v>
      </c>
      <c r="C141" s="21">
        <f t="shared" si="6"/>
        <v>5</v>
      </c>
      <c r="D141" s="8">
        <v>5256.21</v>
      </c>
      <c r="E141" s="8">
        <v>4466.4799999999996</v>
      </c>
      <c r="F141" s="8">
        <v>318.81</v>
      </c>
      <c r="G141" s="8">
        <v>470.92</v>
      </c>
      <c r="H141" s="8">
        <v>3190.74</v>
      </c>
      <c r="I141" s="4">
        <v>46</v>
      </c>
    </row>
    <row r="142" spans="1:9" x14ac:dyDescent="0.25">
      <c r="A142" s="7">
        <v>44702</v>
      </c>
      <c r="B142" s="21">
        <f t="shared" si="5"/>
        <v>5</v>
      </c>
      <c r="C142" s="21">
        <f t="shared" si="6"/>
        <v>6</v>
      </c>
      <c r="D142" s="8">
        <v>4876.71</v>
      </c>
      <c r="E142" s="8">
        <v>4139.45</v>
      </c>
      <c r="F142" s="8">
        <v>737.26</v>
      </c>
      <c r="G142" s="8">
        <v>0</v>
      </c>
      <c r="H142" s="8">
        <v>2880.41</v>
      </c>
      <c r="I142" s="4">
        <v>31</v>
      </c>
    </row>
    <row r="143" spans="1:9" x14ac:dyDescent="0.25">
      <c r="A143" s="7">
        <v>44703</v>
      </c>
      <c r="B143" s="21">
        <f t="shared" si="5"/>
        <v>5</v>
      </c>
      <c r="C143" s="21">
        <f t="shared" si="6"/>
        <v>7</v>
      </c>
      <c r="D143" s="8">
        <v>3625.34</v>
      </c>
      <c r="E143" s="8">
        <v>2363.54</v>
      </c>
      <c r="F143" s="8">
        <v>1261.8</v>
      </c>
      <c r="G143" s="8">
        <v>0</v>
      </c>
      <c r="H143" s="8">
        <v>2172.88</v>
      </c>
      <c r="I143" s="4">
        <v>24</v>
      </c>
    </row>
    <row r="144" spans="1:9" x14ac:dyDescent="0.25">
      <c r="A144" s="7">
        <v>44704</v>
      </c>
      <c r="B144" s="21">
        <f t="shared" si="5"/>
        <v>5</v>
      </c>
      <c r="C144" s="21">
        <f t="shared" si="6"/>
        <v>1</v>
      </c>
      <c r="D144" s="8">
        <v>2353.56</v>
      </c>
      <c r="E144" s="8">
        <v>1970.94</v>
      </c>
      <c r="F144" s="8">
        <v>382.62</v>
      </c>
      <c r="G144" s="8">
        <v>0</v>
      </c>
      <c r="H144" s="8">
        <v>1398.95</v>
      </c>
      <c r="I144" s="4">
        <v>34</v>
      </c>
    </row>
    <row r="145" spans="1:9" x14ac:dyDescent="0.25">
      <c r="A145" s="7">
        <v>44705</v>
      </c>
      <c r="B145" s="21">
        <f t="shared" si="5"/>
        <v>5</v>
      </c>
      <c r="C145" s="21">
        <f t="shared" si="6"/>
        <v>2</v>
      </c>
      <c r="D145" s="8">
        <v>2837.77</v>
      </c>
      <c r="E145" s="8">
        <v>2560.34</v>
      </c>
      <c r="F145" s="8">
        <v>277.43</v>
      </c>
      <c r="G145" s="8">
        <v>0</v>
      </c>
      <c r="H145" s="8">
        <v>1671.61</v>
      </c>
      <c r="I145" s="4">
        <v>33</v>
      </c>
    </row>
    <row r="146" spans="1:9" x14ac:dyDescent="0.25">
      <c r="A146" s="7">
        <v>44706</v>
      </c>
      <c r="B146" s="21">
        <f t="shared" si="5"/>
        <v>5</v>
      </c>
      <c r="C146" s="21">
        <f t="shared" si="6"/>
        <v>3</v>
      </c>
      <c r="D146" s="8">
        <v>6485.35</v>
      </c>
      <c r="E146" s="8">
        <v>5601.1</v>
      </c>
      <c r="F146" s="8">
        <v>884.25</v>
      </c>
      <c r="G146" s="8">
        <v>0</v>
      </c>
      <c r="H146" s="8">
        <v>3843.54</v>
      </c>
      <c r="I146" s="4">
        <v>53</v>
      </c>
    </row>
    <row r="147" spans="1:9" x14ac:dyDescent="0.25">
      <c r="A147" s="7">
        <v>44707</v>
      </c>
      <c r="B147" s="21">
        <f t="shared" si="5"/>
        <v>5</v>
      </c>
      <c r="C147" s="21">
        <f t="shared" si="6"/>
        <v>4</v>
      </c>
      <c r="D147" s="8">
        <v>4079.26</v>
      </c>
      <c r="E147" s="8">
        <v>3574.25</v>
      </c>
      <c r="F147" s="8">
        <v>505.01</v>
      </c>
      <c r="G147" s="8">
        <v>0</v>
      </c>
      <c r="H147" s="8">
        <v>2365.6</v>
      </c>
      <c r="I147" s="4">
        <v>35</v>
      </c>
    </row>
    <row r="148" spans="1:9" x14ac:dyDescent="0.25">
      <c r="A148" s="7">
        <v>44708</v>
      </c>
      <c r="B148" s="21">
        <f t="shared" si="5"/>
        <v>5</v>
      </c>
      <c r="C148" s="21">
        <f t="shared" si="6"/>
        <v>5</v>
      </c>
      <c r="D148" s="8">
        <v>6378.39</v>
      </c>
      <c r="E148" s="8">
        <v>4568.8100000000004</v>
      </c>
      <c r="F148" s="8">
        <v>903.56</v>
      </c>
      <c r="G148" s="8">
        <v>906.02</v>
      </c>
      <c r="H148" s="8">
        <v>3894.37</v>
      </c>
      <c r="I148" s="4">
        <v>60</v>
      </c>
    </row>
    <row r="149" spans="1:9" x14ac:dyDescent="0.25">
      <c r="A149" s="7">
        <v>44709</v>
      </c>
      <c r="B149" s="21">
        <f t="shared" si="5"/>
        <v>5</v>
      </c>
      <c r="C149" s="21">
        <f t="shared" si="6"/>
        <v>6</v>
      </c>
      <c r="D149" s="8">
        <v>3786.59</v>
      </c>
      <c r="E149" s="8">
        <v>3228.34</v>
      </c>
      <c r="F149" s="8">
        <v>376.56</v>
      </c>
      <c r="G149" s="8">
        <v>181.69</v>
      </c>
      <c r="H149" s="8">
        <v>2274.87</v>
      </c>
      <c r="I149" s="4">
        <v>42</v>
      </c>
    </row>
    <row r="150" spans="1:9" x14ac:dyDescent="0.25">
      <c r="A150" s="7">
        <v>44710</v>
      </c>
      <c r="B150" s="21">
        <f t="shared" si="5"/>
        <v>5</v>
      </c>
      <c r="C150" s="21">
        <f t="shared" si="6"/>
        <v>7</v>
      </c>
      <c r="D150" s="8">
        <v>3963.06</v>
      </c>
      <c r="E150" s="8">
        <v>3963.06</v>
      </c>
      <c r="F150" s="8">
        <v>0</v>
      </c>
      <c r="G150" s="8">
        <v>0</v>
      </c>
      <c r="H150" s="8">
        <v>2283.02</v>
      </c>
      <c r="I150" s="4">
        <v>34</v>
      </c>
    </row>
    <row r="151" spans="1:9" x14ac:dyDescent="0.25">
      <c r="A151" s="7">
        <v>44711</v>
      </c>
      <c r="B151" s="21">
        <f t="shared" si="5"/>
        <v>5</v>
      </c>
      <c r="C151" s="21">
        <f t="shared" si="6"/>
        <v>1</v>
      </c>
      <c r="D151" s="8">
        <v>4594.9449999999997</v>
      </c>
      <c r="E151" s="8">
        <v>3829.46</v>
      </c>
      <c r="F151" s="8">
        <v>765.48500000000001</v>
      </c>
      <c r="G151" s="8">
        <v>0</v>
      </c>
      <c r="H151" s="8">
        <v>2665.0681</v>
      </c>
      <c r="I151" s="4">
        <v>0</v>
      </c>
    </row>
    <row r="152" spans="1:9" x14ac:dyDescent="0.25">
      <c r="A152" s="7">
        <v>44712</v>
      </c>
      <c r="B152" s="21">
        <f t="shared" si="5"/>
        <v>5</v>
      </c>
      <c r="C152" s="21">
        <f t="shared" si="6"/>
        <v>2</v>
      </c>
      <c r="D152" s="8">
        <v>2908.3649999999998</v>
      </c>
      <c r="E152" s="8">
        <v>2672.65</v>
      </c>
      <c r="F152" s="8">
        <v>235.715</v>
      </c>
      <c r="G152" s="8">
        <v>0</v>
      </c>
      <c r="H152" s="8">
        <v>1657.7680499999999</v>
      </c>
      <c r="I152" s="4">
        <v>0</v>
      </c>
    </row>
    <row r="153" spans="1:9" x14ac:dyDescent="0.25">
      <c r="A153"/>
      <c r="B153" s="22"/>
      <c r="C153" s="22"/>
      <c r="D153"/>
      <c r="E153"/>
      <c r="F153"/>
      <c r="G153"/>
      <c r="H153"/>
    </row>
    <row r="154" spans="1:9" x14ac:dyDescent="0.25">
      <c r="A154"/>
      <c r="B154" s="22"/>
      <c r="C154" s="22"/>
      <c r="D154"/>
      <c r="E154"/>
      <c r="F154"/>
      <c r="G154"/>
      <c r="H154"/>
    </row>
    <row r="155" spans="1:9" x14ac:dyDescent="0.25">
      <c r="A155"/>
      <c r="B155" s="22"/>
      <c r="C155" s="22"/>
      <c r="D155"/>
      <c r="E155"/>
      <c r="F155"/>
      <c r="G155"/>
      <c r="H155"/>
    </row>
    <row r="156" spans="1:9" x14ac:dyDescent="0.25">
      <c r="A156"/>
      <c r="B156" s="22"/>
      <c r="C156" s="22"/>
      <c r="D156"/>
      <c r="E156"/>
      <c r="F156"/>
      <c r="G156"/>
      <c r="H156"/>
    </row>
    <row r="157" spans="1:9" x14ac:dyDescent="0.25">
      <c r="A157"/>
      <c r="B157" s="22"/>
      <c r="C157" s="22"/>
      <c r="D157"/>
      <c r="E157"/>
      <c r="F157"/>
      <c r="G157"/>
      <c r="H157"/>
    </row>
    <row r="158" spans="1:9" x14ac:dyDescent="0.25">
      <c r="A158"/>
      <c r="B158" s="22"/>
      <c r="C158" s="22"/>
      <c r="D158"/>
      <c r="E158"/>
      <c r="F158"/>
      <c r="G158"/>
      <c r="H158"/>
    </row>
    <row r="159" spans="1:9" x14ac:dyDescent="0.25">
      <c r="A159"/>
      <c r="B159" s="22"/>
      <c r="C159" s="22"/>
      <c r="D159"/>
      <c r="E159"/>
      <c r="F159"/>
      <c r="G159"/>
      <c r="H159"/>
    </row>
    <row r="160" spans="1:9" x14ac:dyDescent="0.25">
      <c r="A160"/>
      <c r="B160" s="22"/>
      <c r="C160" s="22"/>
      <c r="D160"/>
      <c r="E160"/>
      <c r="F160"/>
      <c r="G160"/>
      <c r="H160"/>
    </row>
    <row r="161" spans="2:3" customFormat="1" x14ac:dyDescent="0.25">
      <c r="B161" s="22"/>
      <c r="C161" s="22"/>
    </row>
    <row r="162" spans="2:3" customFormat="1" x14ac:dyDescent="0.25">
      <c r="B162" s="22"/>
      <c r="C162" s="22"/>
    </row>
    <row r="163" spans="2:3" customFormat="1" x14ac:dyDescent="0.25">
      <c r="B163" s="22"/>
      <c r="C163" s="22"/>
    </row>
    <row r="164" spans="2:3" customFormat="1" x14ac:dyDescent="0.25">
      <c r="B164" s="22"/>
      <c r="C164" s="22"/>
    </row>
    <row r="165" spans="2:3" customFormat="1" x14ac:dyDescent="0.25">
      <c r="B165" s="22"/>
      <c r="C165" s="22"/>
    </row>
    <row r="166" spans="2:3" customFormat="1" x14ac:dyDescent="0.25">
      <c r="B166" s="22"/>
      <c r="C166" s="22"/>
    </row>
    <row r="167" spans="2:3" customFormat="1" x14ac:dyDescent="0.25">
      <c r="B167" s="22"/>
      <c r="C167" s="22"/>
    </row>
    <row r="168" spans="2:3" customFormat="1" x14ac:dyDescent="0.25">
      <c r="B168" s="22"/>
      <c r="C168" s="22"/>
    </row>
    <row r="169" spans="2:3" customFormat="1" x14ac:dyDescent="0.25">
      <c r="B169" s="22"/>
      <c r="C169" s="22"/>
    </row>
    <row r="170" spans="2:3" customFormat="1" x14ac:dyDescent="0.25">
      <c r="B170" s="22"/>
      <c r="C170" s="22"/>
    </row>
    <row r="171" spans="2:3" customFormat="1" x14ac:dyDescent="0.25">
      <c r="B171" s="22"/>
      <c r="C171" s="22"/>
    </row>
    <row r="172" spans="2:3" customFormat="1" x14ac:dyDescent="0.25">
      <c r="B172" s="22"/>
      <c r="C172" s="22"/>
    </row>
    <row r="173" spans="2:3" customFormat="1" x14ac:dyDescent="0.25">
      <c r="B173" s="22"/>
      <c r="C173" s="22"/>
    </row>
    <row r="174" spans="2:3" customFormat="1" x14ac:dyDescent="0.25">
      <c r="B174" s="22"/>
      <c r="C174" s="22"/>
    </row>
    <row r="175" spans="2:3" customFormat="1" x14ac:dyDescent="0.25">
      <c r="B175" s="22"/>
      <c r="C175" s="22"/>
    </row>
    <row r="176" spans="2:3" customFormat="1" x14ac:dyDescent="0.25">
      <c r="B176" s="22"/>
      <c r="C176" s="22"/>
    </row>
    <row r="177" spans="2:3" customFormat="1" x14ac:dyDescent="0.25">
      <c r="B177" s="22"/>
      <c r="C177" s="22"/>
    </row>
    <row r="178" spans="2:3" customFormat="1" x14ac:dyDescent="0.25">
      <c r="B178" s="22"/>
      <c r="C178" s="22"/>
    </row>
    <row r="179" spans="2:3" customFormat="1" x14ac:dyDescent="0.25">
      <c r="B179" s="22"/>
      <c r="C179" s="22"/>
    </row>
    <row r="180" spans="2:3" customFormat="1" x14ac:dyDescent="0.25">
      <c r="B180" s="22"/>
      <c r="C180" s="22"/>
    </row>
    <row r="181" spans="2:3" customFormat="1" x14ac:dyDescent="0.25">
      <c r="B181" s="22"/>
      <c r="C181" s="22"/>
    </row>
    <row r="182" spans="2:3" customFormat="1" x14ac:dyDescent="0.25">
      <c r="B182" s="22"/>
      <c r="C182" s="22"/>
    </row>
    <row r="183" spans="2:3" customFormat="1" x14ac:dyDescent="0.25">
      <c r="B183" s="22"/>
      <c r="C183" s="22"/>
    </row>
    <row r="184" spans="2:3" customFormat="1" x14ac:dyDescent="0.25">
      <c r="B184" s="22"/>
      <c r="C184" s="22"/>
    </row>
  </sheetData>
  <autoFilter ref="A1:I152" xr:uid="{B6C0ADA3-4C22-4CF9-8AD3-3A127D5F6CB1}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0000000-000E-0000-0500-000001000000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sheetPr>
    <tabColor theme="8"/>
  </sheetPr>
  <dimension ref="A1:K6"/>
  <sheetViews>
    <sheetView workbookViewId="0">
      <selection activeCell="K2" sqref="K2"/>
    </sheetView>
  </sheetViews>
  <sheetFormatPr baseColWidth="10" defaultColWidth="10.85546875" defaultRowHeight="15" x14ac:dyDescent="0.25"/>
  <cols>
    <col min="1" max="1" width="23" bestFit="1" customWidth="1"/>
    <col min="2" max="2" width="8.28515625" bestFit="1" customWidth="1"/>
    <col min="3" max="3" width="16.140625" bestFit="1" customWidth="1"/>
    <col min="4" max="7" width="11.28515625" bestFit="1" customWidth="1"/>
    <col min="10" max="10" width="16.140625" customWidth="1"/>
  </cols>
  <sheetData>
    <row r="1" spans="1:11" x14ac:dyDescent="0.25">
      <c r="A1" s="3" t="s">
        <v>0</v>
      </c>
      <c r="B1" s="3" t="s">
        <v>28</v>
      </c>
      <c r="C1" s="3" t="s">
        <v>29</v>
      </c>
      <c r="D1" s="3" t="s">
        <v>14</v>
      </c>
      <c r="E1" s="3" t="s">
        <v>15</v>
      </c>
      <c r="F1" s="3" t="s">
        <v>16</v>
      </c>
      <c r="G1" s="3" t="s">
        <v>17</v>
      </c>
    </row>
    <row r="2" spans="1:11" x14ac:dyDescent="0.25">
      <c r="A2" s="4" t="s">
        <v>18</v>
      </c>
      <c r="B2" s="4">
        <v>1</v>
      </c>
      <c r="C2" s="4" t="s">
        <v>23</v>
      </c>
      <c r="D2" s="4">
        <v>21584.245800000001</v>
      </c>
      <c r="E2" s="4">
        <v>24285.437999999998</v>
      </c>
      <c r="F2" s="4">
        <v>22525.869900000002</v>
      </c>
      <c r="G2" s="4">
        <v>27973.243200000001</v>
      </c>
      <c r="I2" t="s">
        <v>82</v>
      </c>
      <c r="K2" t="s">
        <v>37</v>
      </c>
    </row>
    <row r="3" spans="1:11" x14ac:dyDescent="0.25">
      <c r="A3" s="4" t="s">
        <v>19</v>
      </c>
      <c r="B3" s="4">
        <v>2</v>
      </c>
      <c r="C3" s="4" t="s">
        <v>24</v>
      </c>
      <c r="D3" s="4">
        <v>19923.9192</v>
      </c>
      <c r="E3" s="4">
        <v>26713.981800000001</v>
      </c>
      <c r="F3" s="4">
        <v>20154.725699999999</v>
      </c>
      <c r="G3" s="4">
        <v>26641.184000000001</v>
      </c>
      <c r="I3" s="28">
        <v>1</v>
      </c>
      <c r="J3" t="str">
        <f>VLOOKUP(I3,B1:G6,2,0)</f>
        <v>JuanLopez</v>
      </c>
      <c r="K3">
        <f>HLOOKUP(K2,D1:G6,6,0)</f>
        <v>20477.361400000002</v>
      </c>
    </row>
    <row r="4" spans="1:11" x14ac:dyDescent="0.25">
      <c r="A4" s="4" t="s">
        <v>20</v>
      </c>
      <c r="B4" s="4">
        <v>3</v>
      </c>
      <c r="C4" s="4" t="s">
        <v>25</v>
      </c>
      <c r="D4" s="4">
        <v>25458.341199999999</v>
      </c>
      <c r="E4" s="4">
        <v>23071.166099999999</v>
      </c>
      <c r="F4" s="4">
        <v>23711.441999999999</v>
      </c>
      <c r="G4" s="4">
        <v>30637.3616</v>
      </c>
    </row>
    <row r="5" spans="1:11" x14ac:dyDescent="0.25">
      <c r="A5" s="4" t="s">
        <v>21</v>
      </c>
      <c r="B5" s="4">
        <v>4</v>
      </c>
      <c r="C5" s="4" t="s">
        <v>26</v>
      </c>
      <c r="D5" s="4">
        <v>23244.572400000001</v>
      </c>
      <c r="E5" s="4">
        <v>20642.622299999999</v>
      </c>
      <c r="F5" s="4">
        <v>24897.0141</v>
      </c>
      <c r="G5" s="4">
        <v>25309.124800000001</v>
      </c>
    </row>
    <row r="6" spans="1:11" x14ac:dyDescent="0.25">
      <c r="A6" s="4" t="s">
        <v>22</v>
      </c>
      <c r="B6" s="4">
        <v>5</v>
      </c>
      <c r="C6" s="4" t="s">
        <v>27</v>
      </c>
      <c r="D6" s="4">
        <v>20477.361400000002</v>
      </c>
      <c r="E6" s="4">
        <v>26713.981800000001</v>
      </c>
      <c r="F6" s="4">
        <v>27268.158299999999</v>
      </c>
      <c r="G6" s="4">
        <v>22645.006399999998</v>
      </c>
    </row>
  </sheetData>
  <conditionalFormatting sqref="D1:G6 I3">
    <cfRule type="colorScale" priority="2">
      <colorScale>
        <cfvo type="min"/>
        <cfvo type="percentile" val="50"/>
        <cfvo type="max"/>
        <color theme="4" tint="0.59999389629810485"/>
        <color theme="4" tint="0.59999389629810485"/>
        <color theme="4"/>
      </colorScale>
    </cfRule>
  </conditionalFormatting>
  <conditionalFormatting sqref="D2:G6 I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{47EE9F32-BCC5-40AD-8637-969A74BCCC58}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EE9F32-BCC5-40AD-8637-969A74BCCC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D2:G6 I3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sheetPr>
    <tabColor theme="7"/>
  </sheetPr>
  <dimension ref="A1:F6"/>
  <sheetViews>
    <sheetView workbookViewId="0">
      <selection activeCell="H8" sqref="H8"/>
    </sheetView>
  </sheetViews>
  <sheetFormatPr baseColWidth="10" defaultColWidth="10.85546875" defaultRowHeight="15" x14ac:dyDescent="0.25"/>
  <cols>
    <col min="1" max="1" width="4.7109375" bestFit="1" customWidth="1"/>
    <col min="2" max="2" width="5.140625" bestFit="1" customWidth="1"/>
    <col min="3" max="3" width="12.7109375" bestFit="1" customWidth="1"/>
    <col min="4" max="6" width="11.7109375" bestFit="1" customWidth="1"/>
  </cols>
  <sheetData>
    <row r="1" spans="1:6" x14ac:dyDescent="0.25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</row>
    <row r="2" spans="1:6" x14ac:dyDescent="0.25">
      <c r="A2" s="4">
        <v>1</v>
      </c>
      <c r="B2" s="4">
        <v>2022</v>
      </c>
      <c r="C2" s="9">
        <v>123191.02</v>
      </c>
      <c r="D2" s="9">
        <v>45580.68</v>
      </c>
      <c r="E2" s="9">
        <v>34493.49</v>
      </c>
      <c r="F2" s="9">
        <v>43116.86</v>
      </c>
    </row>
    <row r="3" spans="1:6" x14ac:dyDescent="0.25">
      <c r="A3" s="4">
        <v>2</v>
      </c>
      <c r="B3" s="4">
        <v>2022</v>
      </c>
      <c r="C3" s="9">
        <v>110688.44</v>
      </c>
      <c r="D3" s="9">
        <v>41884.949999999997</v>
      </c>
      <c r="E3" s="9">
        <v>35725.4</v>
      </c>
      <c r="F3" s="9">
        <v>33078.1</v>
      </c>
    </row>
    <row r="4" spans="1:6" x14ac:dyDescent="0.25">
      <c r="A4" s="4">
        <v>3</v>
      </c>
      <c r="B4" s="4">
        <v>2022</v>
      </c>
      <c r="C4" s="9">
        <v>121427.19</v>
      </c>
      <c r="D4" s="9">
        <v>44348.77</v>
      </c>
      <c r="E4" s="9">
        <v>36957.31</v>
      </c>
      <c r="F4" s="9">
        <v>40121.120000000003</v>
      </c>
    </row>
    <row r="5" spans="1:6" x14ac:dyDescent="0.25">
      <c r="A5" s="4">
        <v>4</v>
      </c>
      <c r="B5" s="4">
        <v>2022</v>
      </c>
      <c r="C5" s="9">
        <v>118557.21</v>
      </c>
      <c r="D5" s="9">
        <v>43116.86</v>
      </c>
      <c r="E5" s="9">
        <v>36957.31</v>
      </c>
      <c r="F5" s="9">
        <v>38483.050000000003</v>
      </c>
    </row>
    <row r="6" spans="1:6" x14ac:dyDescent="0.25">
      <c r="A6" s="4">
        <v>5</v>
      </c>
      <c r="B6" s="4">
        <v>2022</v>
      </c>
      <c r="C6" s="9">
        <v>133205.92000000001</v>
      </c>
      <c r="D6" s="9">
        <v>43116.86</v>
      </c>
      <c r="E6" s="9">
        <v>34493.49</v>
      </c>
      <c r="F6" s="9">
        <v>48092.27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sheetPr>
    <tabColor theme="9"/>
  </sheetPr>
  <dimension ref="A1:M14"/>
  <sheetViews>
    <sheetView tabSelected="1" zoomScaleNormal="100" workbookViewId="0">
      <selection activeCell="M6" sqref="M6"/>
    </sheetView>
  </sheetViews>
  <sheetFormatPr baseColWidth="10" defaultColWidth="8.7109375" defaultRowHeight="15" x14ac:dyDescent="0.25"/>
  <cols>
    <col min="1" max="1" width="14.85546875" bestFit="1" customWidth="1"/>
    <col min="2" max="6" width="11.28515625" bestFit="1" customWidth="1"/>
    <col min="8" max="8" width="9.85546875" customWidth="1"/>
    <col min="11" max="11" width="11.28515625" customWidth="1"/>
    <col min="13" max="13" width="9.140625" bestFit="1" customWidth="1"/>
  </cols>
  <sheetData>
    <row r="1" spans="1:13" x14ac:dyDescent="0.25">
      <c r="A1" s="10" t="s">
        <v>30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</row>
    <row r="2" spans="1:13" x14ac:dyDescent="0.25">
      <c r="A2" s="11" t="s">
        <v>41</v>
      </c>
      <c r="B2" s="12">
        <v>9280</v>
      </c>
      <c r="C2" s="12">
        <v>9280</v>
      </c>
      <c r="D2" s="12">
        <v>9260</v>
      </c>
      <c r="E2" s="12">
        <v>9280</v>
      </c>
      <c r="F2" s="12">
        <v>9280</v>
      </c>
    </row>
    <row r="3" spans="1:13" x14ac:dyDescent="0.25">
      <c r="A3" s="11" t="s">
        <v>42</v>
      </c>
      <c r="B3" s="12">
        <v>2336.08</v>
      </c>
      <c r="C3" s="12">
        <v>0</v>
      </c>
      <c r="D3" s="12">
        <v>2397.6799999999998</v>
      </c>
      <c r="E3" s="12">
        <v>2908.12</v>
      </c>
      <c r="F3" s="12">
        <v>3887.16</v>
      </c>
    </row>
    <row r="4" spans="1:13" x14ac:dyDescent="0.25">
      <c r="A4" s="11" t="s">
        <v>43</v>
      </c>
      <c r="B4" s="12">
        <v>550</v>
      </c>
      <c r="C4" s="12">
        <v>550</v>
      </c>
      <c r="D4" s="12">
        <v>550</v>
      </c>
      <c r="E4" s="12">
        <v>550</v>
      </c>
      <c r="F4" s="12">
        <v>550</v>
      </c>
    </row>
    <row r="5" spans="1:13" x14ac:dyDescent="0.25">
      <c r="A5" s="11" t="s">
        <v>44</v>
      </c>
      <c r="B5" s="12">
        <v>2433.36</v>
      </c>
      <c r="C5" s="12">
        <v>2684.08</v>
      </c>
      <c r="D5" s="12">
        <v>2240</v>
      </c>
      <c r="E5" s="12">
        <v>2628</v>
      </c>
      <c r="F5" s="12">
        <v>2623.5</v>
      </c>
      <c r="H5" t="str">
        <f>INDEX(A1:F10,2,1)</f>
        <v>Renta</v>
      </c>
      <c r="K5" t="s">
        <v>83</v>
      </c>
      <c r="L5" t="s">
        <v>30</v>
      </c>
      <c r="M5" t="s">
        <v>84</v>
      </c>
    </row>
    <row r="6" spans="1:13" x14ac:dyDescent="0.25">
      <c r="A6" s="11" t="s">
        <v>45</v>
      </c>
      <c r="B6" s="12">
        <v>0</v>
      </c>
      <c r="C6" s="12">
        <v>2500</v>
      </c>
      <c r="D6" s="12">
        <v>2500</v>
      </c>
      <c r="E6" s="12">
        <v>2500</v>
      </c>
      <c r="F6" s="12">
        <v>2500</v>
      </c>
      <c r="H6">
        <f>MATCH("MES",A1:A10,0)</f>
        <v>1</v>
      </c>
      <c r="K6" t="s">
        <v>44</v>
      </c>
      <c r="L6" t="s">
        <v>38</v>
      </c>
      <c r="M6" s="29">
        <f>INDEX($B$2:$F$10,MATCH(K6,A2:A10,0),MATCH(L6,B1:F1,0))</f>
        <v>2240</v>
      </c>
    </row>
    <row r="7" spans="1:13" x14ac:dyDescent="0.25">
      <c r="A7" s="11" t="s">
        <v>46</v>
      </c>
      <c r="B7" s="12">
        <v>0</v>
      </c>
      <c r="C7" s="12">
        <v>0</v>
      </c>
      <c r="D7" s="12">
        <v>660.75</v>
      </c>
      <c r="E7" s="12">
        <v>660.75</v>
      </c>
      <c r="F7" s="12">
        <v>660.75</v>
      </c>
      <c r="H7">
        <f>MATCH("ENERO",B1:B10,0)</f>
        <v>1</v>
      </c>
    </row>
    <row r="8" spans="1:13" x14ac:dyDescent="0.25">
      <c r="A8" s="11" t="s">
        <v>47</v>
      </c>
      <c r="B8" s="12">
        <v>13100</v>
      </c>
      <c r="C8" s="12">
        <v>13050</v>
      </c>
      <c r="D8" s="12">
        <v>15760</v>
      </c>
      <c r="E8" s="12">
        <v>17432</v>
      </c>
      <c r="F8" s="12">
        <v>15620</v>
      </c>
    </row>
    <row r="9" spans="1:13" x14ac:dyDescent="0.25">
      <c r="A9" s="11" t="s">
        <v>48</v>
      </c>
      <c r="B9" s="12">
        <v>305</v>
      </c>
      <c r="C9" s="12">
        <v>381.56</v>
      </c>
      <c r="D9" s="12">
        <v>62.5</v>
      </c>
      <c r="E9" s="12">
        <v>818.5</v>
      </c>
      <c r="F9" s="12">
        <v>700</v>
      </c>
    </row>
    <row r="10" spans="1:13" x14ac:dyDescent="0.25">
      <c r="A10" s="11" t="s">
        <v>49</v>
      </c>
      <c r="B10" s="12">
        <v>152</v>
      </c>
      <c r="C10" s="12">
        <v>119.5</v>
      </c>
      <c r="D10" s="12">
        <v>290</v>
      </c>
      <c r="E10" s="12">
        <v>917</v>
      </c>
      <c r="F10" s="12">
        <v>354.5</v>
      </c>
    </row>
    <row r="14" spans="1:13" x14ac:dyDescent="0.25">
      <c r="G14" t="s">
        <v>85</v>
      </c>
    </row>
  </sheetData>
  <dataValidations count="2">
    <dataValidation type="list" allowBlank="1" showInputMessage="1" showErrorMessage="1" sqref="K6" xr:uid="{5DE8C14E-5EAB-4ADD-A54A-1EAE5E245169}">
      <formula1>$A$1:$A$10</formula1>
    </dataValidation>
    <dataValidation type="list" allowBlank="1" showInputMessage="1" showErrorMessage="1" sqref="L6" xr:uid="{35D3616C-9EE1-4F53-B17A-79E5B8599089}">
      <formula1>$A$1:$F$1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0000000-000E-0000-0800-000001000000}">
            <x14:iconSet iconSet="3Triangles">
              <x14:cfvo type="percent">
                <xm:f>0</xm:f>
              </x14:cfvo>
              <x14:cfvo type="num">
                <xm:f>3000</xm:f>
              </x14:cfvo>
              <x14:cfvo type="num">
                <xm:f>9000</xm:f>
              </x14:cfvo>
            </x14:iconSet>
          </x14:cfRule>
          <xm:sqref>B2:F10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M6"/>
  <sheetViews>
    <sheetView workbookViewId="0">
      <selection activeCell="D2" sqref="D2"/>
    </sheetView>
  </sheetViews>
  <sheetFormatPr baseColWidth="10" defaultColWidth="10.85546875" defaultRowHeight="15" x14ac:dyDescent="0.25"/>
  <cols>
    <col min="1" max="1" width="15.140625" bestFit="1" customWidth="1"/>
    <col min="2" max="2" width="14.42578125" customWidth="1"/>
    <col min="3" max="3" width="15.85546875" bestFit="1" customWidth="1"/>
    <col min="4" max="7" width="14.42578125" customWidth="1"/>
    <col min="13" max="13" width="16.140625" bestFit="1" customWidth="1"/>
  </cols>
  <sheetData>
    <row r="1" spans="1:13" x14ac:dyDescent="0.25">
      <c r="A1" s="13" t="s">
        <v>1</v>
      </c>
      <c r="B1" s="13" t="s">
        <v>6</v>
      </c>
      <c r="C1" s="13" t="s">
        <v>3</v>
      </c>
      <c r="D1" s="13" t="s">
        <v>2</v>
      </c>
      <c r="E1" s="13" t="s">
        <v>0</v>
      </c>
      <c r="F1" s="13" t="s">
        <v>4</v>
      </c>
      <c r="G1" s="13" t="s">
        <v>5</v>
      </c>
      <c r="M1" s="3" t="s">
        <v>29</v>
      </c>
    </row>
    <row r="2" spans="1:13" x14ac:dyDescent="0.25">
      <c r="B2">
        <v>3124759860</v>
      </c>
      <c r="C2" s="1">
        <v>44846</v>
      </c>
      <c r="D2">
        <v>4</v>
      </c>
      <c r="M2" s="4" t="s">
        <v>50</v>
      </c>
    </row>
    <row r="3" spans="1:13" x14ac:dyDescent="0.25">
      <c r="M3" s="4" t="s">
        <v>51</v>
      </c>
    </row>
    <row r="4" spans="1:13" x14ac:dyDescent="0.25">
      <c r="M4" s="4" t="s">
        <v>52</v>
      </c>
    </row>
    <row r="5" spans="1:13" x14ac:dyDescent="0.25">
      <c r="M5" s="4" t="s">
        <v>53</v>
      </c>
    </row>
    <row r="6" spans="1:13" x14ac:dyDescent="0.25">
      <c r="M6" s="4" t="s">
        <v>54</v>
      </c>
    </row>
  </sheetData>
  <dataValidations count="6">
    <dataValidation allowBlank="1" showInputMessage="1" showErrorMessage="1" promptTitle="nombre" prompt="Escribe el nombre completo del cliente" sqref="A2" xr:uid="{E2DC3E57-AD4C-46B5-A5E9-FA5609A79046}"/>
    <dataValidation type="textLength" operator="equal" allowBlank="1" showInputMessage="1" showErrorMessage="1" promptTitle="Telefono" prompt="Escribe el telefono 10 dijitos" sqref="B2" xr:uid="{294D94EA-4A0E-4534-9176-9780A8036366}">
      <formula1>10</formula1>
    </dataValidation>
    <dataValidation type="date" operator="lessThanOrEqual" allowBlank="1" showInputMessage="1" showErrorMessage="1" sqref="C2" xr:uid="{B9C4A408-7462-442D-BF05-BEE0DE623244}">
      <formula1>TODAY()</formula1>
    </dataValidation>
    <dataValidation type="whole" allowBlank="1" showInputMessage="1" sqref="D2" xr:uid="{DD1E0F46-8885-4707-809A-B5606243BC13}">
      <formula1>1</formula1>
      <formula2>3</formula2>
    </dataValidation>
    <dataValidation type="list" allowBlank="1" showInputMessage="1" showErrorMessage="1" sqref="E2" xr:uid="{BA1886DC-A64A-4F7D-B046-B29F5E35BE4F}">
      <formula1>$M$2:$M$6</formula1>
    </dataValidation>
    <dataValidation type="custom" allowBlank="1" showInputMessage="1" showErrorMessage="1" sqref="F2" xr:uid="{B0A9F9F5-5E27-4816-9B7F-DAFA08838948}">
      <formula1>(OR(F2="si",F2="no"))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A84647-B7A2-4979-9E63-73520A61D13C}">
          <x14:formula1>
            <xm:f>Ventas!$E$1:$G$1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1</vt:i4>
      </vt:variant>
    </vt:vector>
  </HeadingPairs>
  <TitlesOfParts>
    <vt:vector size="10" baseType="lpstr">
      <vt:lpstr>Hoja2</vt:lpstr>
      <vt:lpstr>Hoja3</vt:lpstr>
      <vt:lpstr>Tabla dinamica </vt:lpstr>
      <vt:lpstr>Filtrado grafico dinamico </vt:lpstr>
      <vt:lpstr>Ventas</vt:lpstr>
      <vt:lpstr>Ventas x vendedor</vt:lpstr>
      <vt:lpstr>Ventas x tienda</vt:lpstr>
      <vt:lpstr>Gastos mensuales</vt:lpstr>
      <vt:lpstr>Registro clientes</vt:lpstr>
      <vt:lpstr>Gráfico ventas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Andrethy-Taku</cp:lastModifiedBy>
  <dcterms:created xsi:type="dcterms:W3CDTF">2022-06-28T15:47:06Z</dcterms:created>
  <dcterms:modified xsi:type="dcterms:W3CDTF">2022-10-27T02:40:27Z</dcterms:modified>
</cp:coreProperties>
</file>