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ESC\Documents\PythonProjects\working_research\linear_fresnel_secondaries\literature_review\"/>
    </mc:Choice>
  </mc:AlternateContent>
  <xr:revisionPtr revIDLastSave="0" documentId="13_ncr:1_{367B4EAB-7061-4DC7-B44C-51913D427AB6}" xr6:coauthVersionLast="47" xr6:coauthVersionMax="47" xr10:uidLastSave="{00000000-0000-0000-0000-000000000000}"/>
  <bookViews>
    <workbookView xWindow="-28920" yWindow="-120" windowWidth="29040" windowHeight="15720" xr2:uid="{F2C6DCEA-50BD-4B42-97B7-0879AD2AB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S39" i="1"/>
  <c r="R40" i="1"/>
  <c r="S40" i="1"/>
  <c r="Q40" i="1"/>
  <c r="Q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341A0-9DA6-4007-B395-1B332F5FFC4B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<sst xmlns="http://schemas.openxmlformats.org/spreadsheetml/2006/main" count="92" uniqueCount="26">
  <si>
    <t>N-S</t>
  </si>
  <si>
    <t>Flat</t>
  </si>
  <si>
    <t>Cylindrical</t>
  </si>
  <si>
    <t>Parabolic</t>
  </si>
  <si>
    <t>E-W</t>
  </si>
  <si>
    <t>W</t>
  </si>
  <si>
    <t>D</t>
  </si>
  <si>
    <t>H_R</t>
  </si>
  <si>
    <t>r_a</t>
  </si>
  <si>
    <t>r</t>
  </si>
  <si>
    <t>theta_a</t>
  </si>
  <si>
    <t>theta_max</t>
  </si>
  <si>
    <t>MSF_i</t>
  </si>
  <si>
    <t>eta_yn</t>
  </si>
  <si>
    <t>delta_qn</t>
  </si>
  <si>
    <t xml:space="preserve">Parabolic </t>
  </si>
  <si>
    <t>latitude</t>
  </si>
  <si>
    <t>tracking</t>
  </si>
  <si>
    <t>no</t>
  </si>
  <si>
    <t>mirror_shape</t>
  </si>
  <si>
    <t>s/w</t>
  </si>
  <si>
    <t>Hr/Wp</t>
  </si>
  <si>
    <t>Wp</t>
  </si>
  <si>
    <t>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</si>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</sst>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4FEC-0C39-4A6E-BE0E-78E3D696B599}">
  <dimension ref="A1:S40"/>
  <sheetViews>
    <sheetView tabSelected="1" topLeftCell="A15" zoomScaleNormal="100" workbookViewId="0">
      <selection activeCell="S46" sqref="S46"/>
    </sheetView>
  </sheetViews>
  <sheetFormatPr defaultRowHeight="15" x14ac:dyDescent="0.25"/>
  <cols>
    <col min="1" max="3" width="9.140625" style="2"/>
    <col min="4" max="4" width="19.140625" style="2" bestFit="1" customWidth="1"/>
    <col min="5" max="10" width="9.140625" style="2"/>
    <col min="11" max="11" width="12.5703125" style="2" bestFit="1" customWidth="1"/>
    <col min="12" max="13" width="10.5703125" style="2" bestFit="1" customWidth="1"/>
    <col min="14" max="14" width="8.7109375" style="2" bestFit="1" customWidth="1"/>
    <col min="15" max="16" width="9.140625" style="2"/>
    <col min="17" max="17" width="9.5703125" style="2" bestFit="1" customWidth="1"/>
    <col min="18" max="16384" width="9.140625" style="2"/>
  </cols>
  <sheetData>
    <row r="1" spans="1:1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P1" s="2" t="s">
        <v>22</v>
      </c>
      <c r="Q1" s="2" t="s">
        <v>20</v>
      </c>
      <c r="R1" s="2" t="s">
        <v>21</v>
      </c>
      <c r="S1" s="2" t="s">
        <v>23</v>
      </c>
    </row>
    <row r="2" spans="1:19" x14ac:dyDescent="0.25">
      <c r="A2" s="2">
        <v>0</v>
      </c>
      <c r="B2" s="2" t="s">
        <v>0</v>
      </c>
      <c r="C2" s="1">
        <v>1</v>
      </c>
      <c r="D2" s="2" t="s">
        <v>1</v>
      </c>
      <c r="E2" s="3">
        <v>0.59</v>
      </c>
      <c r="F2" s="3">
        <v>1.17</v>
      </c>
      <c r="G2" s="3">
        <v>11.84</v>
      </c>
      <c r="H2" s="3">
        <v>0.1</v>
      </c>
      <c r="I2" s="3">
        <v>0.2</v>
      </c>
      <c r="J2" s="3">
        <v>53.66</v>
      </c>
      <c r="K2" s="3">
        <v>216.34</v>
      </c>
      <c r="L2" s="3">
        <v>0</v>
      </c>
      <c r="M2" s="3">
        <v>51.81</v>
      </c>
      <c r="N2" s="3">
        <v>8.77</v>
      </c>
      <c r="P2" s="2">
        <f>(25 - 1)*F2 + E2</f>
        <v>28.669999999999998</v>
      </c>
      <c r="Q2" s="4">
        <f>F2/E2</f>
        <v>1.9830508474576272</v>
      </c>
      <c r="R2" s="2">
        <f>G2/P2</f>
        <v>0.41297523543773984</v>
      </c>
      <c r="S2" s="2">
        <f>25*E2/P2</f>
        <v>0.51447506103941409</v>
      </c>
    </row>
    <row r="3" spans="1:19" x14ac:dyDescent="0.25">
      <c r="A3" s="2">
        <v>0</v>
      </c>
      <c r="B3" s="2" t="s">
        <v>0</v>
      </c>
      <c r="C3" s="1">
        <v>2</v>
      </c>
      <c r="D3" s="2" t="s">
        <v>2</v>
      </c>
      <c r="E3" s="3">
        <v>0.48</v>
      </c>
      <c r="F3" s="3">
        <v>0.89</v>
      </c>
      <c r="G3" s="3">
        <v>13.5</v>
      </c>
      <c r="H3" s="3">
        <v>0.04</v>
      </c>
      <c r="I3" s="3">
        <v>0.14000000000000001</v>
      </c>
      <c r="J3" s="3">
        <v>42.22</v>
      </c>
      <c r="K3" s="3">
        <v>227.78</v>
      </c>
      <c r="L3" s="3">
        <v>33.29</v>
      </c>
      <c r="M3" s="3">
        <v>54.6</v>
      </c>
      <c r="N3" s="3">
        <v>7.62</v>
      </c>
      <c r="P3" s="2">
        <f t="shared" ref="P3:P37" si="0">(25 - 1)*F3 + E3</f>
        <v>21.84</v>
      </c>
      <c r="Q3" s="4">
        <f t="shared" ref="Q3:Q37" si="1">F3/E3</f>
        <v>1.8541666666666667</v>
      </c>
      <c r="R3" s="2">
        <f t="shared" ref="R3:R37" si="2">G3/P3</f>
        <v>0.61813186813186816</v>
      </c>
      <c r="S3" s="2">
        <f t="shared" ref="S3:S38" si="3">25*E3/P3</f>
        <v>0.5494505494505495</v>
      </c>
    </row>
    <row r="4" spans="1:19" x14ac:dyDescent="0.25">
      <c r="A4" s="2">
        <v>0</v>
      </c>
      <c r="B4" s="2" t="s">
        <v>0</v>
      </c>
      <c r="C4" s="1">
        <v>3</v>
      </c>
      <c r="D4" s="2" t="s">
        <v>3</v>
      </c>
      <c r="E4" s="3">
        <v>0.67</v>
      </c>
      <c r="F4" s="3">
        <v>1.27</v>
      </c>
      <c r="G4" s="3">
        <v>14.1</v>
      </c>
      <c r="H4" s="3">
        <v>0.04</v>
      </c>
      <c r="I4" s="3">
        <v>0.12</v>
      </c>
      <c r="J4" s="3">
        <v>50.7</v>
      </c>
      <c r="K4" s="3">
        <v>219.3</v>
      </c>
      <c r="L4" s="3">
        <v>22.62</v>
      </c>
      <c r="M4" s="3">
        <v>46.49</v>
      </c>
      <c r="N4" s="3">
        <v>6.07</v>
      </c>
      <c r="P4" s="2">
        <f t="shared" si="0"/>
        <v>31.150000000000002</v>
      </c>
      <c r="Q4" s="4">
        <f t="shared" si="1"/>
        <v>1.8955223880597014</v>
      </c>
      <c r="R4" s="2">
        <f t="shared" si="2"/>
        <v>0.4526484751203852</v>
      </c>
      <c r="S4" s="2">
        <f t="shared" si="3"/>
        <v>0.5377207062600321</v>
      </c>
    </row>
    <row r="5" spans="1:19" x14ac:dyDescent="0.25">
      <c r="A5" s="2">
        <v>0</v>
      </c>
      <c r="B5" s="2" t="s">
        <v>4</v>
      </c>
      <c r="C5" s="1">
        <v>4</v>
      </c>
      <c r="D5" s="2" t="s">
        <v>1</v>
      </c>
      <c r="E5" s="3">
        <v>0.39</v>
      </c>
      <c r="F5" s="3">
        <v>0.76</v>
      </c>
      <c r="G5" s="3">
        <v>12.34</v>
      </c>
      <c r="H5" s="3">
        <v>0.06</v>
      </c>
      <c r="I5" s="3">
        <v>0.16</v>
      </c>
      <c r="J5" s="3">
        <v>37.729999999999997</v>
      </c>
      <c r="K5" s="3">
        <v>232.27</v>
      </c>
      <c r="L5" s="3">
        <v>0</v>
      </c>
      <c r="M5" s="3">
        <v>44.36</v>
      </c>
      <c r="N5" s="3">
        <v>5.13</v>
      </c>
      <c r="P5" s="2">
        <f t="shared" si="0"/>
        <v>18.630000000000003</v>
      </c>
      <c r="Q5" s="4">
        <f t="shared" si="1"/>
        <v>1.9487179487179487</v>
      </c>
      <c r="R5" s="2">
        <f t="shared" si="2"/>
        <v>0.66237251744498116</v>
      </c>
      <c r="S5" s="2">
        <f t="shared" si="3"/>
        <v>0.52334943639291454</v>
      </c>
    </row>
    <row r="6" spans="1:19" x14ac:dyDescent="0.25">
      <c r="A6" s="2">
        <v>0</v>
      </c>
      <c r="B6" s="2" t="s">
        <v>4</v>
      </c>
      <c r="C6" s="1">
        <v>5</v>
      </c>
      <c r="D6" s="2" t="s">
        <v>2</v>
      </c>
      <c r="E6" s="3">
        <v>0.64</v>
      </c>
      <c r="F6" s="3">
        <v>0.94</v>
      </c>
      <c r="G6" s="3">
        <v>11.93</v>
      </c>
      <c r="H6" s="3">
        <v>0.05</v>
      </c>
      <c r="I6" s="3">
        <v>0.1</v>
      </c>
      <c r="J6" s="3">
        <v>46.64</v>
      </c>
      <c r="K6" s="3">
        <v>223.36</v>
      </c>
      <c r="L6" s="3">
        <v>36.369999999999997</v>
      </c>
      <c r="M6" s="3">
        <v>43.92</v>
      </c>
      <c r="N6" s="3">
        <v>7.05</v>
      </c>
      <c r="P6" s="2">
        <f t="shared" si="0"/>
        <v>23.2</v>
      </c>
      <c r="Q6" s="4">
        <f t="shared" si="1"/>
        <v>1.4687499999999998</v>
      </c>
      <c r="R6" s="2">
        <f t="shared" si="2"/>
        <v>0.5142241379310345</v>
      </c>
      <c r="S6" s="2">
        <f t="shared" si="3"/>
        <v>0.68965517241379315</v>
      </c>
    </row>
    <row r="7" spans="1:19" x14ac:dyDescent="0.25">
      <c r="A7" s="2">
        <v>0</v>
      </c>
      <c r="B7" s="2" t="s">
        <v>4</v>
      </c>
      <c r="C7" s="1">
        <v>6</v>
      </c>
      <c r="D7" s="2" t="s">
        <v>3</v>
      </c>
      <c r="E7" s="3">
        <v>0.5</v>
      </c>
      <c r="F7" s="3">
        <v>0.68</v>
      </c>
      <c r="G7" s="3">
        <v>8.36</v>
      </c>
      <c r="H7" s="3">
        <v>7.0000000000000007E-2</v>
      </c>
      <c r="I7" s="3">
        <v>0.15</v>
      </c>
      <c r="J7" s="3">
        <v>49.13</v>
      </c>
      <c r="K7" s="3">
        <v>220.87</v>
      </c>
      <c r="L7" s="3">
        <v>29.48</v>
      </c>
      <c r="M7" s="3">
        <v>46.64</v>
      </c>
      <c r="N7" s="3">
        <v>7.65</v>
      </c>
      <c r="P7" s="2">
        <f t="shared" si="0"/>
        <v>16.82</v>
      </c>
      <c r="Q7" s="4">
        <f t="shared" si="1"/>
        <v>1.36</v>
      </c>
      <c r="R7" s="2">
        <f t="shared" si="2"/>
        <v>0.49702734839476809</v>
      </c>
      <c r="S7" s="2">
        <f t="shared" si="3"/>
        <v>0.74316290130796669</v>
      </c>
    </row>
    <row r="8" spans="1:19" x14ac:dyDescent="0.25">
      <c r="A8" s="2">
        <v>15</v>
      </c>
      <c r="B8" s="2" t="s">
        <v>0</v>
      </c>
      <c r="C8" s="1">
        <v>7</v>
      </c>
      <c r="D8" s="2" t="s">
        <v>1</v>
      </c>
      <c r="E8" s="3">
        <v>0.5</v>
      </c>
      <c r="F8" s="3">
        <v>1</v>
      </c>
      <c r="G8" s="3">
        <v>13.26</v>
      </c>
      <c r="H8" s="3">
        <v>0.09</v>
      </c>
      <c r="I8" s="3">
        <v>0.19</v>
      </c>
      <c r="J8" s="3">
        <v>44.59</v>
      </c>
      <c r="K8" s="3">
        <v>225.41</v>
      </c>
      <c r="L8" s="3">
        <v>0</v>
      </c>
      <c r="M8" s="3">
        <v>52.68</v>
      </c>
      <c r="N8" s="3">
        <v>9.32</v>
      </c>
      <c r="P8" s="2">
        <f t="shared" si="0"/>
        <v>24.5</v>
      </c>
      <c r="Q8" s="4">
        <f t="shared" si="1"/>
        <v>2</v>
      </c>
      <c r="R8" s="2">
        <f t="shared" si="2"/>
        <v>0.54122448979591831</v>
      </c>
      <c r="S8" s="2">
        <f t="shared" si="3"/>
        <v>0.51020408163265307</v>
      </c>
    </row>
    <row r="9" spans="1:19" x14ac:dyDescent="0.25">
      <c r="A9" s="2">
        <v>15</v>
      </c>
      <c r="B9" s="2" t="s">
        <v>0</v>
      </c>
      <c r="C9" s="1">
        <v>8</v>
      </c>
      <c r="D9" s="2" t="s">
        <v>2</v>
      </c>
      <c r="E9" s="3">
        <v>0.56000000000000005</v>
      </c>
      <c r="F9" s="3">
        <v>0.98</v>
      </c>
      <c r="G9" s="3">
        <v>13.26</v>
      </c>
      <c r="H9" s="3">
        <v>0.04</v>
      </c>
      <c r="I9" s="3">
        <v>0.11</v>
      </c>
      <c r="J9" s="3">
        <v>44.79</v>
      </c>
      <c r="K9" s="3">
        <v>225.21</v>
      </c>
      <c r="L9" s="3">
        <v>33.119999999999997</v>
      </c>
      <c r="M9" s="3">
        <v>49.43</v>
      </c>
      <c r="N9" s="3">
        <v>6.86</v>
      </c>
      <c r="P9" s="2">
        <f t="shared" si="0"/>
        <v>24.08</v>
      </c>
      <c r="Q9" s="4">
        <f t="shared" si="1"/>
        <v>1.7499999999999998</v>
      </c>
      <c r="R9" s="2">
        <f t="shared" si="2"/>
        <v>0.55066445182724255</v>
      </c>
      <c r="S9" s="2">
        <f t="shared" si="3"/>
        <v>0.58139534883720945</v>
      </c>
    </row>
    <row r="10" spans="1:19" x14ac:dyDescent="0.25">
      <c r="A10" s="2">
        <v>15</v>
      </c>
      <c r="B10" s="2" t="s">
        <v>0</v>
      </c>
      <c r="C10" s="1">
        <v>9</v>
      </c>
      <c r="D10" s="2" t="s">
        <v>3</v>
      </c>
      <c r="E10" s="3">
        <v>0.66</v>
      </c>
      <c r="F10" s="3">
        <v>1.2</v>
      </c>
      <c r="G10" s="3">
        <v>16.440000000000001</v>
      </c>
      <c r="H10" s="3">
        <v>0.05</v>
      </c>
      <c r="I10" s="3">
        <v>0.11</v>
      </c>
      <c r="J10" s="3">
        <v>46.75</v>
      </c>
      <c r="K10" s="3">
        <v>223.25</v>
      </c>
      <c r="L10" s="3">
        <v>23.83</v>
      </c>
      <c r="M10" s="3">
        <v>50.53</v>
      </c>
      <c r="N10" s="3">
        <v>8.1199999999999992</v>
      </c>
      <c r="P10" s="2">
        <f t="shared" si="0"/>
        <v>29.459999999999997</v>
      </c>
      <c r="Q10" s="4">
        <f t="shared" si="1"/>
        <v>1.8181818181818181</v>
      </c>
      <c r="R10" s="2">
        <f t="shared" si="2"/>
        <v>0.5580448065173117</v>
      </c>
      <c r="S10" s="2">
        <f t="shared" si="3"/>
        <v>0.56008146639511203</v>
      </c>
    </row>
    <row r="11" spans="1:19" x14ac:dyDescent="0.25">
      <c r="A11" s="2">
        <v>15</v>
      </c>
      <c r="B11" s="2" t="s">
        <v>4</v>
      </c>
      <c r="C11" s="1">
        <v>10</v>
      </c>
      <c r="D11" s="2" t="s">
        <v>1</v>
      </c>
      <c r="E11" s="3">
        <v>0.53</v>
      </c>
      <c r="F11" s="3">
        <v>0.92</v>
      </c>
      <c r="G11" s="3">
        <v>11.83</v>
      </c>
      <c r="H11" s="3">
        <v>0.09</v>
      </c>
      <c r="I11" s="3">
        <v>0.2</v>
      </c>
      <c r="J11" s="3">
        <v>45.08</v>
      </c>
      <c r="K11" s="3">
        <v>224.92</v>
      </c>
      <c r="L11" s="3">
        <v>0</v>
      </c>
      <c r="M11" s="3">
        <v>44.04</v>
      </c>
      <c r="N11" s="3">
        <v>5.49</v>
      </c>
      <c r="P11" s="2">
        <f t="shared" si="0"/>
        <v>22.610000000000003</v>
      </c>
      <c r="Q11" s="4">
        <f t="shared" si="1"/>
        <v>1.7358490566037736</v>
      </c>
      <c r="R11" s="2">
        <f t="shared" si="2"/>
        <v>0.523219814241486</v>
      </c>
      <c r="S11" s="2">
        <f t="shared" si="3"/>
        <v>0.58602388323750543</v>
      </c>
    </row>
    <row r="12" spans="1:19" x14ac:dyDescent="0.25">
      <c r="A12" s="2">
        <v>15</v>
      </c>
      <c r="B12" s="2" t="s">
        <v>4</v>
      </c>
      <c r="C12" s="1">
        <v>11</v>
      </c>
      <c r="D12" s="2" t="s">
        <v>2</v>
      </c>
      <c r="E12" s="3">
        <v>0.6</v>
      </c>
      <c r="F12" s="3">
        <v>0.83</v>
      </c>
      <c r="G12" s="3">
        <v>9.6</v>
      </c>
      <c r="H12" s="3">
        <v>0.05</v>
      </c>
      <c r="I12" s="3">
        <v>0.12</v>
      </c>
      <c r="J12" s="3">
        <v>49.74</v>
      </c>
      <c r="K12" s="3">
        <v>220.26</v>
      </c>
      <c r="L12" s="3">
        <v>37.46</v>
      </c>
      <c r="M12" s="3">
        <v>43.66</v>
      </c>
      <c r="N12" s="3">
        <v>7.13</v>
      </c>
      <c r="P12" s="2">
        <f t="shared" si="0"/>
        <v>20.52</v>
      </c>
      <c r="Q12" s="4">
        <f t="shared" si="1"/>
        <v>1.3833333333333333</v>
      </c>
      <c r="R12" s="2">
        <f t="shared" si="2"/>
        <v>0.46783625730994149</v>
      </c>
      <c r="S12" s="2">
        <f t="shared" si="3"/>
        <v>0.73099415204678364</v>
      </c>
    </row>
    <row r="13" spans="1:19" x14ac:dyDescent="0.25">
      <c r="A13" s="2">
        <v>15</v>
      </c>
      <c r="B13" s="2" t="s">
        <v>4</v>
      </c>
      <c r="C13" s="1">
        <v>12</v>
      </c>
      <c r="D13" s="2" t="s">
        <v>3</v>
      </c>
      <c r="E13" s="3">
        <v>0.59</v>
      </c>
      <c r="F13" s="3">
        <v>0.9</v>
      </c>
      <c r="G13" s="3">
        <v>12.5</v>
      </c>
      <c r="H13" s="3">
        <v>0.05</v>
      </c>
      <c r="I13" s="3">
        <v>0.15</v>
      </c>
      <c r="J13" s="3">
        <v>42.56</v>
      </c>
      <c r="K13" s="3">
        <v>227.44</v>
      </c>
      <c r="L13" s="3">
        <v>28.61</v>
      </c>
      <c r="M13" s="3">
        <v>40.76</v>
      </c>
      <c r="N13" s="3">
        <v>4.4400000000000004</v>
      </c>
      <c r="P13" s="2">
        <f t="shared" si="0"/>
        <v>22.19</v>
      </c>
      <c r="Q13" s="4">
        <f t="shared" si="1"/>
        <v>1.5254237288135595</v>
      </c>
      <c r="R13" s="2">
        <f t="shared" si="2"/>
        <v>0.56331680937359163</v>
      </c>
      <c r="S13" s="2">
        <f t="shared" si="3"/>
        <v>0.66471383506083814</v>
      </c>
    </row>
    <row r="14" spans="1:19" x14ac:dyDescent="0.25">
      <c r="A14" s="2">
        <v>30</v>
      </c>
      <c r="B14" s="2" t="s">
        <v>0</v>
      </c>
      <c r="C14" s="1">
        <v>13</v>
      </c>
      <c r="D14" s="2" t="s">
        <v>1</v>
      </c>
      <c r="E14" s="3">
        <v>0.53</v>
      </c>
      <c r="F14" s="3">
        <v>1.05</v>
      </c>
      <c r="G14" s="3">
        <v>8.94</v>
      </c>
      <c r="H14" s="3">
        <v>0.09</v>
      </c>
      <c r="I14" s="3">
        <v>0.17</v>
      </c>
      <c r="J14" s="3">
        <v>57.17</v>
      </c>
      <c r="K14" s="3">
        <v>212.83</v>
      </c>
      <c r="L14" s="3">
        <v>0</v>
      </c>
      <c r="M14" s="3">
        <v>46.79</v>
      </c>
      <c r="N14" s="3">
        <v>9.26</v>
      </c>
      <c r="P14" s="2">
        <f t="shared" si="0"/>
        <v>25.730000000000004</v>
      </c>
      <c r="Q14" s="4">
        <f t="shared" si="1"/>
        <v>1.9811320754716981</v>
      </c>
      <c r="R14" s="2">
        <f t="shared" si="2"/>
        <v>0.34745433346288374</v>
      </c>
      <c r="S14" s="2">
        <f t="shared" si="3"/>
        <v>0.51496307811892728</v>
      </c>
    </row>
    <row r="15" spans="1:19" x14ac:dyDescent="0.25">
      <c r="A15" s="2">
        <v>30</v>
      </c>
      <c r="B15" s="2" t="s">
        <v>0</v>
      </c>
      <c r="C15" s="1">
        <v>14</v>
      </c>
      <c r="D15" s="2" t="s">
        <v>2</v>
      </c>
      <c r="E15" s="3">
        <v>0.59</v>
      </c>
      <c r="F15" s="3">
        <v>1</v>
      </c>
      <c r="G15" s="3">
        <v>13.99</v>
      </c>
      <c r="H15" s="3">
        <v>0.04</v>
      </c>
      <c r="I15" s="3">
        <v>0.12</v>
      </c>
      <c r="J15" s="3">
        <v>44.69</v>
      </c>
      <c r="K15" s="3">
        <v>225.31</v>
      </c>
      <c r="L15" s="3">
        <v>39.97</v>
      </c>
      <c r="M15" s="3">
        <v>44.3</v>
      </c>
      <c r="N15" s="3">
        <v>5.99</v>
      </c>
      <c r="P15" s="2">
        <f t="shared" si="0"/>
        <v>24.59</v>
      </c>
      <c r="Q15" s="4">
        <f t="shared" si="1"/>
        <v>1.6949152542372883</v>
      </c>
      <c r="R15" s="2">
        <f t="shared" si="2"/>
        <v>0.56893045953639687</v>
      </c>
      <c r="S15" s="2">
        <f t="shared" si="3"/>
        <v>0.59983733224888169</v>
      </c>
    </row>
    <row r="16" spans="1:19" x14ac:dyDescent="0.25">
      <c r="A16" s="2">
        <v>30</v>
      </c>
      <c r="B16" s="2" t="s">
        <v>0</v>
      </c>
      <c r="C16" s="1">
        <v>15</v>
      </c>
      <c r="D16" s="2" t="s">
        <v>3</v>
      </c>
      <c r="E16" s="3">
        <v>0.71</v>
      </c>
      <c r="F16" s="3">
        <v>1.28</v>
      </c>
      <c r="G16" s="3">
        <v>14.96</v>
      </c>
      <c r="H16" s="3">
        <v>0.05</v>
      </c>
      <c r="I16" s="3">
        <v>0.11</v>
      </c>
      <c r="J16" s="3">
        <v>52.81</v>
      </c>
      <c r="K16" s="3">
        <v>217.19</v>
      </c>
      <c r="L16" s="3">
        <v>23.57</v>
      </c>
      <c r="M16" s="3">
        <v>44.66</v>
      </c>
      <c r="N16" s="3">
        <v>8.89</v>
      </c>
      <c r="P16" s="2">
        <f t="shared" si="0"/>
        <v>31.43</v>
      </c>
      <c r="Q16" s="4">
        <f t="shared" si="1"/>
        <v>1.8028169014084507</v>
      </c>
      <c r="R16" s="2">
        <f t="shared" si="2"/>
        <v>0.47597836461979004</v>
      </c>
      <c r="S16" s="2">
        <f t="shared" si="3"/>
        <v>0.56474705695195671</v>
      </c>
    </row>
    <row r="17" spans="1:19" x14ac:dyDescent="0.25">
      <c r="A17" s="2">
        <v>30</v>
      </c>
      <c r="B17" s="2" t="s">
        <v>4</v>
      </c>
      <c r="C17" s="1">
        <v>16</v>
      </c>
      <c r="D17" s="2" t="s">
        <v>1</v>
      </c>
      <c r="E17" s="3">
        <v>0.47</v>
      </c>
      <c r="F17" s="3">
        <v>0.83</v>
      </c>
      <c r="G17" s="3">
        <v>11.91</v>
      </c>
      <c r="H17" s="3">
        <v>0.08</v>
      </c>
      <c r="I17" s="3">
        <v>0.18</v>
      </c>
      <c r="J17" s="3">
        <v>42.39</v>
      </c>
      <c r="K17" s="3">
        <v>227.61</v>
      </c>
      <c r="L17" s="3">
        <v>0</v>
      </c>
      <c r="M17" s="3">
        <v>44.13</v>
      </c>
      <c r="N17" s="3">
        <v>6.45</v>
      </c>
      <c r="P17" s="2">
        <f t="shared" si="0"/>
        <v>20.389999999999997</v>
      </c>
      <c r="Q17" s="4">
        <f t="shared" si="1"/>
        <v>1.7659574468085106</v>
      </c>
      <c r="R17" s="2">
        <f t="shared" si="2"/>
        <v>0.58410985777341839</v>
      </c>
      <c r="S17" s="2">
        <f t="shared" si="3"/>
        <v>0.5762628739578225</v>
      </c>
    </row>
    <row r="18" spans="1:19" x14ac:dyDescent="0.25">
      <c r="A18" s="2">
        <v>30</v>
      </c>
      <c r="B18" s="2" t="s">
        <v>4</v>
      </c>
      <c r="C18" s="1">
        <v>17</v>
      </c>
      <c r="D18" s="2" t="s">
        <v>2</v>
      </c>
      <c r="E18" s="3">
        <v>0.63</v>
      </c>
      <c r="F18" s="3">
        <v>1.01</v>
      </c>
      <c r="G18" s="3">
        <v>15.29</v>
      </c>
      <c r="H18" s="3">
        <v>0.05</v>
      </c>
      <c r="I18" s="3">
        <v>0.14000000000000001</v>
      </c>
      <c r="J18" s="3">
        <v>41.14</v>
      </c>
      <c r="K18" s="3">
        <v>228.86</v>
      </c>
      <c r="L18" s="3">
        <v>37.39</v>
      </c>
      <c r="M18" s="3">
        <v>42.55</v>
      </c>
      <c r="N18" s="3">
        <v>7.24</v>
      </c>
      <c r="P18" s="2">
        <f t="shared" si="0"/>
        <v>24.87</v>
      </c>
      <c r="Q18" s="4">
        <f t="shared" si="1"/>
        <v>1.6031746031746033</v>
      </c>
      <c r="R18" s="2">
        <f t="shared" si="2"/>
        <v>0.61479694410936869</v>
      </c>
      <c r="S18" s="2">
        <f t="shared" si="3"/>
        <v>0.63329312424607964</v>
      </c>
    </row>
    <row r="19" spans="1:19" x14ac:dyDescent="0.25">
      <c r="A19" s="2">
        <v>30</v>
      </c>
      <c r="B19" s="2" t="s">
        <v>4</v>
      </c>
      <c r="C19" s="1">
        <v>18</v>
      </c>
      <c r="D19" s="2" t="s">
        <v>3</v>
      </c>
      <c r="E19" s="3">
        <v>0.61</v>
      </c>
      <c r="F19" s="3">
        <v>1.04</v>
      </c>
      <c r="G19" s="3">
        <v>13.02</v>
      </c>
      <c r="H19" s="3">
        <v>0.06</v>
      </c>
      <c r="I19" s="3">
        <v>0.13</v>
      </c>
      <c r="J19" s="3">
        <v>46.8</v>
      </c>
      <c r="K19" s="3">
        <v>223.2</v>
      </c>
      <c r="L19" s="3">
        <v>28.84</v>
      </c>
      <c r="M19" s="3">
        <v>39.86</v>
      </c>
      <c r="N19" s="3">
        <v>5.51</v>
      </c>
      <c r="P19" s="2">
        <f t="shared" si="0"/>
        <v>25.57</v>
      </c>
      <c r="Q19" s="4">
        <f t="shared" si="1"/>
        <v>1.7049180327868854</v>
      </c>
      <c r="R19" s="2">
        <f t="shared" si="2"/>
        <v>0.50919045756746184</v>
      </c>
      <c r="S19" s="2">
        <f t="shared" si="3"/>
        <v>0.59640203363316391</v>
      </c>
    </row>
    <row r="20" spans="1:19" x14ac:dyDescent="0.25">
      <c r="A20" s="2">
        <v>45</v>
      </c>
      <c r="B20" s="2" t="s">
        <v>0</v>
      </c>
      <c r="C20" s="1">
        <v>19</v>
      </c>
      <c r="D20" s="2" t="s">
        <v>1</v>
      </c>
      <c r="E20" s="3">
        <v>0.48</v>
      </c>
      <c r="F20" s="3">
        <v>0.94</v>
      </c>
      <c r="G20" s="3">
        <v>11.48</v>
      </c>
      <c r="H20" s="3">
        <v>0.09</v>
      </c>
      <c r="I20" s="3">
        <v>0.19</v>
      </c>
      <c r="J20" s="3">
        <v>48.03</v>
      </c>
      <c r="K20" s="3">
        <v>221.97</v>
      </c>
      <c r="L20" s="3">
        <v>0</v>
      </c>
      <c r="M20" s="3">
        <v>44.63</v>
      </c>
      <c r="N20" s="3">
        <v>12.52</v>
      </c>
      <c r="P20" s="2">
        <f t="shared" si="0"/>
        <v>23.04</v>
      </c>
      <c r="Q20" s="4">
        <f t="shared" si="1"/>
        <v>1.9583333333333333</v>
      </c>
      <c r="R20" s="2">
        <f t="shared" si="2"/>
        <v>0.49826388888888895</v>
      </c>
      <c r="S20" s="2">
        <f t="shared" si="3"/>
        <v>0.52083333333333337</v>
      </c>
    </row>
    <row r="21" spans="1:19" x14ac:dyDescent="0.25">
      <c r="A21" s="2">
        <v>45</v>
      </c>
      <c r="B21" s="2" t="s">
        <v>0</v>
      </c>
      <c r="C21" s="1">
        <v>20</v>
      </c>
      <c r="D21" s="2" t="s">
        <v>2</v>
      </c>
      <c r="E21" s="3">
        <v>0.47</v>
      </c>
      <c r="F21" s="3">
        <v>0.87</v>
      </c>
      <c r="G21" s="3">
        <v>13.09</v>
      </c>
      <c r="H21" s="3">
        <v>0.04</v>
      </c>
      <c r="I21" s="3">
        <v>0.12</v>
      </c>
      <c r="J21" s="3">
        <v>40.93</v>
      </c>
      <c r="K21" s="3">
        <v>229.07</v>
      </c>
      <c r="L21" s="3">
        <v>35.53</v>
      </c>
      <c r="M21" s="3">
        <v>41.51</v>
      </c>
      <c r="N21" s="3">
        <v>7.7</v>
      </c>
      <c r="P21" s="2">
        <f t="shared" si="0"/>
        <v>21.349999999999998</v>
      </c>
      <c r="Q21" s="4">
        <f t="shared" si="1"/>
        <v>1.8510638297872342</v>
      </c>
      <c r="R21" s="2">
        <f t="shared" si="2"/>
        <v>0.61311475409836069</v>
      </c>
      <c r="S21" s="2">
        <f t="shared" si="3"/>
        <v>0.55035128805620614</v>
      </c>
    </row>
    <row r="22" spans="1:19" x14ac:dyDescent="0.25">
      <c r="A22" s="2">
        <v>45</v>
      </c>
      <c r="B22" s="2" t="s">
        <v>0</v>
      </c>
      <c r="C22" s="1">
        <v>21</v>
      </c>
      <c r="D22" s="2" t="s">
        <v>3</v>
      </c>
      <c r="E22" s="3">
        <v>0.64</v>
      </c>
      <c r="F22" s="3">
        <v>1.23</v>
      </c>
      <c r="G22" s="3">
        <v>17.350000000000001</v>
      </c>
      <c r="H22" s="3">
        <v>0.05</v>
      </c>
      <c r="I22" s="3">
        <v>0.13</v>
      </c>
      <c r="J22" s="3">
        <v>45.52</v>
      </c>
      <c r="K22" s="3">
        <v>224.48</v>
      </c>
      <c r="L22" s="3">
        <v>24.96</v>
      </c>
      <c r="M22" s="3">
        <v>38.94</v>
      </c>
      <c r="N22" s="3">
        <v>7.78</v>
      </c>
      <c r="P22" s="2">
        <f t="shared" si="0"/>
        <v>30.16</v>
      </c>
      <c r="Q22" s="4">
        <f t="shared" si="1"/>
        <v>1.921875</v>
      </c>
      <c r="R22" s="2">
        <f t="shared" si="2"/>
        <v>0.57526525198938994</v>
      </c>
      <c r="S22" s="2">
        <f t="shared" si="3"/>
        <v>0.5305039787798409</v>
      </c>
    </row>
    <row r="23" spans="1:19" x14ac:dyDescent="0.25">
      <c r="A23" s="2">
        <v>45</v>
      </c>
      <c r="B23" s="2" t="s">
        <v>4</v>
      </c>
      <c r="C23" s="1">
        <v>22</v>
      </c>
      <c r="D23" s="2" t="s">
        <v>1</v>
      </c>
      <c r="E23" s="3">
        <v>0.5</v>
      </c>
      <c r="F23" s="3">
        <v>0.97</v>
      </c>
      <c r="G23" s="3">
        <v>12.01</v>
      </c>
      <c r="H23" s="3">
        <v>0.08</v>
      </c>
      <c r="I23" s="3">
        <v>0.16</v>
      </c>
      <c r="J23" s="3">
        <v>47.24</v>
      </c>
      <c r="K23" s="3">
        <v>222.76</v>
      </c>
      <c r="L23" s="3">
        <v>0</v>
      </c>
      <c r="M23" s="3">
        <v>38.49</v>
      </c>
      <c r="N23" s="3">
        <v>7.12</v>
      </c>
      <c r="P23" s="2">
        <f t="shared" si="0"/>
        <v>23.78</v>
      </c>
      <c r="Q23" s="4">
        <f t="shared" si="1"/>
        <v>1.94</v>
      </c>
      <c r="R23" s="2">
        <f t="shared" si="2"/>
        <v>0.50504625735912523</v>
      </c>
      <c r="S23" s="2">
        <f t="shared" si="3"/>
        <v>0.52565180824222035</v>
      </c>
    </row>
    <row r="24" spans="1:19" x14ac:dyDescent="0.25">
      <c r="A24" s="2">
        <v>45</v>
      </c>
      <c r="B24" s="2" t="s">
        <v>4</v>
      </c>
      <c r="C24" s="1">
        <v>23</v>
      </c>
      <c r="D24" s="2" t="s">
        <v>2</v>
      </c>
      <c r="E24" s="3">
        <v>0.48</v>
      </c>
      <c r="F24" s="3">
        <v>0.93</v>
      </c>
      <c r="G24" s="3">
        <v>12.56</v>
      </c>
      <c r="H24" s="3">
        <v>0.04</v>
      </c>
      <c r="I24" s="3">
        <v>0.1</v>
      </c>
      <c r="J24" s="3">
        <v>44.77</v>
      </c>
      <c r="K24" s="3">
        <v>225.23</v>
      </c>
      <c r="L24" s="3">
        <v>37.380000000000003</v>
      </c>
      <c r="M24" s="3">
        <v>38.799999999999997</v>
      </c>
      <c r="N24" s="3">
        <v>6.62</v>
      </c>
      <c r="P24" s="2">
        <f t="shared" si="0"/>
        <v>22.8</v>
      </c>
      <c r="Q24" s="4">
        <f t="shared" si="1"/>
        <v>1.9375000000000002</v>
      </c>
      <c r="R24" s="2">
        <f t="shared" si="2"/>
        <v>0.55087719298245619</v>
      </c>
      <c r="S24" s="2">
        <f t="shared" si="3"/>
        <v>0.52631578947368418</v>
      </c>
    </row>
    <row r="25" spans="1:19" x14ac:dyDescent="0.25">
      <c r="A25" s="2">
        <v>45</v>
      </c>
      <c r="B25" s="2" t="s">
        <v>4</v>
      </c>
      <c r="C25" s="1">
        <v>24</v>
      </c>
      <c r="D25" s="2" t="s">
        <v>3</v>
      </c>
      <c r="E25" s="3">
        <v>0.45</v>
      </c>
      <c r="F25" s="3">
        <v>0.85</v>
      </c>
      <c r="G25" s="3">
        <v>12.22</v>
      </c>
      <c r="H25" s="3">
        <v>0.04</v>
      </c>
      <c r="I25" s="3">
        <v>0.11</v>
      </c>
      <c r="J25" s="3">
        <v>42.28</v>
      </c>
      <c r="K25" s="3">
        <v>227.72</v>
      </c>
      <c r="L25" s="3">
        <v>21.35</v>
      </c>
      <c r="M25" s="3">
        <v>38.32</v>
      </c>
      <c r="N25" s="3">
        <v>6.1</v>
      </c>
      <c r="P25" s="2">
        <f t="shared" si="0"/>
        <v>20.849999999999998</v>
      </c>
      <c r="Q25" s="4">
        <f t="shared" si="1"/>
        <v>1.8888888888888888</v>
      </c>
      <c r="R25" s="2">
        <f t="shared" si="2"/>
        <v>0.58609112709832145</v>
      </c>
      <c r="S25" s="2">
        <f t="shared" si="3"/>
        <v>0.53956834532374109</v>
      </c>
    </row>
    <row r="26" spans="1:19" x14ac:dyDescent="0.25">
      <c r="A26" s="2">
        <v>60</v>
      </c>
      <c r="B26" s="2" t="s">
        <v>0</v>
      </c>
      <c r="C26" s="1">
        <v>25</v>
      </c>
      <c r="D26" s="2" t="s">
        <v>1</v>
      </c>
      <c r="E26" s="3">
        <v>0.57999999999999996</v>
      </c>
      <c r="F26" s="3">
        <v>1.1499999999999999</v>
      </c>
      <c r="G26" s="3">
        <v>14.45</v>
      </c>
      <c r="H26" s="3">
        <v>0.09</v>
      </c>
      <c r="I26" s="3">
        <v>0.15</v>
      </c>
      <c r="J26" s="3">
        <v>46.57</v>
      </c>
      <c r="K26" s="3">
        <v>223.43</v>
      </c>
      <c r="L26" s="3">
        <v>0</v>
      </c>
      <c r="M26" s="3">
        <v>36.270000000000003</v>
      </c>
      <c r="N26" s="3">
        <v>13.17</v>
      </c>
      <c r="P26" s="2">
        <f t="shared" si="0"/>
        <v>28.179999999999996</v>
      </c>
      <c r="Q26" s="4">
        <f t="shared" si="1"/>
        <v>1.9827586206896552</v>
      </c>
      <c r="R26" s="2">
        <f t="shared" si="2"/>
        <v>0.51277501774308021</v>
      </c>
      <c r="S26" s="2">
        <f t="shared" si="3"/>
        <v>0.51454932576295243</v>
      </c>
    </row>
    <row r="27" spans="1:19" x14ac:dyDescent="0.25">
      <c r="A27" s="2">
        <v>60</v>
      </c>
      <c r="B27" s="2" t="s">
        <v>0</v>
      </c>
      <c r="C27" s="1">
        <v>26</v>
      </c>
      <c r="D27" s="2" t="s">
        <v>2</v>
      </c>
      <c r="E27" s="3">
        <v>0.53</v>
      </c>
      <c r="F27" s="3">
        <v>1.02</v>
      </c>
      <c r="G27" s="3">
        <v>14.1</v>
      </c>
      <c r="H27" s="3">
        <v>0.04</v>
      </c>
      <c r="I27" s="3">
        <v>0.11</v>
      </c>
      <c r="J27" s="3">
        <v>45.53</v>
      </c>
      <c r="K27" s="3">
        <v>224.47</v>
      </c>
      <c r="L27" s="3">
        <v>38.49</v>
      </c>
      <c r="M27" s="3">
        <v>33.85</v>
      </c>
      <c r="N27" s="3">
        <v>7</v>
      </c>
      <c r="P27" s="2">
        <f t="shared" si="0"/>
        <v>25.01</v>
      </c>
      <c r="Q27" s="4">
        <f t="shared" si="1"/>
        <v>1.9245283018867925</v>
      </c>
      <c r="R27" s="2">
        <f t="shared" si="2"/>
        <v>0.56377449020391834</v>
      </c>
      <c r="S27" s="2">
        <f t="shared" si="3"/>
        <v>0.52978808476609351</v>
      </c>
    </row>
    <row r="28" spans="1:19" x14ac:dyDescent="0.25">
      <c r="A28" s="2">
        <v>60</v>
      </c>
      <c r="B28" s="2" t="s">
        <v>0</v>
      </c>
      <c r="C28" s="1">
        <v>27</v>
      </c>
      <c r="D28" s="2" t="s">
        <v>15</v>
      </c>
      <c r="E28" s="3">
        <v>0.56999999999999995</v>
      </c>
      <c r="F28" s="3">
        <v>1.08</v>
      </c>
      <c r="G28" s="3">
        <v>15.24</v>
      </c>
      <c r="H28" s="3">
        <v>0.05</v>
      </c>
      <c r="I28" s="3">
        <v>0.13</v>
      </c>
      <c r="J28" s="3">
        <v>45.55</v>
      </c>
      <c r="K28" s="3">
        <v>224.45</v>
      </c>
      <c r="L28" s="3">
        <v>19.73</v>
      </c>
      <c r="M28" s="3">
        <v>35.54</v>
      </c>
      <c r="N28" s="3">
        <v>8.8800000000000008</v>
      </c>
      <c r="P28" s="2">
        <f t="shared" si="0"/>
        <v>26.490000000000002</v>
      </c>
      <c r="Q28" s="4">
        <f t="shared" si="1"/>
        <v>1.8947368421052635</v>
      </c>
      <c r="R28" s="2">
        <f t="shared" si="2"/>
        <v>0.57531143827859565</v>
      </c>
      <c r="S28" s="2">
        <f t="shared" si="3"/>
        <v>0.53793884484711196</v>
      </c>
    </row>
    <row r="29" spans="1:19" x14ac:dyDescent="0.25">
      <c r="A29" s="2">
        <v>60</v>
      </c>
      <c r="B29" s="2" t="s">
        <v>4</v>
      </c>
      <c r="C29" s="1">
        <v>28</v>
      </c>
      <c r="D29" s="2" t="s">
        <v>1</v>
      </c>
      <c r="E29" s="3">
        <v>0.53</v>
      </c>
      <c r="F29" s="3">
        <v>1.02</v>
      </c>
      <c r="G29" s="3">
        <v>11.72</v>
      </c>
      <c r="H29" s="3">
        <v>0</v>
      </c>
      <c r="I29" s="3">
        <v>0.19</v>
      </c>
      <c r="J29" s="3">
        <v>48.58</v>
      </c>
      <c r="K29" s="3">
        <v>221.42</v>
      </c>
      <c r="L29" s="3">
        <v>0</v>
      </c>
      <c r="M29" s="3">
        <v>36.700000000000003</v>
      </c>
      <c r="N29" s="3">
        <v>8.98</v>
      </c>
      <c r="P29" s="2">
        <f t="shared" si="0"/>
        <v>25.01</v>
      </c>
      <c r="Q29" s="4">
        <f t="shared" si="1"/>
        <v>1.9245283018867925</v>
      </c>
      <c r="R29" s="2">
        <f t="shared" si="2"/>
        <v>0.4686125549780088</v>
      </c>
      <c r="S29" s="2">
        <f t="shared" si="3"/>
        <v>0.52978808476609351</v>
      </c>
    </row>
    <row r="30" spans="1:19" x14ac:dyDescent="0.25">
      <c r="A30" s="2">
        <v>60</v>
      </c>
      <c r="B30" s="2" t="s">
        <v>4</v>
      </c>
      <c r="C30" s="1">
        <v>29</v>
      </c>
      <c r="D30" s="2" t="s">
        <v>2</v>
      </c>
      <c r="E30" s="3">
        <v>0.46</v>
      </c>
      <c r="F30" s="3">
        <v>0.91</v>
      </c>
      <c r="G30" s="3">
        <v>11.84</v>
      </c>
      <c r="H30" s="3">
        <v>0.04</v>
      </c>
      <c r="I30" s="3">
        <v>0.12</v>
      </c>
      <c r="J30" s="3">
        <v>43.13</v>
      </c>
      <c r="K30" s="3">
        <v>226.87</v>
      </c>
      <c r="L30" s="3">
        <v>38.1</v>
      </c>
      <c r="M30" s="3">
        <v>37.08</v>
      </c>
      <c r="N30" s="3">
        <v>8.07</v>
      </c>
      <c r="P30" s="2">
        <f t="shared" si="0"/>
        <v>22.3</v>
      </c>
      <c r="Q30" s="4">
        <f t="shared" si="1"/>
        <v>1.9782608695652173</v>
      </c>
      <c r="R30" s="2">
        <f t="shared" si="2"/>
        <v>0.53094170403587437</v>
      </c>
      <c r="S30" s="2">
        <f t="shared" si="3"/>
        <v>0.51569506726457393</v>
      </c>
    </row>
    <row r="31" spans="1:19" x14ac:dyDescent="0.25">
      <c r="A31" s="2">
        <v>60</v>
      </c>
      <c r="B31" s="2" t="s">
        <v>4</v>
      </c>
      <c r="C31" s="1">
        <v>30</v>
      </c>
      <c r="D31" s="2" t="s">
        <v>3</v>
      </c>
      <c r="E31" s="3">
        <v>0.45</v>
      </c>
      <c r="F31" s="3">
        <v>0.85</v>
      </c>
      <c r="G31" s="3">
        <v>12.74</v>
      </c>
      <c r="H31" s="3">
        <v>0.05</v>
      </c>
      <c r="I31" s="3">
        <v>0.13</v>
      </c>
      <c r="J31" s="3">
        <v>42.97</v>
      </c>
      <c r="K31" s="3">
        <v>227.03</v>
      </c>
      <c r="L31" s="3">
        <v>20.85</v>
      </c>
      <c r="M31" s="3">
        <v>37.090000000000003</v>
      </c>
      <c r="N31" s="3">
        <v>7.74</v>
      </c>
      <c r="P31" s="2">
        <f t="shared" si="0"/>
        <v>20.849999999999998</v>
      </c>
      <c r="Q31" s="4">
        <f t="shared" si="1"/>
        <v>1.8888888888888888</v>
      </c>
      <c r="R31" s="2">
        <f t="shared" si="2"/>
        <v>0.61103117505995208</v>
      </c>
      <c r="S31" s="2">
        <f t="shared" si="3"/>
        <v>0.53956834532374109</v>
      </c>
    </row>
    <row r="32" spans="1:19" x14ac:dyDescent="0.25">
      <c r="A32" s="2">
        <v>75</v>
      </c>
      <c r="B32" s="2" t="s">
        <v>0</v>
      </c>
      <c r="C32" s="1">
        <v>31</v>
      </c>
      <c r="D32" s="2" t="s">
        <v>1</v>
      </c>
      <c r="E32" s="3">
        <v>0.42</v>
      </c>
      <c r="F32" s="3">
        <v>0.83</v>
      </c>
      <c r="G32" s="3">
        <v>7.97</v>
      </c>
      <c r="H32" s="3">
        <v>7.0000000000000007E-2</v>
      </c>
      <c r="I32" s="3">
        <v>0.15</v>
      </c>
      <c r="J32" s="3">
        <v>59.94</v>
      </c>
      <c r="K32" s="3">
        <v>210.06</v>
      </c>
      <c r="L32" s="3">
        <v>0</v>
      </c>
      <c r="M32" s="3">
        <v>29.83</v>
      </c>
      <c r="N32" s="3">
        <v>11.55</v>
      </c>
      <c r="P32" s="2">
        <f t="shared" si="0"/>
        <v>20.34</v>
      </c>
      <c r="Q32" s="4">
        <f t="shared" si="1"/>
        <v>1.9761904761904763</v>
      </c>
      <c r="R32" s="2">
        <f t="shared" si="2"/>
        <v>0.39183874139626351</v>
      </c>
      <c r="S32" s="2">
        <f t="shared" si="3"/>
        <v>0.51622418879056042</v>
      </c>
    </row>
    <row r="33" spans="1:19" x14ac:dyDescent="0.25">
      <c r="A33" s="2">
        <v>75</v>
      </c>
      <c r="B33" s="2" t="s">
        <v>0</v>
      </c>
      <c r="C33" s="1">
        <v>32</v>
      </c>
      <c r="D33" s="2" t="s">
        <v>2</v>
      </c>
      <c r="E33" s="3">
        <v>0.49</v>
      </c>
      <c r="F33" s="3">
        <v>0.97</v>
      </c>
      <c r="G33" s="3">
        <v>11.17</v>
      </c>
      <c r="H33" s="3">
        <v>0.04</v>
      </c>
      <c r="I33" s="3">
        <v>0.08</v>
      </c>
      <c r="J33" s="3">
        <v>50.19</v>
      </c>
      <c r="K33" s="3">
        <v>219.81</v>
      </c>
      <c r="L33" s="3">
        <v>36.86</v>
      </c>
      <c r="M33" s="3">
        <v>28.2</v>
      </c>
      <c r="N33" s="3">
        <v>7.95</v>
      </c>
      <c r="P33" s="2">
        <f t="shared" si="0"/>
        <v>23.77</v>
      </c>
      <c r="Q33" s="4">
        <f t="shared" si="1"/>
        <v>1.9795918367346939</v>
      </c>
      <c r="R33" s="2">
        <f t="shared" si="2"/>
        <v>0.46992006731173747</v>
      </c>
      <c r="S33" s="2">
        <f t="shared" si="3"/>
        <v>0.51535549011358861</v>
      </c>
    </row>
    <row r="34" spans="1:19" x14ac:dyDescent="0.25">
      <c r="A34" s="2">
        <v>75</v>
      </c>
      <c r="B34" s="2" t="s">
        <v>0</v>
      </c>
      <c r="C34" s="1">
        <v>33</v>
      </c>
      <c r="D34" s="2" t="s">
        <v>3</v>
      </c>
      <c r="E34" s="3">
        <v>0.45</v>
      </c>
      <c r="F34" s="3">
        <v>0.88</v>
      </c>
      <c r="G34" s="3">
        <v>14.56</v>
      </c>
      <c r="H34" s="3">
        <v>0.04</v>
      </c>
      <c r="I34" s="3">
        <v>0.11</v>
      </c>
      <c r="J34" s="3">
        <v>39.07</v>
      </c>
      <c r="K34" s="3">
        <v>230.93</v>
      </c>
      <c r="L34" s="3">
        <v>24.34</v>
      </c>
      <c r="M34" s="3">
        <v>28.5</v>
      </c>
      <c r="N34" s="3">
        <v>7.19</v>
      </c>
      <c r="P34" s="2">
        <f t="shared" si="0"/>
        <v>21.57</v>
      </c>
      <c r="Q34" s="4">
        <f t="shared" si="1"/>
        <v>1.9555555555555555</v>
      </c>
      <c r="R34" s="2">
        <f t="shared" si="2"/>
        <v>0.67501159017153456</v>
      </c>
      <c r="S34" s="2">
        <f t="shared" si="3"/>
        <v>0.52155771905424197</v>
      </c>
    </row>
    <row r="35" spans="1:19" x14ac:dyDescent="0.25">
      <c r="A35" s="2">
        <v>75</v>
      </c>
      <c r="B35" s="2" t="s">
        <v>4</v>
      </c>
      <c r="C35" s="1">
        <v>34</v>
      </c>
      <c r="D35" s="2" t="s">
        <v>1</v>
      </c>
      <c r="E35" s="3">
        <v>0.36</v>
      </c>
      <c r="F35" s="3">
        <v>0.72</v>
      </c>
      <c r="G35" s="3">
        <v>7.85</v>
      </c>
      <c r="H35" s="3">
        <v>7.0000000000000007E-2</v>
      </c>
      <c r="I35" s="3">
        <v>0.11</v>
      </c>
      <c r="J35" s="3">
        <v>53.18</v>
      </c>
      <c r="K35" s="3">
        <v>216.82</v>
      </c>
      <c r="L35" s="3">
        <v>0</v>
      </c>
      <c r="M35" s="3">
        <v>32.08</v>
      </c>
      <c r="N35" s="3">
        <v>14.6</v>
      </c>
      <c r="P35" s="2">
        <f t="shared" si="0"/>
        <v>17.64</v>
      </c>
      <c r="Q35" s="4">
        <f t="shared" si="1"/>
        <v>2</v>
      </c>
      <c r="R35" s="2">
        <f t="shared" si="2"/>
        <v>0.44501133786848068</v>
      </c>
      <c r="S35" s="2">
        <f t="shared" si="3"/>
        <v>0.51020408163265307</v>
      </c>
    </row>
    <row r="36" spans="1:19" x14ac:dyDescent="0.25">
      <c r="A36" s="2">
        <v>75</v>
      </c>
      <c r="B36" s="2" t="s">
        <v>4</v>
      </c>
      <c r="C36" s="1">
        <v>35</v>
      </c>
      <c r="D36" s="2" t="s">
        <v>2</v>
      </c>
      <c r="E36" s="3">
        <v>0.47</v>
      </c>
      <c r="F36" s="3">
        <v>0.92</v>
      </c>
      <c r="G36" s="3">
        <v>12.59</v>
      </c>
      <c r="H36" s="3">
        <v>0.05</v>
      </c>
      <c r="I36" s="3">
        <v>0.12</v>
      </c>
      <c r="J36" s="3">
        <v>45.72</v>
      </c>
      <c r="K36" s="3">
        <v>224.28</v>
      </c>
      <c r="L36" s="3">
        <v>34.700000000000003</v>
      </c>
      <c r="M36" s="3">
        <v>31.51</v>
      </c>
      <c r="N36" s="3">
        <v>9.66</v>
      </c>
      <c r="P36" s="2">
        <f t="shared" si="0"/>
        <v>22.55</v>
      </c>
      <c r="Q36" s="4">
        <f t="shared" si="1"/>
        <v>1.9574468085106385</v>
      </c>
      <c r="R36" s="2">
        <f t="shared" si="2"/>
        <v>0.55831485587583152</v>
      </c>
      <c r="S36" s="2">
        <f t="shared" si="3"/>
        <v>0.52106430155210637</v>
      </c>
    </row>
    <row r="37" spans="1:19" x14ac:dyDescent="0.25">
      <c r="A37" s="2">
        <v>75</v>
      </c>
      <c r="B37" s="2" t="s">
        <v>4</v>
      </c>
      <c r="C37" s="1">
        <v>36</v>
      </c>
      <c r="D37" s="2" t="s">
        <v>3</v>
      </c>
      <c r="E37" s="3">
        <v>0.57999999999999996</v>
      </c>
      <c r="F37" s="3">
        <v>1.17</v>
      </c>
      <c r="G37" s="3">
        <v>16.73</v>
      </c>
      <c r="H37" s="3">
        <v>0.06</v>
      </c>
      <c r="I37" s="3">
        <v>0.17</v>
      </c>
      <c r="J37" s="3">
        <v>42.55</v>
      </c>
      <c r="K37" s="3">
        <v>227.45</v>
      </c>
      <c r="L37" s="3">
        <v>25.63</v>
      </c>
      <c r="M37" s="3">
        <v>28.68</v>
      </c>
      <c r="N37" s="3">
        <v>6.76</v>
      </c>
      <c r="P37" s="2">
        <f t="shared" si="0"/>
        <v>28.659999999999997</v>
      </c>
      <c r="Q37" s="4">
        <f t="shared" si="1"/>
        <v>2.0172413793103448</v>
      </c>
      <c r="R37" s="2">
        <f t="shared" si="2"/>
        <v>0.58374040474528965</v>
      </c>
      <c r="S37" s="2">
        <f t="shared" si="3"/>
        <v>0.50593161200279135</v>
      </c>
    </row>
    <row r="38" spans="1:19" x14ac:dyDescent="0.25">
      <c r="H38" s="3"/>
    </row>
    <row r="39" spans="1:19" x14ac:dyDescent="0.25">
      <c r="P39" s="2" t="s">
        <v>24</v>
      </c>
      <c r="Q39" s="4">
        <f>MIN(Q2:Q37)</f>
        <v>1.36</v>
      </c>
      <c r="R39" s="4">
        <f t="shared" ref="R39:S39" si="4">MIN(R2:R37)</f>
        <v>0.34745433346288374</v>
      </c>
      <c r="S39" s="4">
        <f t="shared" si="4"/>
        <v>0.50593161200279135</v>
      </c>
    </row>
    <row r="40" spans="1:19" x14ac:dyDescent="0.25">
      <c r="P40" s="2" t="s">
        <v>25</v>
      </c>
      <c r="Q40" s="4">
        <f>MAX(Q2:Q37)</f>
        <v>2.0172413793103448</v>
      </c>
      <c r="R40" s="4">
        <f t="shared" ref="R40:S40" si="5">MAX(R2:R37)</f>
        <v>0.67501159017153456</v>
      </c>
      <c r="S40" s="4">
        <f t="shared" si="5"/>
        <v>0.74316290130796669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N 6 1 2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e t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r X Z X y p f 1 t x E B A A C x A g A A E w A c A E Z v c m 1 1 b G F z L 1 N l Y 3 R p b 2 4 x L m 0 g o h g A K K A U A A A A A A A A A A A A A A A A A A A A A A A A A A A A d Z F N i 4 M w E I b v g v 8 h p B c F E b P d 7 + L J 7 o K X p a A 9 q Z R s H V t Z T S R J Y R f x v 6 / W t r C w k 0 v g m Z n M + x A N e 1 N L Q Z L 5 Z i v b s i 1 9 5 A p K s q A p / 2 w g C B h x N v w A h L m U h K Q B Y 1 t k P I k 8 q T 2 M Z F N W / r l V O + 9 1 A 3 4 k h Q F h t E O j 1 3 y r Q e k 8 / o j f k i h f g / 4 y s s u b S u 1 k Z 3 Z m m v K 7 s q K u R 7 K 4 7 R p o x 0 k + Z Q k p 8 5 e 0 c L 1 5 2 y 1 L e F n c Z 3 E Z 3 i L S Y s j W 3 P D i 0 r 6 g 0 Z G L w 6 i R / n Q w 5 T 5 3 + q n i Q l d S t Z F s T q 2 Y i t q 5 P u L 1 P Z 0 5 o x 4 x Y 4 0 Y + D a D R 6 7 8 D u F L h N 8 j / A H h j w h / Q v g z w l 8 Q z g K s g B k z T J l h z g y T Z p g 1 + 6 s 9 u L Z V i 3 / / c f U L U E s B A i 0 A F A A C A A g A N 6 1 2 V 7 S u 5 g 6 i A A A A 9 g A A A B I A A A A A A A A A A A A A A A A A A A A A A E N v b m Z p Z y 9 Q Y W N r Y W d l L n h t b F B L A Q I t A B Q A A g A I A D e t d l c P y u m r p A A A A O k A A A A T A A A A A A A A A A A A A A A A A O 4 A A A B b Q 2 9 u d G V u d F 9 U e X B l c 1 0 u e G 1 s U E s B A i 0 A F A A C A A g A N 6 1 2 V 8 q X 9 b c R A Q A A s Q I A A B M A A A A A A A A A A A A A A A A A 3 w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I A A A A A A A A 0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j E 6 N D A 6 M D Q u N T I w M D c w N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y w m c X V v d D t T Z W N 0 a W 9 u M S 9 U Y W J s Z T A w M S A o U G F n Z S A x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L C Z x d W 9 0 O 1 N l Y 3 R p b 2 4 x L 1 R h Y m x l M D A x I C h Q Y W d l I D E p L 0 F 1 d G 9 S Z W 1 v d m V k Q 2 9 s d W 1 u c z E u e 0 N v b H V t b j E 0 L D E z f S Z x d W 9 0 O y w m c X V v d D t T Z W N 0 a W 9 u M S 9 U Y W J s Z T A w M S A o U G F n Z S A x K S 9 B d X R v U m V t b 3 Z l Z E N v b H V t b n M x L n t D b 2 x 1 b W 4 x N S w x N H 0 m c X V v d D s s J n F 1 b 3 Q 7 U 2 V j d G l v b j E v V G F i b G U w M D E g K F B h Z 2 U g M S k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J C I B U w i t J q o N Z 8 i 6 p 1 Y s A A A A A A g A A A A A A E G Y A A A A B A A A g A A A A i 7 6 R E v G f g a y 3 C V k P O e t i q p l y g K 4 h R L p P 7 9 W 7 8 U v s R + M A A A A A D o A A A A A C A A A g A A A A v U e 9 6 o g 7 Z V s a Y W 0 O G W Y a b j m y 9 t N V / a k N 4 j K n f C 5 b T b R Q A A A A S v D N Y t 4 P K 6 0 v 1 p K 6 K d e l p 6 M D K n O B j b w F x 4 J J r x c E A M G h Q P C h + F + I L N q J q h f f K i 0 R n y V 2 o 4 f G Y i + S R Z 5 S L J u X C t 0 k c 8 G u M L v H u e H m / a + J g Z Z A A A A A r i R 3 T Z C 3 Q F X W k 2 w x N / 4 Y X n U / 5 U Q f w Q a O L Y I P 6 V E J G p u s y 2 6 N U Y Y I A G 2 v 7 4 D D P 5 z 9 P 4 8 A k A j u O p F h d f G B C L X X 6 w = = < / D a t a M a s h u p > 
</file>

<file path=customXml/itemProps1.xml><?xml version="1.0" encoding="utf-8"?>
<ds:datastoreItem xmlns:ds="http://schemas.openxmlformats.org/officeDocument/2006/customXml" ds:itemID="{86378B4C-AFD0-4BE4-B6A4-8BAC527C4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Vitor De Albuquerque Santos</cp:lastModifiedBy>
  <dcterms:created xsi:type="dcterms:W3CDTF">2023-11-22T21:39:03Z</dcterms:created>
  <dcterms:modified xsi:type="dcterms:W3CDTF">2024-07-21T16:23:21Z</dcterms:modified>
</cp:coreProperties>
</file>