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defaultThemeVersion="166925"/>
  <mc:AlternateContent xmlns:mc="http://schemas.openxmlformats.org/markup-compatibility/2006">
    <mc:Choice Requires="x15">
      <x15ac:absPath xmlns:x15ac="http://schemas.microsoft.com/office/spreadsheetml/2010/11/ac" url="C:\Users\1002250719\Desktop\"/>
    </mc:Choice>
  </mc:AlternateContent>
  <xr:revisionPtr revIDLastSave="0" documentId="8_{EF5F4535-76AC-4893-BAE4-3AF369BDB2E9}" xr6:coauthVersionLast="36" xr6:coauthVersionMax="36" xr10:uidLastSave="{00000000-0000-0000-0000-000000000000}"/>
  <bookViews>
    <workbookView xWindow="0" yWindow="0" windowWidth="28800" windowHeight="12225" xr2:uid="{96536536-ADD5-426D-889C-B2170A16B90A}"/>
  </bookViews>
  <sheets>
    <sheet name="Questão 1" sheetId="1" r:id="rId1"/>
    <sheet name="Questão 2" sheetId="3" r:id="rId2"/>
    <sheet name="Questão 3" sheetId="2"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4" i="1" l="1"/>
  <c r="M28" i="1"/>
  <c r="M29" i="1"/>
  <c r="J13" i="3" l="1"/>
  <c r="J11" i="3"/>
  <c r="J15" i="3" s="1"/>
  <c r="M17" i="3" s="1"/>
  <c r="N17" i="3" s="1"/>
  <c r="J16" i="3"/>
  <c r="M18" i="1"/>
  <c r="M16" i="1"/>
  <c r="M21" i="1"/>
  <c r="M20" i="1" l="1"/>
  <c r="P22" i="1" l="1"/>
  <c r="Q22" i="1" s="1"/>
</calcChain>
</file>

<file path=xl/sharedStrings.xml><?xml version="1.0" encoding="utf-8"?>
<sst xmlns="http://schemas.openxmlformats.org/spreadsheetml/2006/main" count="60" uniqueCount="45">
  <si>
    <t>Um dos principais produtos da indústria siderúrgica Beta é a folha de flandres com têmpera T4 RC, que é uma folha de aço de baixo teor de carbono, revestida em ambas as faces como uma camada de estanho utilizada principalmente no acondicionamento de alimentos. Em um determinado momento, os analistas da produção observaram um aumento do número de folhas de flandres que apresentavam dureza fora da faixa de especificação. Os limites de especificação para a dureza final das folhas de flandres são: LIE=58HR e LSE = 64HR, onde HR representa a unidade de medida de dureza definida como índice de dureza de Rockwell.</t>
  </si>
  <si>
    <t>Dureza (em HR)</t>
  </si>
  <si>
    <t>Na definição do Setup dos fatores para o processo Inside Spray quatro conjuntos de níveis para os parâmetros de temperatura foram avaliados. Deseja-se investigar o efeito desses quatro setups com relação à distribuição do verniz interno no fundo para camadas medidas em mg/in2 após o processo. Tais medidas são dadas na planilha a seguir.</t>
  </si>
  <si>
    <t>setup1</t>
  </si>
  <si>
    <t>setup2</t>
  </si>
  <si>
    <t>setup3</t>
  </si>
  <si>
    <t>setup4</t>
  </si>
  <si>
    <t>α =</t>
  </si>
  <si>
    <t xml:space="preserve">μ0 = </t>
  </si>
  <si>
    <t xml:space="preserve">x̅ = </t>
  </si>
  <si>
    <t>n =</t>
  </si>
  <si>
    <t>s =</t>
  </si>
  <si>
    <t>1,64 é mais a frente que 2,71 .'.  O tcalc é significante, por isso dizemos que H0 é falso. A prob de t acontecer é:</t>
  </si>
  <si>
    <t>tcalculado =</t>
  </si>
  <si>
    <t>ttabelado =</t>
  </si>
  <si>
    <t>Isso é o pvalue, se ele for menor que 0,05 consideramos o t significante</t>
  </si>
  <si>
    <t>Houve um aumento na média</t>
  </si>
  <si>
    <t>Rejeita-se H0</t>
  </si>
  <si>
    <t>μ1 &gt; 8</t>
  </si>
  <si>
    <t xml:space="preserve">Em um processo de nitrificação, monitora-se a concentração de nitratos ao final da linha. No último mês, a verificação da concentração de 27 amostras resultou em uma média de 8,546 mg/L. Se o objetivo do processo é obter média de 8,0 mg/L, é possível inferir que houve uma mudança no processo e consequente aumento da concentração média?  Sabe-se que o desvio padrão da amostra é de' mg/L. </t>
  </si>
  <si>
    <t>Anova: fator único</t>
  </si>
  <si>
    <t>RESUMO</t>
  </si>
  <si>
    <t>Grupo</t>
  </si>
  <si>
    <t>Contagem</t>
  </si>
  <si>
    <t>Soma</t>
  </si>
  <si>
    <t>Média</t>
  </si>
  <si>
    <t>Variância</t>
  </si>
  <si>
    <t>ANOVA</t>
  </si>
  <si>
    <t>Fonte da variação</t>
  </si>
  <si>
    <t>SQ</t>
  </si>
  <si>
    <t>gl</t>
  </si>
  <si>
    <t>MQ</t>
  </si>
  <si>
    <t>F</t>
  </si>
  <si>
    <t>valor-P</t>
  </si>
  <si>
    <t>F crítico</t>
  </si>
  <si>
    <t>Entre grupos</t>
  </si>
  <si>
    <t>Dentro dos grupos</t>
  </si>
  <si>
    <t>Total</t>
  </si>
  <si>
    <t>Como o p-value deu p &lt; 0,05, então a diferença entre os grupos é muito maior que dentro dos grupos, então há diferença de medias entre careiras (tem problema)</t>
  </si>
  <si>
    <t>μ1 &gt; 64</t>
  </si>
  <si>
    <t>μ1 &lt; 58</t>
  </si>
  <si>
    <t>Isso é o pvalue, se ele for maior que 0,05 consideramos o t insignificante</t>
  </si>
  <si>
    <t>Aceita-se H0</t>
  </si>
  <si>
    <t>1,64 é mais a frente que 2,05 .'.  O tcalc é significante, por isso dizemos que H0 é falso. A prob de t acontecer é:</t>
  </si>
  <si>
    <t>Eu rejeito a hipotese nula, as médias são diferentes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</si>
</sst>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8" x14ac:knownFonts="1">
    <font>
      <sz val="11"/>
      <color theme="1"/>
      <name val="Calibri"/>
      <family val="2"/>
      <scheme val="minor"/>
    </font>
    <font>
      <sz val="11"/>
      <color theme="1"/>
      <name val="Calibri"/>
      <family val="2"/>
      <scheme val="minor"/>
    </font>
    <font>
      <sz val="10"/>
      <color theme="1"/>
      <name val="Arial"/>
      <family val="2"/>
    </font>
    <font>
      <sz val="11"/>
      <color theme="1"/>
      <name val="Calibri"/>
      <family val="2"/>
    </font>
    <font>
      <b/>
      <sz val="12"/>
      <color theme="1"/>
      <name val="Calibri"/>
      <family val="2"/>
    </font>
    <font>
      <sz val="12"/>
      <color theme="1"/>
      <name val="Calibri"/>
      <family val="2"/>
    </font>
    <font>
      <sz val="11"/>
      <color rgb="FF4D5156"/>
      <name val="Arial"/>
      <family val="2"/>
    </font>
    <font>
      <i/>
      <sz val="11"/>
      <color theme="1"/>
      <name val="Calibri"/>
      <family val="2"/>
      <scheme val="minor"/>
    </font>
  </fonts>
  <fills count="2">
    <fill>
      <patternFill patternType="none"/>
    </fill>
    <fill>
      <patternFill patternType="gray125"/>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43" fontId="1" fillId="0" borderId="0" applyFont="0" applyFill="0" applyBorder="0" applyAlignment="0" applyProtection="0"/>
  </cellStyleXfs>
  <cellXfs count="18">
    <xf numFmtId="0" fontId="0" fillId="0" borderId="0" xfId="0"/>
    <xf numFmtId="0" fontId="2" fillId="0" borderId="0" xfId="0" applyFont="1" applyAlignment="1">
      <alignment horizontal="center" wrapText="1"/>
    </xf>
    <xf numFmtId="0" fontId="2" fillId="0" borderId="1" xfId="0" applyFont="1" applyBorder="1" applyAlignment="1">
      <alignment horizontal="center" wrapText="1"/>
    </xf>
    <xf numFmtId="0" fontId="3"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6" fillId="0" borderId="0" xfId="0" applyFont="1"/>
    <xf numFmtId="0" fontId="0" fillId="0" borderId="0" xfId="0" applyAlignment="1">
      <alignment horizontal="center" wrapText="1"/>
    </xf>
    <xf numFmtId="0" fontId="0" fillId="0" borderId="0" xfId="0" applyAlignment="1">
      <alignment horizontal="center"/>
    </xf>
    <xf numFmtId="11" fontId="0" fillId="0" borderId="0" xfId="1" applyNumberFormat="1" applyFont="1"/>
    <xf numFmtId="0" fontId="0" fillId="0" borderId="0" xfId="0" applyFill="1" applyBorder="1" applyAlignment="1"/>
    <xf numFmtId="0" fontId="0" fillId="0" borderId="6" xfId="0" applyFill="1" applyBorder="1" applyAlignment="1"/>
    <xf numFmtId="0" fontId="7" fillId="0" borderId="7" xfId="0" applyFont="1" applyFill="1" applyBorder="1" applyAlignment="1">
      <alignment horizontal="center"/>
    </xf>
    <xf numFmtId="0" fontId="0" fillId="0" borderId="0" xfId="0" applyAlignment="1"/>
    <xf numFmtId="0" fontId="0" fillId="0" borderId="0" xfId="0"/>
    <xf numFmtId="0" fontId="0" fillId="0" borderId="0" xfId="0" applyFont="1"/>
  </cellXfs>
  <cellStyles count="2">
    <cellStyle name="Normal" xfId="0" builtinId="0"/>
    <cellStyle name="Vírgula"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17</xdr:col>
      <xdr:colOff>521403</xdr:colOff>
      <xdr:row>10</xdr:row>
      <xdr:rowOff>76200</xdr:rowOff>
    </xdr:from>
    <xdr:ext cx="2519729" cy="1215994"/>
    <xdr:pic>
      <xdr:nvPicPr>
        <xdr:cNvPr id="2" name="Imagem 1">
          <a:extLst>
            <a:ext uri="{FF2B5EF4-FFF2-40B4-BE49-F238E27FC236}">
              <a16:creationId xmlns:a16="http://schemas.microsoft.com/office/drawing/2014/main" id="{C6C8A35E-A1E6-489C-8A93-2091B370133D}"/>
            </a:ext>
          </a:extLst>
        </xdr:cNvPr>
        <xdr:cNvPicPr>
          <a:picLocks noChangeAspect="1"/>
        </xdr:cNvPicPr>
      </xdr:nvPicPr>
      <xdr:blipFill rotWithShape="1">
        <a:blip xmlns:r="http://schemas.openxmlformats.org/officeDocument/2006/relationships" r:embed="rId1"/>
        <a:srcRect l="39802" t="52472" r="28665" b="20296"/>
        <a:stretch/>
      </xdr:blipFill>
      <xdr:spPr>
        <a:xfrm>
          <a:off x="8331903" y="2628900"/>
          <a:ext cx="2519729" cy="1215994"/>
        </a:xfrm>
        <a:prstGeom prst="rect">
          <a:avLst/>
        </a:prstGeom>
      </xdr:spPr>
    </xdr:pic>
    <xdr:clientData/>
  </xdr:oneCellAnchor>
  <xdr:oneCellAnchor>
    <xdr:from>
      <xdr:col>13</xdr:col>
      <xdr:colOff>447675</xdr:colOff>
      <xdr:row>10</xdr:row>
      <xdr:rowOff>96441</xdr:rowOff>
    </xdr:from>
    <xdr:ext cx="2094809" cy="1113691"/>
    <xdr:pic>
      <xdr:nvPicPr>
        <xdr:cNvPr id="3" name="Imagem 2">
          <a:extLst>
            <a:ext uri="{FF2B5EF4-FFF2-40B4-BE49-F238E27FC236}">
              <a16:creationId xmlns:a16="http://schemas.microsoft.com/office/drawing/2014/main" id="{0798EC01-B650-4447-96C9-A111F87D0FFA}"/>
            </a:ext>
          </a:extLst>
        </xdr:cNvPr>
        <xdr:cNvPicPr>
          <a:picLocks noChangeAspect="1"/>
        </xdr:cNvPicPr>
      </xdr:nvPicPr>
      <xdr:blipFill rotWithShape="1">
        <a:blip xmlns:r="http://schemas.openxmlformats.org/officeDocument/2006/relationships" r:embed="rId2"/>
        <a:srcRect l="51508" t="67016" r="39706" b="24679"/>
        <a:stretch/>
      </xdr:blipFill>
      <xdr:spPr>
        <a:xfrm>
          <a:off x="5819775" y="2649141"/>
          <a:ext cx="2094809" cy="111369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14</xdr:col>
      <xdr:colOff>521403</xdr:colOff>
      <xdr:row>5</xdr:row>
      <xdr:rowOff>76200</xdr:rowOff>
    </xdr:from>
    <xdr:ext cx="2519729" cy="1215994"/>
    <xdr:pic>
      <xdr:nvPicPr>
        <xdr:cNvPr id="2" name="Imagem 1">
          <a:extLst>
            <a:ext uri="{FF2B5EF4-FFF2-40B4-BE49-F238E27FC236}">
              <a16:creationId xmlns:a16="http://schemas.microsoft.com/office/drawing/2014/main" id="{CFA98DD6-71A2-4722-8707-E94A02321953}"/>
            </a:ext>
          </a:extLst>
        </xdr:cNvPr>
        <xdr:cNvPicPr>
          <a:picLocks noChangeAspect="1"/>
        </xdr:cNvPicPr>
      </xdr:nvPicPr>
      <xdr:blipFill rotWithShape="1">
        <a:blip xmlns:r="http://schemas.openxmlformats.org/officeDocument/2006/relationships" r:embed="rId1"/>
        <a:srcRect l="39802" t="52472" r="28665" b="20296"/>
        <a:stretch/>
      </xdr:blipFill>
      <xdr:spPr>
        <a:xfrm>
          <a:off x="10884603" y="2219325"/>
          <a:ext cx="2519729" cy="1215994"/>
        </a:xfrm>
        <a:prstGeom prst="rect">
          <a:avLst/>
        </a:prstGeom>
      </xdr:spPr>
    </xdr:pic>
    <xdr:clientData/>
  </xdr:oneCellAnchor>
  <xdr:oneCellAnchor>
    <xdr:from>
      <xdr:col>10</xdr:col>
      <xdr:colOff>447675</xdr:colOff>
      <xdr:row>5</xdr:row>
      <xdr:rowOff>96441</xdr:rowOff>
    </xdr:from>
    <xdr:ext cx="2094809" cy="1113691"/>
    <xdr:pic>
      <xdr:nvPicPr>
        <xdr:cNvPr id="3" name="Imagem 2">
          <a:extLst>
            <a:ext uri="{FF2B5EF4-FFF2-40B4-BE49-F238E27FC236}">
              <a16:creationId xmlns:a16="http://schemas.microsoft.com/office/drawing/2014/main" id="{38DE8BB9-7CC6-47AD-9A0F-82521A5BB2DD}"/>
            </a:ext>
          </a:extLst>
        </xdr:cNvPr>
        <xdr:cNvPicPr>
          <a:picLocks noChangeAspect="1"/>
        </xdr:cNvPicPr>
      </xdr:nvPicPr>
      <xdr:blipFill rotWithShape="1">
        <a:blip xmlns:r="http://schemas.openxmlformats.org/officeDocument/2006/relationships" r:embed="rId2"/>
        <a:srcRect l="51508" t="67016" r="39706" b="24679"/>
        <a:stretch/>
      </xdr:blipFill>
      <xdr:spPr>
        <a:xfrm>
          <a:off x="8372475" y="2239566"/>
          <a:ext cx="2094809" cy="1113691"/>
        </a:xfrm>
        <a:prstGeom prst="rect">
          <a:avLst/>
        </a:prstGeom>
      </xdr:spPr>
    </xdr:pic>
    <xdr:clientData/>
  </xdr:one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5E6FF-C04C-49B0-A280-AA14FF3C699D}">
  <dimension ref="A1:S51"/>
  <sheetViews>
    <sheetView tabSelected="1" topLeftCell="A4" workbookViewId="0">
      <selection activeCell="P29" sqref="P29"/>
    </sheetView>
  </sheetViews>
  <sheetFormatPr defaultRowHeight="15" x14ac:dyDescent="0.25"/>
  <sheetData>
    <row r="1" spans="1:13" ht="27" thickBot="1" x14ac:dyDescent="0.3">
      <c r="A1" s="1" t="s">
        <v>0</v>
      </c>
      <c r="B1" s="1"/>
      <c r="C1" s="1"/>
      <c r="D1" s="1"/>
      <c r="E1" s="1"/>
      <c r="F1" s="1"/>
      <c r="H1" s="2" t="s">
        <v>1</v>
      </c>
    </row>
    <row r="2" spans="1:13" ht="15.75" thickBot="1" x14ac:dyDescent="0.3">
      <c r="A2" s="1"/>
      <c r="B2" s="1"/>
      <c r="C2" s="1"/>
      <c r="D2" s="1"/>
      <c r="E2" s="1"/>
      <c r="F2" s="1"/>
      <c r="H2" s="3">
        <v>61</v>
      </c>
    </row>
    <row r="3" spans="1:13" ht="15.75" thickBot="1" x14ac:dyDescent="0.3">
      <c r="A3" s="1"/>
      <c r="B3" s="1"/>
      <c r="C3" s="1"/>
      <c r="D3" s="1"/>
      <c r="E3" s="1"/>
      <c r="F3" s="1"/>
      <c r="H3" s="3">
        <v>60</v>
      </c>
    </row>
    <row r="4" spans="1:13" ht="15.75" thickBot="1" x14ac:dyDescent="0.3">
      <c r="A4" s="1"/>
      <c r="B4" s="1"/>
      <c r="C4" s="1"/>
      <c r="D4" s="1"/>
      <c r="E4" s="1"/>
      <c r="F4" s="1"/>
      <c r="H4" s="3">
        <v>60</v>
      </c>
    </row>
    <row r="5" spans="1:13" ht="15.75" thickBot="1" x14ac:dyDescent="0.3">
      <c r="A5" s="1"/>
      <c r="B5" s="1"/>
      <c r="C5" s="1"/>
      <c r="D5" s="1"/>
      <c r="E5" s="1"/>
      <c r="F5" s="1"/>
      <c r="H5" s="3">
        <v>59.6</v>
      </c>
    </row>
    <row r="6" spans="1:13" ht="15.75" thickBot="1" x14ac:dyDescent="0.3">
      <c r="A6" s="1"/>
      <c r="B6" s="1"/>
      <c r="C6" s="1"/>
      <c r="D6" s="1"/>
      <c r="E6" s="1"/>
      <c r="F6" s="1"/>
      <c r="H6" s="3">
        <v>60.5</v>
      </c>
    </row>
    <row r="7" spans="1:13" ht="15.75" thickBot="1" x14ac:dyDescent="0.3">
      <c r="A7" s="1"/>
      <c r="B7" s="1"/>
      <c r="C7" s="1"/>
      <c r="D7" s="1"/>
      <c r="E7" s="1"/>
      <c r="F7" s="1"/>
      <c r="H7" s="3">
        <v>59.9</v>
      </c>
    </row>
    <row r="8" spans="1:13" ht="15.75" thickBot="1" x14ac:dyDescent="0.3">
      <c r="A8" s="1"/>
      <c r="B8" s="1"/>
      <c r="C8" s="1"/>
      <c r="D8" s="1"/>
      <c r="E8" s="1"/>
      <c r="F8" s="1"/>
      <c r="H8" s="3">
        <v>60</v>
      </c>
    </row>
    <row r="9" spans="1:13" ht="15.75" thickBot="1" x14ac:dyDescent="0.3">
      <c r="A9" s="1"/>
      <c r="B9" s="1"/>
      <c r="C9" s="1"/>
      <c r="D9" s="1"/>
      <c r="E9" s="1"/>
      <c r="F9" s="1"/>
      <c r="H9" s="3">
        <v>60.7</v>
      </c>
    </row>
    <row r="10" spans="1:13" ht="15.75" thickBot="1" x14ac:dyDescent="0.3">
      <c r="A10" s="1"/>
      <c r="B10" s="1"/>
      <c r="C10" s="1"/>
      <c r="D10" s="1"/>
      <c r="E10" s="1"/>
      <c r="F10" s="1"/>
      <c r="H10" s="3">
        <v>60.2</v>
      </c>
    </row>
    <row r="11" spans="1:13" ht="15.75" thickBot="1" x14ac:dyDescent="0.3">
      <c r="A11" s="1"/>
      <c r="B11" s="1"/>
      <c r="C11" s="1"/>
      <c r="D11" s="1"/>
      <c r="E11" s="1"/>
      <c r="F11" s="1"/>
      <c r="H11" s="3">
        <v>60.2</v>
      </c>
    </row>
    <row r="12" spans="1:13" ht="15.75" thickBot="1" x14ac:dyDescent="0.3">
      <c r="A12" s="1"/>
      <c r="B12" s="1"/>
      <c r="C12" s="1"/>
      <c r="D12" s="1"/>
      <c r="E12" s="1"/>
      <c r="F12" s="1"/>
      <c r="H12" s="3">
        <v>61</v>
      </c>
      <c r="L12" t="s">
        <v>7</v>
      </c>
      <c r="M12">
        <v>0.05</v>
      </c>
    </row>
    <row r="13" spans="1:13" ht="15.75" thickBot="1" x14ac:dyDescent="0.3">
      <c r="A13" s="1"/>
      <c r="B13" s="1"/>
      <c r="C13" s="1"/>
      <c r="D13" s="1"/>
      <c r="E13" s="1"/>
      <c r="F13" s="1"/>
      <c r="H13" s="3">
        <v>60</v>
      </c>
      <c r="L13" t="s">
        <v>8</v>
      </c>
      <c r="M13">
        <v>64</v>
      </c>
    </row>
    <row r="14" spans="1:13" ht="15.75" thickBot="1" x14ac:dyDescent="0.3">
      <c r="A14" s="1"/>
      <c r="B14" s="1"/>
      <c r="C14" s="1"/>
      <c r="D14" s="1"/>
      <c r="E14" s="1"/>
      <c r="F14" s="1"/>
      <c r="H14" s="3">
        <v>59.3</v>
      </c>
      <c r="L14" t="s">
        <v>39</v>
      </c>
    </row>
    <row r="15" spans="1:13" ht="15.75" thickBot="1" x14ac:dyDescent="0.3">
      <c r="H15" s="3">
        <v>60.5</v>
      </c>
    </row>
    <row r="16" spans="1:13" ht="15.75" thickBot="1" x14ac:dyDescent="0.3">
      <c r="H16" s="3">
        <v>60.1</v>
      </c>
      <c r="L16" s="8" t="s">
        <v>9</v>
      </c>
      <c r="M16">
        <f>AVERAGE(H2:H51)</f>
        <v>60.206000000000003</v>
      </c>
    </row>
    <row r="17" spans="8:19" ht="15.75" thickBot="1" x14ac:dyDescent="0.3">
      <c r="H17" s="3">
        <v>60.1</v>
      </c>
      <c r="L17" t="s">
        <v>10</v>
      </c>
      <c r="M17">
        <v>50</v>
      </c>
    </row>
    <row r="18" spans="8:19" ht="15.75" thickBot="1" x14ac:dyDescent="0.3">
      <c r="H18" s="3">
        <v>61.1</v>
      </c>
      <c r="L18" t="s">
        <v>11</v>
      </c>
      <c r="M18">
        <f>_xlfn.STDEV.S(H2:H51)</f>
        <v>0.61624604150734252</v>
      </c>
    </row>
    <row r="19" spans="8:19" ht="15.75" customHeight="1" thickBot="1" x14ac:dyDescent="0.3">
      <c r="H19" s="3">
        <v>60</v>
      </c>
      <c r="P19" s="9" t="s">
        <v>12</v>
      </c>
      <c r="Q19" s="9"/>
      <c r="R19" s="9"/>
      <c r="S19" s="9"/>
    </row>
    <row r="20" spans="8:19" ht="15.75" thickBot="1" x14ac:dyDescent="0.3">
      <c r="H20" s="3">
        <v>60.8</v>
      </c>
      <c r="L20" t="s">
        <v>13</v>
      </c>
      <c r="M20">
        <f>(M16-M13)/(M18/SQRT(M17))</f>
        <v>-43.533961228533009</v>
      </c>
      <c r="P20" s="9"/>
      <c r="Q20" s="9"/>
      <c r="R20" s="9"/>
      <c r="S20" s="9"/>
    </row>
    <row r="21" spans="8:19" ht="15.75" thickBot="1" x14ac:dyDescent="0.3">
      <c r="H21" s="3">
        <v>59.7</v>
      </c>
      <c r="L21" t="s">
        <v>14</v>
      </c>
      <c r="M21">
        <f xml:space="preserve"> NORMSINV(0.95)</f>
        <v>1.6448536269514715</v>
      </c>
      <c r="P21" s="9"/>
      <c r="Q21" s="9"/>
      <c r="R21" s="9"/>
      <c r="S21" s="9"/>
    </row>
    <row r="22" spans="8:19" ht="15.75" thickBot="1" x14ac:dyDescent="0.3">
      <c r="H22" s="3">
        <v>60.3</v>
      </c>
      <c r="P22" s="11">
        <f xml:space="preserve"> _xlfn.NORM.S.DIST(M20,TRUE)</f>
        <v>0</v>
      </c>
      <c r="Q22">
        <f>1-P22</f>
        <v>1</v>
      </c>
    </row>
    <row r="23" spans="8:19" ht="15.75" customHeight="1" thickBot="1" x14ac:dyDescent="0.3">
      <c r="H23" s="3">
        <v>60.9</v>
      </c>
    </row>
    <row r="24" spans="8:19" ht="15.75" thickBot="1" x14ac:dyDescent="0.3">
      <c r="H24" s="3">
        <v>59.5</v>
      </c>
      <c r="L24" t="s">
        <v>7</v>
      </c>
      <c r="M24">
        <v>0.05</v>
      </c>
      <c r="P24">
        <f xml:space="preserve"> _xlfn.NORM.S.DIST(M28,TRUE)</f>
        <v>1</v>
      </c>
    </row>
    <row r="25" spans="8:19" ht="15.75" thickBot="1" x14ac:dyDescent="0.3">
      <c r="H25" s="3">
        <v>60.5</v>
      </c>
      <c r="L25" t="s">
        <v>8</v>
      </c>
      <c r="M25">
        <v>58</v>
      </c>
    </row>
    <row r="26" spans="8:19" ht="15.75" thickBot="1" x14ac:dyDescent="0.3">
      <c r="H26" s="3">
        <v>60.7</v>
      </c>
      <c r="L26" t="s">
        <v>40</v>
      </c>
      <c r="P26" s="9" t="s">
        <v>41</v>
      </c>
      <c r="Q26" s="9"/>
      <c r="R26" s="9"/>
      <c r="S26" s="9"/>
    </row>
    <row r="27" spans="8:19" ht="15.75" thickBot="1" x14ac:dyDescent="0.3">
      <c r="H27" s="3">
        <v>60.2</v>
      </c>
      <c r="P27" s="9"/>
      <c r="Q27" s="9"/>
      <c r="R27" s="9"/>
      <c r="S27" s="9"/>
    </row>
    <row r="28" spans="8:19" ht="15.75" thickBot="1" x14ac:dyDescent="0.3">
      <c r="H28" s="3">
        <v>59.8</v>
      </c>
      <c r="L28" t="s">
        <v>13</v>
      </c>
      <c r="M28">
        <f>(M16-M25)/(M18/SQRT(M17))</f>
        <v>25.312577351118616</v>
      </c>
      <c r="P28" t="s">
        <v>42</v>
      </c>
      <c r="Q28" s="15"/>
      <c r="R28" s="15"/>
      <c r="S28" s="15"/>
    </row>
    <row r="29" spans="8:19" ht="15.75" thickBot="1" x14ac:dyDescent="0.3">
      <c r="H29" s="3">
        <v>59.8</v>
      </c>
      <c r="L29" t="s">
        <v>14</v>
      </c>
      <c r="M29">
        <f xml:space="preserve"> NORMSINV(0.95)</f>
        <v>1.6448536269514715</v>
      </c>
      <c r="P29" s="17"/>
    </row>
    <row r="30" spans="8:19" ht="15.75" thickBot="1" x14ac:dyDescent="0.3">
      <c r="H30" s="3">
        <v>61.6</v>
      </c>
    </row>
    <row r="31" spans="8:19" ht="15.75" thickBot="1" x14ac:dyDescent="0.3">
      <c r="H31" s="3">
        <v>60.3</v>
      </c>
    </row>
    <row r="32" spans="8:19" ht="15.75" thickBot="1" x14ac:dyDescent="0.3">
      <c r="H32" s="3">
        <v>60.2</v>
      </c>
    </row>
    <row r="33" spans="8:8" ht="15.75" thickBot="1" x14ac:dyDescent="0.3">
      <c r="H33" s="3">
        <v>61.2</v>
      </c>
    </row>
    <row r="34" spans="8:8" ht="15.75" thickBot="1" x14ac:dyDescent="0.3">
      <c r="H34" s="3">
        <v>60.1</v>
      </c>
    </row>
    <row r="35" spans="8:8" ht="15.75" thickBot="1" x14ac:dyDescent="0.3">
      <c r="H35" s="3">
        <v>60.2</v>
      </c>
    </row>
    <row r="36" spans="8:8" ht="15.75" thickBot="1" x14ac:dyDescent="0.3">
      <c r="H36" s="3">
        <v>60.3</v>
      </c>
    </row>
    <row r="37" spans="8:8" ht="15.75" thickBot="1" x14ac:dyDescent="0.3">
      <c r="H37" s="3">
        <v>60.6</v>
      </c>
    </row>
    <row r="38" spans="8:8" ht="15.75" thickBot="1" x14ac:dyDescent="0.3">
      <c r="H38" s="3">
        <v>60.1</v>
      </c>
    </row>
    <row r="39" spans="8:8" ht="15.75" thickBot="1" x14ac:dyDescent="0.3">
      <c r="H39" s="3">
        <v>59</v>
      </c>
    </row>
    <row r="40" spans="8:8" ht="15.75" thickBot="1" x14ac:dyDescent="0.3">
      <c r="H40" s="3">
        <v>59.8</v>
      </c>
    </row>
    <row r="41" spans="8:8" ht="15.75" thickBot="1" x14ac:dyDescent="0.3">
      <c r="H41" s="3">
        <v>60.4</v>
      </c>
    </row>
    <row r="42" spans="8:8" ht="15.75" thickBot="1" x14ac:dyDescent="0.3">
      <c r="H42" s="3">
        <v>58.7</v>
      </c>
    </row>
    <row r="43" spans="8:8" ht="15.75" thickBot="1" x14ac:dyDescent="0.3">
      <c r="H43" s="3">
        <v>59.1</v>
      </c>
    </row>
    <row r="44" spans="8:8" ht="15.75" thickBot="1" x14ac:dyDescent="0.3">
      <c r="H44" s="3">
        <v>58.6</v>
      </c>
    </row>
    <row r="45" spans="8:8" ht="15.75" thickBot="1" x14ac:dyDescent="0.3">
      <c r="H45" s="3">
        <v>60.5</v>
      </c>
    </row>
    <row r="46" spans="8:8" ht="15.75" thickBot="1" x14ac:dyDescent="0.3">
      <c r="H46" s="3">
        <v>60.8</v>
      </c>
    </row>
    <row r="47" spans="8:8" ht="15.75" thickBot="1" x14ac:dyDescent="0.3">
      <c r="H47" s="3">
        <v>61</v>
      </c>
    </row>
    <row r="48" spans="8:8" ht="15.75" thickBot="1" x14ac:dyDescent="0.3">
      <c r="H48" s="3">
        <v>60.8</v>
      </c>
    </row>
    <row r="49" spans="8:8" ht="15.75" thickBot="1" x14ac:dyDescent="0.3">
      <c r="H49" s="3">
        <v>60</v>
      </c>
    </row>
    <row r="50" spans="8:8" ht="15.75" thickBot="1" x14ac:dyDescent="0.3">
      <c r="H50" s="3">
        <v>60.4</v>
      </c>
    </row>
    <row r="51" spans="8:8" ht="15.75" thickBot="1" x14ac:dyDescent="0.3">
      <c r="H51" s="3">
        <v>60.2</v>
      </c>
    </row>
  </sheetData>
  <mergeCells count="3">
    <mergeCell ref="A1:F14"/>
    <mergeCell ref="P19:S21"/>
    <mergeCell ref="P26:S27"/>
  </mergeCells>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232BA-A0BA-404F-8140-A58A33798E44}">
  <dimension ref="A1:P21"/>
  <sheetViews>
    <sheetView workbookViewId="0">
      <selection activeCell="N17" sqref="N17"/>
    </sheetView>
  </sheetViews>
  <sheetFormatPr defaultRowHeight="15" x14ac:dyDescent="0.25"/>
  <sheetData>
    <row r="1" spans="1:16" x14ac:dyDescent="0.25">
      <c r="A1" s="9" t="s">
        <v>19</v>
      </c>
      <c r="B1" s="9"/>
      <c r="C1" s="9"/>
      <c r="D1" s="9"/>
      <c r="E1" s="9"/>
      <c r="F1" s="9"/>
    </row>
    <row r="2" spans="1:16" x14ac:dyDescent="0.25">
      <c r="A2" s="9"/>
      <c r="B2" s="9"/>
      <c r="C2" s="9"/>
      <c r="D2" s="9"/>
      <c r="E2" s="9"/>
      <c r="F2" s="9"/>
    </row>
    <row r="3" spans="1:16" x14ac:dyDescent="0.25">
      <c r="A3" s="9"/>
      <c r="B3" s="9"/>
      <c r="C3" s="9"/>
      <c r="D3" s="9"/>
      <c r="E3" s="9"/>
      <c r="F3" s="9"/>
    </row>
    <row r="4" spans="1:16" x14ac:dyDescent="0.25">
      <c r="A4" s="9"/>
      <c r="B4" s="9"/>
      <c r="C4" s="9"/>
      <c r="D4" s="9"/>
      <c r="E4" s="9"/>
      <c r="F4" s="9"/>
    </row>
    <row r="5" spans="1:16" x14ac:dyDescent="0.25">
      <c r="A5" s="9"/>
      <c r="B5" s="9"/>
      <c r="C5" s="9"/>
      <c r="D5" s="9"/>
      <c r="E5" s="9"/>
      <c r="F5" s="9"/>
    </row>
    <row r="6" spans="1:16" x14ac:dyDescent="0.25">
      <c r="A6" s="9"/>
      <c r="B6" s="9"/>
      <c r="C6" s="9"/>
      <c r="D6" s="9"/>
      <c r="E6" s="9"/>
      <c r="F6" s="9"/>
    </row>
    <row r="7" spans="1:16" x14ac:dyDescent="0.25">
      <c r="A7" s="9"/>
      <c r="B7" s="9"/>
      <c r="C7" s="9"/>
      <c r="D7" s="9"/>
      <c r="E7" s="9"/>
      <c r="F7" s="9"/>
      <c r="I7" t="s">
        <v>7</v>
      </c>
      <c r="J7">
        <v>0.05</v>
      </c>
    </row>
    <row r="8" spans="1:16" x14ac:dyDescent="0.25">
      <c r="A8" s="9"/>
      <c r="B8" s="9"/>
      <c r="C8" s="9"/>
      <c r="D8" s="9"/>
      <c r="E8" s="9"/>
      <c r="F8" s="9"/>
      <c r="I8" t="s">
        <v>8</v>
      </c>
      <c r="J8">
        <v>8</v>
      </c>
    </row>
    <row r="9" spans="1:16" x14ac:dyDescent="0.25">
      <c r="I9" t="s">
        <v>18</v>
      </c>
    </row>
    <row r="11" spans="1:16" x14ac:dyDescent="0.25">
      <c r="I11" s="8" t="s">
        <v>9</v>
      </c>
      <c r="J11">
        <f xml:space="preserve"> 8.546</f>
        <v>8.5459999999999994</v>
      </c>
    </row>
    <row r="12" spans="1:16" x14ac:dyDescent="0.25">
      <c r="I12" t="s">
        <v>10</v>
      </c>
      <c r="J12">
        <v>27</v>
      </c>
    </row>
    <row r="13" spans="1:16" x14ac:dyDescent="0.25">
      <c r="I13" t="s">
        <v>11</v>
      </c>
      <c r="J13">
        <f xml:space="preserve"> 1.38</f>
        <v>1.38</v>
      </c>
    </row>
    <row r="14" spans="1:16" x14ac:dyDescent="0.25">
      <c r="M14" s="9" t="s">
        <v>43</v>
      </c>
      <c r="N14" s="9"/>
      <c r="O14" s="9"/>
      <c r="P14" s="9"/>
    </row>
    <row r="15" spans="1:16" x14ac:dyDescent="0.25">
      <c r="I15" t="s">
        <v>13</v>
      </c>
      <c r="J15">
        <f>(J11-J8)/(J13/SQRT(J12))</f>
        <v>2.0558690020274044</v>
      </c>
      <c r="M15" s="9"/>
      <c r="N15" s="9"/>
      <c r="O15" s="9"/>
      <c r="P15" s="9"/>
    </row>
    <row r="16" spans="1:16" x14ac:dyDescent="0.25">
      <c r="I16" t="s">
        <v>14</v>
      </c>
      <c r="J16">
        <f xml:space="preserve"> NORMSINV(0.95)</f>
        <v>1.6448536269514715</v>
      </c>
      <c r="M16" s="9"/>
      <c r="N16" s="9"/>
      <c r="O16" s="9"/>
      <c r="P16" s="9"/>
    </row>
    <row r="17" spans="13:16" x14ac:dyDescent="0.25">
      <c r="M17" s="11">
        <f xml:space="preserve"> _xlfn.NORM.S.DIST(J15,TRUE)</f>
        <v>0.9801024276427206</v>
      </c>
      <c r="N17">
        <f>1-M17</f>
        <v>1.9897572357279403E-2</v>
      </c>
    </row>
    <row r="18" spans="13:16" x14ac:dyDescent="0.25">
      <c r="M18" s="9" t="s">
        <v>15</v>
      </c>
      <c r="N18" s="9"/>
      <c r="O18" s="9"/>
      <c r="P18" s="9"/>
    </row>
    <row r="19" spans="13:16" x14ac:dyDescent="0.25">
      <c r="M19" s="9"/>
      <c r="N19" s="9"/>
      <c r="O19" s="9"/>
      <c r="P19" s="9"/>
    </row>
    <row r="20" spans="13:16" x14ac:dyDescent="0.25">
      <c r="M20" s="10" t="s">
        <v>16</v>
      </c>
      <c r="N20" s="10"/>
      <c r="O20" s="10"/>
      <c r="P20" s="10"/>
    </row>
    <row r="21" spans="13:16" x14ac:dyDescent="0.25">
      <c r="M21" t="s">
        <v>17</v>
      </c>
    </row>
  </sheetData>
  <mergeCells count="4">
    <mergeCell ref="A1:F8"/>
    <mergeCell ref="M14:P16"/>
    <mergeCell ref="M18:P19"/>
    <mergeCell ref="M20:P20"/>
  </mergeCells>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B14D5-D0CA-438A-8A84-A5691921BA01}">
  <dimension ref="A1:W25"/>
  <sheetViews>
    <sheetView zoomScaleNormal="100" workbookViewId="0">
      <selection activeCell="I20" sqref="I20"/>
    </sheetView>
  </sheetViews>
  <sheetFormatPr defaultRowHeight="15" x14ac:dyDescent="0.25"/>
  <sheetData>
    <row r="1" spans="1:22" ht="16.5" thickBot="1" x14ac:dyDescent="0.3">
      <c r="A1" s="1" t="s">
        <v>2</v>
      </c>
      <c r="B1" s="1"/>
      <c r="C1" s="1"/>
      <c r="D1" s="1"/>
      <c r="E1" s="1"/>
      <c r="F1" s="1"/>
      <c r="H1" s="4" t="s">
        <v>3</v>
      </c>
      <c r="I1" s="5" t="s">
        <v>4</v>
      </c>
      <c r="J1" s="5" t="s">
        <v>5</v>
      </c>
      <c r="K1" s="5" t="s">
        <v>6</v>
      </c>
    </row>
    <row r="2" spans="1:22" ht="16.5" thickBot="1" x14ac:dyDescent="0.3">
      <c r="A2" s="1"/>
      <c r="B2" s="1"/>
      <c r="C2" s="1"/>
      <c r="D2" s="1"/>
      <c r="E2" s="1"/>
      <c r="F2" s="1"/>
      <c r="H2" s="6">
        <v>5.68</v>
      </c>
      <c r="I2" s="7">
        <v>6.27</v>
      </c>
      <c r="J2" s="7">
        <v>7.23</v>
      </c>
      <c r="K2" s="7">
        <v>6.65</v>
      </c>
    </row>
    <row r="3" spans="1:22" ht="16.5" thickBot="1" x14ac:dyDescent="0.3">
      <c r="A3" s="1"/>
      <c r="B3" s="1"/>
      <c r="C3" s="1"/>
      <c r="D3" s="1"/>
      <c r="E3" s="1"/>
      <c r="F3" s="1"/>
      <c r="H3" s="6">
        <v>6</v>
      </c>
      <c r="I3" s="7">
        <v>6.91</v>
      </c>
      <c r="J3" s="7">
        <v>6.91</v>
      </c>
      <c r="K3" s="7">
        <v>5.86</v>
      </c>
      <c r="P3" t="s">
        <v>20</v>
      </c>
    </row>
    <row r="4" spans="1:22" ht="16.5" thickBot="1" x14ac:dyDescent="0.3">
      <c r="A4" s="1"/>
      <c r="B4" s="1"/>
      <c r="C4" s="1"/>
      <c r="D4" s="1"/>
      <c r="E4" s="1"/>
      <c r="F4" s="1"/>
      <c r="H4" s="6">
        <v>5.31</v>
      </c>
      <c r="I4" s="7">
        <v>7.37</v>
      </c>
      <c r="J4" s="7">
        <v>6.91</v>
      </c>
      <c r="K4" s="7">
        <v>6.56</v>
      </c>
    </row>
    <row r="5" spans="1:22" ht="16.5" thickBot="1" x14ac:dyDescent="0.3">
      <c r="A5" s="1"/>
      <c r="B5" s="1"/>
      <c r="C5" s="1"/>
      <c r="D5" s="1"/>
      <c r="E5" s="1"/>
      <c r="F5" s="1"/>
      <c r="H5" s="6">
        <v>6.5</v>
      </c>
      <c r="I5" s="7">
        <v>4.7300000000000004</v>
      </c>
      <c r="J5" s="7">
        <v>6.72</v>
      </c>
      <c r="K5" s="7">
        <v>8.44</v>
      </c>
      <c r="P5" t="s">
        <v>21</v>
      </c>
    </row>
    <row r="6" spans="1:22" ht="16.5" thickBot="1" x14ac:dyDescent="0.3">
      <c r="A6" s="1"/>
      <c r="B6" s="1"/>
      <c r="C6" s="1"/>
      <c r="D6" s="1"/>
      <c r="E6" s="1"/>
      <c r="F6" s="1"/>
      <c r="H6" s="6">
        <v>5.37</v>
      </c>
      <c r="I6" s="7">
        <v>5.96</v>
      </c>
      <c r="J6" s="7">
        <v>6.77</v>
      </c>
      <c r="K6" s="7">
        <v>6.29</v>
      </c>
      <c r="P6" s="14" t="s">
        <v>22</v>
      </c>
      <c r="Q6" s="14" t="s">
        <v>23</v>
      </c>
      <c r="R6" s="14" t="s">
        <v>24</v>
      </c>
      <c r="S6" s="14" t="s">
        <v>25</v>
      </c>
      <c r="T6" s="14" t="s">
        <v>26</v>
      </c>
    </row>
    <row r="7" spans="1:22" ht="16.5" thickBot="1" x14ac:dyDescent="0.3">
      <c r="A7" s="1"/>
      <c r="B7" s="1"/>
      <c r="C7" s="1"/>
      <c r="D7" s="1"/>
      <c r="E7" s="1"/>
      <c r="F7" s="1"/>
      <c r="H7" s="6">
        <v>5.83</v>
      </c>
      <c r="I7" s="7">
        <v>6.09</v>
      </c>
      <c r="J7" s="7">
        <v>7.24</v>
      </c>
      <c r="K7" s="7">
        <v>7.74</v>
      </c>
      <c r="P7" s="12" t="s">
        <v>3</v>
      </c>
      <c r="Q7" s="12">
        <v>12</v>
      </c>
      <c r="R7" s="12">
        <v>72.37</v>
      </c>
      <c r="S7" s="12">
        <v>6.0308333333333337</v>
      </c>
      <c r="T7" s="12">
        <v>0.24962651515151518</v>
      </c>
    </row>
    <row r="8" spans="1:22" ht="16.5" thickBot="1" x14ac:dyDescent="0.3">
      <c r="A8" s="1"/>
      <c r="B8" s="1"/>
      <c r="C8" s="1"/>
      <c r="D8" s="1"/>
      <c r="E8" s="1"/>
      <c r="F8" s="1"/>
      <c r="H8" s="6">
        <v>6.87</v>
      </c>
      <c r="I8" s="7">
        <v>7.32</v>
      </c>
      <c r="J8" s="7">
        <v>6.98</v>
      </c>
      <c r="K8" s="7">
        <v>7.36</v>
      </c>
      <c r="P8" s="12" t="s">
        <v>4</v>
      </c>
      <c r="Q8" s="12">
        <v>12</v>
      </c>
      <c r="R8" s="12">
        <v>74.63</v>
      </c>
      <c r="S8" s="12">
        <v>6.2191666666666663</v>
      </c>
      <c r="T8" s="12">
        <v>0.73762651515151711</v>
      </c>
    </row>
    <row r="9" spans="1:22" ht="16.5" thickBot="1" x14ac:dyDescent="0.3">
      <c r="H9" s="6">
        <v>6.16</v>
      </c>
      <c r="I9" s="7">
        <v>6.04</v>
      </c>
      <c r="J9" s="7">
        <v>6.76</v>
      </c>
      <c r="K9" s="7">
        <v>6.2</v>
      </c>
      <c r="P9" s="12" t="s">
        <v>5</v>
      </c>
      <c r="Q9" s="12">
        <v>12</v>
      </c>
      <c r="R9" s="12">
        <v>84.28</v>
      </c>
      <c r="S9" s="12">
        <v>7.0233333333333334</v>
      </c>
      <c r="T9" s="12">
        <v>4.6096969696969747E-2</v>
      </c>
    </row>
    <row r="10" spans="1:22" ht="16.5" thickBot="1" x14ac:dyDescent="0.3">
      <c r="H10" s="6">
        <v>6.63</v>
      </c>
      <c r="I10" s="7">
        <v>5.96</v>
      </c>
      <c r="J10" s="7">
        <v>7.2</v>
      </c>
      <c r="K10" s="7">
        <v>7.72</v>
      </c>
      <c r="P10" s="13" t="s">
        <v>6</v>
      </c>
      <c r="Q10" s="13">
        <v>12</v>
      </c>
      <c r="R10" s="13">
        <v>83.66</v>
      </c>
      <c r="S10" s="13">
        <v>6.9716666666666667</v>
      </c>
      <c r="T10" s="13">
        <v>0.57326969696970831</v>
      </c>
    </row>
    <row r="11" spans="1:22" ht="16.5" thickBot="1" x14ac:dyDescent="0.3">
      <c r="H11" s="6">
        <v>6.12</v>
      </c>
      <c r="I11" s="7">
        <v>7.29</v>
      </c>
      <c r="J11" s="7">
        <v>7</v>
      </c>
      <c r="K11" s="7">
        <v>7.29</v>
      </c>
    </row>
    <row r="12" spans="1:22" ht="16.5" thickBot="1" x14ac:dyDescent="0.3">
      <c r="H12" s="6">
        <v>5.56</v>
      </c>
      <c r="I12" s="7">
        <v>5.24</v>
      </c>
      <c r="J12" s="7">
        <v>7.3</v>
      </c>
      <c r="K12" s="7">
        <v>6.55</v>
      </c>
    </row>
    <row r="13" spans="1:22" ht="16.5" thickBot="1" x14ac:dyDescent="0.3">
      <c r="H13" s="6">
        <v>6.34</v>
      </c>
      <c r="I13" s="7">
        <v>5.45</v>
      </c>
      <c r="J13" s="7">
        <v>7.26</v>
      </c>
      <c r="K13" s="7">
        <v>7</v>
      </c>
      <c r="P13" t="s">
        <v>27</v>
      </c>
    </row>
    <row r="14" spans="1:22" x14ac:dyDescent="0.25">
      <c r="P14" s="14" t="s">
        <v>28</v>
      </c>
      <c r="Q14" s="14" t="s">
        <v>29</v>
      </c>
      <c r="R14" s="14" t="s">
        <v>30</v>
      </c>
      <c r="S14" s="14" t="s">
        <v>31</v>
      </c>
      <c r="T14" s="14" t="s">
        <v>32</v>
      </c>
      <c r="U14" s="14" t="s">
        <v>33</v>
      </c>
      <c r="V14" s="14" t="s">
        <v>34</v>
      </c>
    </row>
    <row r="15" spans="1:22" x14ac:dyDescent="0.25">
      <c r="P15" s="12" t="s">
        <v>35</v>
      </c>
      <c r="Q15" s="12">
        <v>9.3639083333333346</v>
      </c>
      <c r="R15" s="12">
        <v>3</v>
      </c>
      <c r="S15" s="12">
        <v>3.1213027777777782</v>
      </c>
      <c r="T15" s="12">
        <v>7.7711054673734665</v>
      </c>
      <c r="U15" s="12">
        <v>2.8530011054022481E-4</v>
      </c>
      <c r="V15" s="12">
        <v>2.8164658165656813</v>
      </c>
    </row>
    <row r="16" spans="1:22" x14ac:dyDescent="0.25">
      <c r="P16" s="12" t="s">
        <v>36</v>
      </c>
      <c r="Q16" s="12">
        <v>17.672816666666666</v>
      </c>
      <c r="R16" s="12">
        <v>44</v>
      </c>
      <c r="S16" s="12">
        <v>0.40165492424242422</v>
      </c>
      <c r="T16" s="12"/>
      <c r="U16" s="12"/>
      <c r="V16" s="12"/>
    </row>
    <row r="17" spans="16:23" x14ac:dyDescent="0.25">
      <c r="P17" s="12"/>
      <c r="Q17" s="12"/>
      <c r="R17" s="12"/>
      <c r="S17" s="12"/>
      <c r="T17" s="12"/>
      <c r="U17" s="12"/>
      <c r="V17" s="12"/>
    </row>
    <row r="18" spans="16:23" ht="15.75" thickBot="1" x14ac:dyDescent="0.3">
      <c r="P18" s="13" t="s">
        <v>37</v>
      </c>
      <c r="Q18" s="13">
        <v>27.036725000000001</v>
      </c>
      <c r="R18" s="13">
        <v>47</v>
      </c>
      <c r="S18" s="13"/>
      <c r="T18" s="13"/>
      <c r="U18" s="13"/>
      <c r="V18" s="13"/>
    </row>
    <row r="20" spans="16:23" ht="15" customHeight="1" x14ac:dyDescent="0.25">
      <c r="Q20" s="9" t="s">
        <v>38</v>
      </c>
      <c r="R20" s="9"/>
      <c r="S20" s="9"/>
      <c r="T20" s="9"/>
      <c r="U20" s="9"/>
      <c r="V20" s="9"/>
      <c r="W20" s="9"/>
    </row>
    <row r="21" spans="16:23" x14ac:dyDescent="0.25">
      <c r="Q21" s="9"/>
      <c r="R21" s="9"/>
      <c r="S21" s="9"/>
      <c r="T21" s="9"/>
      <c r="U21" s="9"/>
      <c r="V21" s="9"/>
      <c r="W21" s="9"/>
    </row>
    <row r="22" spans="16:23" x14ac:dyDescent="0.25">
      <c r="Q22" s="9"/>
      <c r="R22" s="9"/>
      <c r="S22" s="9"/>
      <c r="T22" s="9"/>
      <c r="U22" s="9"/>
      <c r="V22" s="9"/>
      <c r="W22" s="9"/>
    </row>
    <row r="23" spans="16:23" x14ac:dyDescent="0.25">
      <c r="Q23" s="9"/>
      <c r="R23" s="9"/>
      <c r="S23" s="9"/>
      <c r="T23" s="9"/>
      <c r="U23" s="9"/>
      <c r="V23" s="9"/>
      <c r="W23" s="9"/>
    </row>
    <row r="25" spans="16:23" x14ac:dyDescent="0.25">
      <c r="Q25" s="16" t="s">
        <v>44</v>
      </c>
    </row>
  </sheetData>
  <mergeCells count="2">
    <mergeCell ref="A1:F8"/>
    <mergeCell ref="Q20:W23"/>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Questão 1</vt:lpstr>
      <vt:lpstr>Questão 2</vt:lpstr>
      <vt:lpstr>Questão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ANDRÉ VICTOR POLONIO CÉSAR</dc:creator>
  <cp:lastModifiedBy>ANDRÉ VICTOR POLONIO CÉSAR</cp:lastModifiedBy>
  <dcterms:created xsi:type="dcterms:W3CDTF">2023-10-02T23:32:40Z</dcterms:created>
  <dcterms:modified xsi:type="dcterms:W3CDTF">2023-10-03T00:40:21Z</dcterms:modified>
</cp:coreProperties>
</file>