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13_ncr:1_{B9746AF8-2120-4D24-AC96-1CF8AA3A858B}" xr6:coauthVersionLast="36" xr6:coauthVersionMax="36" xr10:uidLastSave="{00000000-0000-0000-0000-000000000000}"/>
  <bookViews>
    <workbookView xWindow="0" yWindow="0" windowWidth="28800" windowHeight="12225" xr2:uid="{144540EF-D8A2-46D7-B407-20235E9C95ED}"/>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1" i="1" l="1"/>
  <c r="G101" i="1"/>
  <c r="D86" i="1"/>
  <c r="E86" i="1"/>
  <c r="C86" i="1"/>
  <c r="C28" i="1" l="1"/>
  <c r="B28" i="1"/>
  <c r="C27" i="1"/>
  <c r="B27" i="1"/>
  <c r="G14" i="1"/>
  <c r="G13" i="1"/>
  <c r="G12" i="1"/>
  <c r="B17" i="1"/>
  <c r="B16" i="1"/>
</calcChain>
</file>

<file path=xl/sharedStrings.xml><?xml version="1.0" encoding="utf-8"?>
<sst xmlns="http://schemas.openxmlformats.org/spreadsheetml/2006/main" count="134" uniqueCount="97">
  <si>
    <t>Teste T</t>
  </si>
  <si>
    <t>Teste T pareado</t>
  </si>
  <si>
    <t>Anova</t>
  </si>
  <si>
    <t>Anova (teste F)</t>
  </si>
  <si>
    <t>Regressão</t>
  </si>
  <si>
    <t>Correlação</t>
  </si>
  <si>
    <t>Quiquadrado</t>
  </si>
  <si>
    <t>Duas amostras</t>
  </si>
  <si>
    <t>Uma amostra</t>
  </si>
  <si>
    <t xml:space="preserve">Teste T é quando temos uma amostra e queremos avaliar, tiramos uma amostra, tem aa média continua a da inicial I0, vou verificar essa média, verificar se a diferença é significaivamente ou não à da outra, baseado na distribuição de T. O t não precisamos ter o conhecimento da população, apenas da amostra. Eu preciso avaliar a significância, pois isso afeta a análise. Verifica em relação ao valor inicial. Hipotese zero a minha média continua igual a media inicial, ou hipotese alternativa que é diferente, maior ou menor. T encontrado com T tabelado, para o calculo, encontrar o valor crítico, se for o T tabelado de 0,05 de grau de liberdade, N-1 o grau de liberdade, ele dá 2,17, esse valor critico, essa possibilidade, ai eu calculo o meu T, T=X-mi 0, divide por S sobre raiz de N, se deu maior que o 2,17 significa que eu descarto a hipotese nula. </t>
  </si>
  <si>
    <t>Média</t>
  </si>
  <si>
    <t>Desvio P A</t>
  </si>
  <si>
    <t>Média 0</t>
  </si>
  <si>
    <t>h0: média é 12</t>
  </si>
  <si>
    <t>h1: média dif. 12</t>
  </si>
  <si>
    <t>prob 0,01</t>
  </si>
  <si>
    <t>pt critico</t>
  </si>
  <si>
    <t>T calc</t>
  </si>
  <si>
    <t>p-valor</t>
  </si>
  <si>
    <t>Teste T duas amostras</t>
  </si>
  <si>
    <t>média</t>
  </si>
  <si>
    <t xml:space="preserve">desvio </t>
  </si>
  <si>
    <t>Teste-t: duas amostras presumindo variâncias equivalentes</t>
  </si>
  <si>
    <t>Variável 1</t>
  </si>
  <si>
    <t>Variável 2</t>
  </si>
  <si>
    <t>Variância</t>
  </si>
  <si>
    <t>Observações</t>
  </si>
  <si>
    <t>Variância agrupada</t>
  </si>
  <si>
    <t>Hipótese da diferença de média</t>
  </si>
  <si>
    <t>gl</t>
  </si>
  <si>
    <t>Stat t</t>
  </si>
  <si>
    <t>P(T&lt;=t) uni-caudal</t>
  </si>
  <si>
    <t>t crítico uni-caudal</t>
  </si>
  <si>
    <t>P(T&lt;=t) bi-caudal</t>
  </si>
  <si>
    <t>t crítico bi-caudal</t>
  </si>
  <si>
    <t>grau de liberdade, soma quantas amostras e tira 1 n de cada</t>
  </si>
  <si>
    <t>se for menor que 0,05 será considerado significante</t>
  </si>
  <si>
    <t>Para pagar, aos proprietários de imóveis, os sinistros de danos causados por fogo ou água re- ferentes a valores inferiores a US$ 10 mil, uma companhia de seguros requer dois orçamentos, para limpeza e reparos de danos estruturais, antes de liberar o segurado a proceder com os reparos. A companhia de seguros compara os orçamentos de dois empreiteiros que frequente- mente lidam com esse tipo de trabalho na região correspondente. A Tabela a seguir  mostra os dez sinistros mais recentes para os quais foram fornecidos orçamentos por ambos os empreiteiros. No nível de significância de 0,05, existe diferença entre os dois empreiteiros?</t>
  </si>
  <si>
    <t>Sinistro</t>
  </si>
  <si>
    <t>Empreiteiro A</t>
  </si>
  <si>
    <t>Empreiteiro B</t>
  </si>
  <si>
    <t>Diferença</t>
  </si>
  <si>
    <t>Teste-t: duas amostras em par para médias</t>
  </si>
  <si>
    <t xml:space="preserve">Correlação de Pearson </t>
  </si>
  <si>
    <t>é menor que 0,05 ou seja significante</t>
  </si>
  <si>
    <t xml:space="preserve"> O índice de sucata por milhar (peças cujos defeitos não podem ser retrabalhados) são comparados em dados coletados por cinco dias aleatoriamente selecionados em três fábricas. Os dados comprovam uma diferença significante nos índices médios de sucata?</t>
  </si>
  <si>
    <t>Plant A</t>
  </si>
  <si>
    <t>Plant B</t>
  </si>
  <si>
    <t>Plant C</t>
  </si>
  <si>
    <t>Anova: fator único</t>
  </si>
  <si>
    <t>RESUMO</t>
  </si>
  <si>
    <t>Grupo</t>
  </si>
  <si>
    <t>Contagem</t>
  </si>
  <si>
    <t>Soma</t>
  </si>
  <si>
    <t>ANOVA</t>
  </si>
  <si>
    <t>Fonte da variação</t>
  </si>
  <si>
    <t>SQ</t>
  </si>
  <si>
    <t>MQ</t>
  </si>
  <si>
    <t>F</t>
  </si>
  <si>
    <t>valor-P</t>
  </si>
  <si>
    <t>F crítico</t>
  </si>
  <si>
    <t>Entre grupos</t>
  </si>
  <si>
    <t>Dentro dos grupos</t>
  </si>
  <si>
    <t>Total</t>
  </si>
  <si>
    <t>1 fator, 3 parametros</t>
  </si>
  <si>
    <t>significante</t>
  </si>
  <si>
    <t>&lt;0,05</t>
  </si>
  <si>
    <t>Correlação e regressão</t>
  </si>
  <si>
    <t xml:space="preserve">Um proprietário de uma casa está interessado no efeito do seu aparelho de ar condicionado na conta de luz. Para isso, ele anotou o número de horas que usou no seu aparelho de ar condicionado a cada dia, durante 21 dias. Também monitorou o relógio de medida do consumo de eletricidade durante estes dias e calculou a quantidade de eletricidade usada em quilowatt-hora.  Os resultados estão apresentados a seguir. </t>
  </si>
  <si>
    <t>Obs.</t>
  </si>
  <si>
    <t>KWH</t>
  </si>
  <si>
    <t>AC (horas)</t>
  </si>
  <si>
    <t>Cálculo do t a partir do coef. de correlação.</t>
  </si>
  <si>
    <t xml:space="preserve">A correlação com pearson, quanto mais proximo de 1 mais correlaciona os valores </t>
  </si>
  <si>
    <t>Pearson</t>
  </si>
  <si>
    <t>correlação, não causal, pode ser coinscidência.</t>
  </si>
  <si>
    <t>como kw/h é a resposta que eu quero é o Y</t>
  </si>
  <si>
    <t>RESUMO DOS RESULTADOS</t>
  </si>
  <si>
    <t>Estatística de regressão</t>
  </si>
  <si>
    <t>R múltiplo</t>
  </si>
  <si>
    <t>R-Quadrado</t>
  </si>
  <si>
    <t>R-quadrado ajustado</t>
  </si>
  <si>
    <t>Erro padrão</t>
  </si>
  <si>
    <t>Resíduo</t>
  </si>
  <si>
    <t>Interseção</t>
  </si>
  <si>
    <t>F de significação</t>
  </si>
  <si>
    <t>Coeficientes</t>
  </si>
  <si>
    <t>95% inferiores</t>
  </si>
  <si>
    <t>95% superiores</t>
  </si>
  <si>
    <t>Inferior 95,0%</t>
  </si>
  <si>
    <t>Superior 95,0%</t>
  </si>
  <si>
    <t>coef da equação do gráfico</t>
  </si>
  <si>
    <t>é significante</t>
  </si>
  <si>
    <t>o R^2 é quanto por cento ele explica  a relação</t>
  </si>
  <si>
    <t>coef de pearson ao quadrado</t>
  </si>
  <si>
    <t>o 27 é para x = 0</t>
  </si>
  <si>
    <t>o 5,34 é o incremento para cada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</si>
</sst>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i/>
      <sz val="10"/>
      <color theme="4" tint="-0.249977111117893"/>
      <name val="Arial"/>
      <family val="2"/>
    </font>
    <font>
      <b/>
      <i/>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1" xfId="0" applyBorder="1"/>
    <xf numFmtId="0" fontId="3" fillId="0" borderId="0" xfId="1"/>
    <xf numFmtId="0" fontId="0" fillId="0" borderId="0" xfId="0" applyFill="1" applyBorder="1" applyAlignment="1"/>
    <xf numFmtId="0" fontId="0" fillId="0" borderId="2" xfId="0" applyFill="1" applyBorder="1" applyAlignment="1"/>
    <xf numFmtId="0" fontId="4" fillId="0" borderId="4" xfId="0" applyFont="1" applyFill="1" applyBorder="1" applyAlignment="1">
      <alignment horizontal="center"/>
    </xf>
    <xf numFmtId="0" fontId="0" fillId="0" borderId="0" xfId="0"/>
    <xf numFmtId="0" fontId="2" fillId="0" borderId="0" xfId="0" applyFont="1" applyAlignment="1">
      <alignment horizontal="center"/>
    </xf>
    <xf numFmtId="0" fontId="4" fillId="0" borderId="0" xfId="0" applyFont="1" applyAlignment="1">
      <alignment horizontal="center"/>
    </xf>
    <xf numFmtId="164" fontId="0" fillId="0" borderId="1" xfId="0" applyNumberFormat="1" applyBorder="1"/>
    <xf numFmtId="0" fontId="0" fillId="0" borderId="0" xfId="0"/>
    <xf numFmtId="0" fontId="5" fillId="2" borderId="5" xfId="0" applyFont="1" applyFill="1" applyBorder="1" applyAlignment="1">
      <alignment horizontal="center"/>
    </xf>
    <xf numFmtId="0" fontId="5" fillId="2" borderId="3" xfId="0" applyFont="1" applyFill="1" applyBorder="1" applyAlignment="1">
      <alignment horizontal="center"/>
    </xf>
    <xf numFmtId="0" fontId="5" fillId="2" borderId="6" xfId="0" applyFont="1"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3" borderId="10" xfId="0" applyNumberFormat="1" applyFill="1" applyBorder="1" applyAlignment="1">
      <alignment horizontal="center"/>
    </xf>
    <xf numFmtId="164" fontId="0" fillId="3" borderId="0" xfId="0" applyNumberFormat="1" applyFill="1" applyAlignment="1">
      <alignment horizontal="center"/>
    </xf>
    <xf numFmtId="164" fontId="0" fillId="3" borderId="11" xfId="0" applyNumberFormat="1" applyFill="1" applyBorder="1" applyAlignment="1">
      <alignment horizontal="center"/>
    </xf>
    <xf numFmtId="164" fontId="0" fillId="3" borderId="12" xfId="0" applyNumberFormat="1" applyFill="1" applyBorder="1" applyAlignment="1">
      <alignment horizontal="center"/>
    </xf>
    <xf numFmtId="164" fontId="0" fillId="3" borderId="13" xfId="0" applyNumberFormat="1" applyFill="1" applyBorder="1" applyAlignment="1">
      <alignment horizontal="center"/>
    </xf>
    <xf numFmtId="164" fontId="0" fillId="3" borderId="14" xfId="0" applyNumberFormat="1" applyFill="1" applyBorder="1" applyAlignment="1">
      <alignment horizontal="center"/>
    </xf>
    <xf numFmtId="0" fontId="0" fillId="4" borderId="0" xfId="0" applyFill="1" applyBorder="1" applyAlignment="1"/>
    <xf numFmtId="0" fontId="4" fillId="0" borderId="4" xfId="0" applyFont="1" applyFill="1" applyBorder="1" applyAlignment="1">
      <alignment horizontal="centerContinuous"/>
    </xf>
    <xf numFmtId="0" fontId="0" fillId="0" borderId="0" xfId="0"/>
    <xf numFmtId="0" fontId="1" fillId="0" borderId="0" xfId="0" applyFont="1"/>
    <xf numFmtId="164" fontId="1" fillId="0" borderId="0" xfId="0" applyNumberFormat="1" applyFont="1"/>
    <xf numFmtId="0" fontId="0" fillId="0" borderId="0" xfId="0" applyAlignment="1">
      <alignment horizontal="center"/>
    </xf>
    <xf numFmtId="0" fontId="6" fillId="0" borderId="0" xfId="0" applyFont="1"/>
    <xf numFmtId="0" fontId="0" fillId="4" borderId="2" xfId="0" applyFill="1" applyBorder="1" applyAlignment="1"/>
    <xf numFmtId="0" fontId="0" fillId="0" borderId="0" xfId="0" applyAlignment="1">
      <alignment horizontal="center"/>
    </xf>
    <xf numFmtId="0" fontId="0" fillId="0" borderId="0" xfId="0"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kw/h x AC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587182852143482E-2"/>
                  <c:y val="-6.30300379119276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Planilha1!$D$111:$D$131</c:f>
              <c:numCache>
                <c:formatCode>0.0</c:formatCode>
                <c:ptCount val="21"/>
                <c:pt idx="0">
                  <c:v>1.5</c:v>
                </c:pt>
                <c:pt idx="1">
                  <c:v>4.5</c:v>
                </c:pt>
                <c:pt idx="2">
                  <c:v>5</c:v>
                </c:pt>
                <c:pt idx="3">
                  <c:v>2</c:v>
                </c:pt>
                <c:pt idx="4">
                  <c:v>8.5</c:v>
                </c:pt>
                <c:pt idx="5">
                  <c:v>6</c:v>
                </c:pt>
                <c:pt idx="6">
                  <c:v>13.5</c:v>
                </c:pt>
                <c:pt idx="7">
                  <c:v>8</c:v>
                </c:pt>
                <c:pt idx="8">
                  <c:v>12.5</c:v>
                </c:pt>
                <c:pt idx="9">
                  <c:v>7.5</c:v>
                </c:pt>
                <c:pt idx="10">
                  <c:v>6.5</c:v>
                </c:pt>
                <c:pt idx="11">
                  <c:v>8</c:v>
                </c:pt>
                <c:pt idx="12">
                  <c:v>7.5</c:v>
                </c:pt>
                <c:pt idx="13">
                  <c:v>8</c:v>
                </c:pt>
                <c:pt idx="14">
                  <c:v>7.5</c:v>
                </c:pt>
                <c:pt idx="15">
                  <c:v>12</c:v>
                </c:pt>
                <c:pt idx="16">
                  <c:v>6</c:v>
                </c:pt>
                <c:pt idx="17">
                  <c:v>2.5</c:v>
                </c:pt>
                <c:pt idx="18">
                  <c:v>5</c:v>
                </c:pt>
                <c:pt idx="19">
                  <c:v>7.5</c:v>
                </c:pt>
                <c:pt idx="20">
                  <c:v>6</c:v>
                </c:pt>
              </c:numCache>
            </c:numRef>
          </c:xVal>
          <c:yVal>
            <c:numRef>
              <c:f>Planilha1!$C$111:$C$131</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6D0B-4E11-B3DF-5BA4AD9A4E3A}"/>
            </c:ext>
          </c:extLst>
        </c:ser>
        <c:dLbls>
          <c:showLegendKey val="0"/>
          <c:showVal val="0"/>
          <c:showCatName val="0"/>
          <c:showSerName val="0"/>
          <c:showPercent val="0"/>
          <c:showBubbleSize val="0"/>
        </c:dLbls>
        <c:axId val="599586640"/>
        <c:axId val="527140240"/>
      </c:scatterChart>
      <c:valAx>
        <c:axId val="5995866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140240"/>
        <c:crosses val="autoZero"/>
        <c:crossBetween val="midCat"/>
      </c:valAx>
      <c:valAx>
        <c:axId val="5271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9586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10</xdr:row>
      <xdr:rowOff>142875</xdr:rowOff>
    </xdr:from>
    <xdr:to>
      <xdr:col>10</xdr:col>
      <xdr:colOff>438010</xdr:colOff>
      <xdr:row>16</xdr:row>
      <xdr:rowOff>47494</xdr:rowOff>
    </xdr:to>
    <xdr:pic>
      <xdr:nvPicPr>
        <xdr:cNvPr id="2" name="Imagem 1">
          <a:extLst>
            <a:ext uri="{FF2B5EF4-FFF2-40B4-BE49-F238E27FC236}">
              <a16:creationId xmlns:a16="http://schemas.microsoft.com/office/drawing/2014/main" id="{D7F73AA7-98CC-49F1-8E97-598A99B302DB}"/>
            </a:ext>
          </a:extLst>
        </xdr:cNvPr>
        <xdr:cNvPicPr>
          <a:picLocks noChangeAspect="1"/>
        </xdr:cNvPicPr>
      </xdr:nvPicPr>
      <xdr:blipFill>
        <a:blip xmlns:r="http://schemas.openxmlformats.org/officeDocument/2006/relationships" r:embed="rId1"/>
        <a:stretch>
          <a:fillRect/>
        </a:stretch>
      </xdr:blipFill>
      <xdr:spPr>
        <a:xfrm>
          <a:off x="6638925" y="2047875"/>
          <a:ext cx="1123810" cy="1047619"/>
        </a:xfrm>
        <a:prstGeom prst="rect">
          <a:avLst/>
        </a:prstGeom>
      </xdr:spPr>
    </xdr:pic>
    <xdr:clientData/>
  </xdr:twoCellAnchor>
  <xdr:twoCellAnchor>
    <xdr:from>
      <xdr:col>4</xdr:col>
      <xdr:colOff>400050</xdr:colOff>
      <xdr:row>116</xdr:row>
      <xdr:rowOff>71437</xdr:rowOff>
    </xdr:from>
    <xdr:to>
      <xdr:col>12</xdr:col>
      <xdr:colOff>95250</xdr:colOff>
      <xdr:row>130</xdr:row>
      <xdr:rowOff>147637</xdr:rowOff>
    </xdr:to>
    <xdr:graphicFrame macro="">
      <xdr:nvGraphicFramePr>
        <xdr:cNvPr id="3" name="Gráfico 2">
          <a:extLst>
            <a:ext uri="{FF2B5EF4-FFF2-40B4-BE49-F238E27FC236}">
              <a16:creationId xmlns:a16="http://schemas.microsoft.com/office/drawing/2014/main" id="{2A782A2D-E28C-4B67-B6A4-37C1C87FC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1F5C-5D69-426F-95EF-7772EE239FE9}">
  <dimension ref="A2:CB154"/>
  <sheetViews>
    <sheetView tabSelected="1" topLeftCell="C1" workbookViewId="0">
      <selection activeCell="G7" sqref="G7"/>
    </sheetView>
  </sheetViews>
  <sheetFormatPr defaultRowHeight="15" x14ac:dyDescent="0.25"/>
  <cols>
    <col min="1" max="1" width="10.28515625" bestFit="1" customWidth="1"/>
    <col min="2" max="2" width="15.140625" bestFit="1" customWidth="1"/>
    <col min="3" max="3" width="15.7109375" bestFit="1" customWidth="1"/>
    <col min="4" max="4" width="13.85546875" bestFit="1" customWidth="1"/>
  </cols>
  <sheetData>
    <row r="2" spans="1:80" x14ac:dyDescent="0.25">
      <c r="B2" s="1" t="s">
        <v>0</v>
      </c>
      <c r="C2" s="1" t="s">
        <v>8</v>
      </c>
      <c r="D2" s="1" t="s">
        <v>7</v>
      </c>
    </row>
    <row r="3" spans="1:80" x14ac:dyDescent="0.25">
      <c r="B3" s="1" t="s">
        <v>1</v>
      </c>
    </row>
    <row r="4" spans="1:80" x14ac:dyDescent="0.25">
      <c r="B4" s="1" t="s">
        <v>3</v>
      </c>
    </row>
    <row r="5" spans="1:80" x14ac:dyDescent="0.25">
      <c r="B5" s="1" t="s">
        <v>4</v>
      </c>
      <c r="G5" s="2"/>
    </row>
    <row r="6" spans="1:80" x14ac:dyDescent="0.25">
      <c r="B6" s="1" t="s">
        <v>5</v>
      </c>
    </row>
    <row r="7" spans="1:80" x14ac:dyDescent="0.25">
      <c r="B7" s="1" t="s">
        <v>6</v>
      </c>
    </row>
    <row r="9" spans="1:80" x14ac:dyDescent="0.25">
      <c r="B9" s="31" t="s">
        <v>9</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row>
    <row r="11" spans="1:80" x14ac:dyDescent="0.25">
      <c r="B11">
        <v>14.4</v>
      </c>
      <c r="C11" t="s">
        <v>12</v>
      </c>
      <c r="D11">
        <v>12</v>
      </c>
      <c r="F11" t="s">
        <v>15</v>
      </c>
    </row>
    <row r="12" spans="1:80" x14ac:dyDescent="0.25">
      <c r="B12">
        <v>12.9</v>
      </c>
      <c r="F12" t="s">
        <v>16</v>
      </c>
      <c r="G12">
        <f>_xlfn.T.INV.2T(0.01,4)</f>
        <v>4.604094871349993</v>
      </c>
    </row>
    <row r="13" spans="1:80" x14ac:dyDescent="0.25">
      <c r="B13">
        <v>15</v>
      </c>
      <c r="C13" t="s">
        <v>13</v>
      </c>
      <c r="F13" t="s">
        <v>17</v>
      </c>
      <c r="G13">
        <f>(B16-D11)/(B17/SQRT(5))</f>
        <v>5.2098807225172781</v>
      </c>
    </row>
    <row r="14" spans="1:80" x14ac:dyDescent="0.25">
      <c r="B14">
        <v>13.7</v>
      </c>
      <c r="C14" t="s">
        <v>14</v>
      </c>
      <c r="F14" t="s">
        <v>18</v>
      </c>
      <c r="G14">
        <f>_xlfn.T.DIST.2T(G13,4)</f>
        <v>6.4721512551046334E-3</v>
      </c>
    </row>
    <row r="15" spans="1:80" x14ac:dyDescent="0.25">
      <c r="B15">
        <v>13.5</v>
      </c>
    </row>
    <row r="16" spans="1:80" x14ac:dyDescent="0.25">
      <c r="A16" t="s">
        <v>10</v>
      </c>
      <c r="B16">
        <f>AVERAGE(B11:B15)</f>
        <v>13.9</v>
      </c>
    </row>
    <row r="17" spans="1:4" x14ac:dyDescent="0.25">
      <c r="A17" t="s">
        <v>11</v>
      </c>
      <c r="B17">
        <f>_xlfn.STDEV.S(B11:B15)</f>
        <v>0.81547532151500446</v>
      </c>
    </row>
    <row r="20" spans="1:4" x14ac:dyDescent="0.25">
      <c r="B20" t="s">
        <v>19</v>
      </c>
    </row>
    <row r="22" spans="1:4" x14ac:dyDescent="0.25">
      <c r="B22">
        <v>25</v>
      </c>
      <c r="C22">
        <v>23</v>
      </c>
    </row>
    <row r="23" spans="1:4" x14ac:dyDescent="0.25">
      <c r="B23">
        <v>21</v>
      </c>
      <c r="C23">
        <v>24</v>
      </c>
    </row>
    <row r="24" spans="1:4" x14ac:dyDescent="0.25">
      <c r="B24">
        <v>20</v>
      </c>
      <c r="C24">
        <v>20</v>
      </c>
    </row>
    <row r="25" spans="1:4" x14ac:dyDescent="0.25">
      <c r="B25">
        <v>27</v>
      </c>
      <c r="C25">
        <v>21</v>
      </c>
    </row>
    <row r="26" spans="1:4" x14ac:dyDescent="0.25">
      <c r="B26">
        <v>22</v>
      </c>
      <c r="C26">
        <v>24</v>
      </c>
    </row>
    <row r="27" spans="1:4" x14ac:dyDescent="0.25">
      <c r="B27">
        <f>AVERAGE(B22:B26)</f>
        <v>23</v>
      </c>
      <c r="C27">
        <f>AVERAGE(C22:C26)</f>
        <v>22.4</v>
      </c>
      <c r="D27" t="s">
        <v>20</v>
      </c>
    </row>
    <row r="28" spans="1:4" x14ac:dyDescent="0.25">
      <c r="B28">
        <f>_xlfn.STDEV.S(B22:B26)</f>
        <v>2.9154759474226504</v>
      </c>
      <c r="C28">
        <f>_xlfn.STDEV.S(C22:C26)</f>
        <v>1.8165902124584949</v>
      </c>
      <c r="D28" t="s">
        <v>21</v>
      </c>
    </row>
    <row r="30" spans="1:4" x14ac:dyDescent="0.25">
      <c r="B30" t="s">
        <v>22</v>
      </c>
    </row>
    <row r="31" spans="1:4" ht="15.75" thickBot="1" x14ac:dyDescent="0.3"/>
    <row r="32" spans="1:4" x14ac:dyDescent="0.25">
      <c r="B32" s="5"/>
      <c r="C32" s="5" t="s">
        <v>23</v>
      </c>
      <c r="D32" s="5" t="s">
        <v>24</v>
      </c>
    </row>
    <row r="33" spans="2:13" x14ac:dyDescent="0.25">
      <c r="B33" s="3" t="s">
        <v>10</v>
      </c>
      <c r="C33" s="3">
        <v>23</v>
      </c>
      <c r="D33" s="3">
        <v>22.4</v>
      </c>
    </row>
    <row r="34" spans="2:13" x14ac:dyDescent="0.25">
      <c r="B34" s="3" t="s">
        <v>25</v>
      </c>
      <c r="C34" s="3">
        <v>8.5</v>
      </c>
      <c r="D34" s="3">
        <v>3.3</v>
      </c>
    </row>
    <row r="35" spans="2:13" x14ac:dyDescent="0.25">
      <c r="B35" s="3" t="s">
        <v>26</v>
      </c>
      <c r="C35" s="3">
        <v>5</v>
      </c>
      <c r="D35" s="3">
        <v>5</v>
      </c>
    </row>
    <row r="36" spans="2:13" x14ac:dyDescent="0.25">
      <c r="B36" s="3" t="s">
        <v>27</v>
      </c>
      <c r="C36" s="3">
        <v>5.9</v>
      </c>
      <c r="D36" s="3"/>
    </row>
    <row r="37" spans="2:13" x14ac:dyDescent="0.25">
      <c r="B37" s="3" t="s">
        <v>28</v>
      </c>
      <c r="C37" s="3">
        <v>0</v>
      </c>
      <c r="D37" s="3"/>
    </row>
    <row r="38" spans="2:13" x14ac:dyDescent="0.25">
      <c r="B38" s="3" t="s">
        <v>29</v>
      </c>
      <c r="C38" s="3">
        <v>8</v>
      </c>
      <c r="D38" s="3" t="s">
        <v>35</v>
      </c>
    </row>
    <row r="39" spans="2:13" x14ac:dyDescent="0.25">
      <c r="B39" s="3" t="s">
        <v>30</v>
      </c>
      <c r="C39" s="3">
        <v>0.39056673294247252</v>
      </c>
      <c r="D39" s="3"/>
    </row>
    <row r="40" spans="2:13" x14ac:dyDescent="0.25">
      <c r="B40" s="3" t="s">
        <v>31</v>
      </c>
      <c r="C40" s="3">
        <v>0.35315598555918915</v>
      </c>
      <c r="D40" s="3"/>
    </row>
    <row r="41" spans="2:13" x14ac:dyDescent="0.25">
      <c r="B41" s="3" t="s">
        <v>32</v>
      </c>
      <c r="C41" s="3">
        <v>1.8595480375308981</v>
      </c>
      <c r="D41" s="3"/>
    </row>
    <row r="42" spans="2:13" x14ac:dyDescent="0.25">
      <c r="B42" s="3" t="s">
        <v>33</v>
      </c>
      <c r="C42" s="3">
        <v>0.70631197111837829</v>
      </c>
      <c r="D42" s="3" t="s">
        <v>36</v>
      </c>
    </row>
    <row r="43" spans="2:13" ht="15.75" thickBot="1" x14ac:dyDescent="0.3">
      <c r="B43" s="4" t="s">
        <v>34</v>
      </c>
      <c r="C43" s="4">
        <v>2.3060041352041671</v>
      </c>
      <c r="D43" s="4"/>
    </row>
    <row r="45" spans="2:13" x14ac:dyDescent="0.25">
      <c r="B45" t="s">
        <v>1</v>
      </c>
    </row>
    <row r="47" spans="2:13" x14ac:dyDescent="0.25">
      <c r="B47" s="32" t="s">
        <v>37</v>
      </c>
      <c r="C47" s="32"/>
      <c r="D47" s="32"/>
      <c r="E47" s="32"/>
      <c r="F47" s="32"/>
      <c r="G47" s="32"/>
      <c r="H47" s="32"/>
      <c r="I47" s="32"/>
      <c r="J47" s="32"/>
      <c r="K47" s="32"/>
      <c r="L47" s="32"/>
      <c r="M47" s="32"/>
    </row>
    <row r="49" spans="2:13" x14ac:dyDescent="0.25">
      <c r="B49" s="7" t="s">
        <v>38</v>
      </c>
      <c r="C49" s="7" t="s">
        <v>39</v>
      </c>
      <c r="D49" s="7" t="s">
        <v>40</v>
      </c>
      <c r="E49" s="7" t="s">
        <v>41</v>
      </c>
      <c r="F49" s="6"/>
      <c r="G49" s="6"/>
      <c r="H49" s="6"/>
      <c r="I49" s="6"/>
      <c r="J49" s="6"/>
      <c r="K49" s="6"/>
      <c r="L49" s="6"/>
      <c r="M49" s="6"/>
    </row>
    <row r="50" spans="2:13" x14ac:dyDescent="0.25">
      <c r="B50" s="6">
        <v>1</v>
      </c>
      <c r="C50" s="6">
        <v>5500</v>
      </c>
      <c r="D50" s="6">
        <v>6000</v>
      </c>
      <c r="E50" s="6">
        <v>-500</v>
      </c>
      <c r="F50" s="6"/>
      <c r="G50" s="6"/>
      <c r="H50" s="6"/>
      <c r="I50" s="6"/>
      <c r="J50" s="6"/>
      <c r="K50" s="6"/>
      <c r="L50" s="6"/>
      <c r="M50" s="6"/>
    </row>
    <row r="51" spans="2:13" x14ac:dyDescent="0.25">
      <c r="B51" s="6">
        <v>2</v>
      </c>
      <c r="C51" s="6">
        <v>1000</v>
      </c>
      <c r="D51" s="6">
        <v>900</v>
      </c>
      <c r="E51" s="6">
        <v>100</v>
      </c>
      <c r="F51" s="6"/>
      <c r="G51" s="6"/>
      <c r="H51" s="6"/>
      <c r="I51" s="6"/>
      <c r="J51" s="6"/>
      <c r="K51" s="6"/>
      <c r="L51" s="6"/>
      <c r="M51" s="6"/>
    </row>
    <row r="52" spans="2:13" x14ac:dyDescent="0.25">
      <c r="B52" s="6">
        <v>3</v>
      </c>
      <c r="C52" s="6">
        <v>2500</v>
      </c>
      <c r="D52" s="6">
        <v>2500</v>
      </c>
      <c r="E52" s="6">
        <v>0</v>
      </c>
      <c r="F52" s="6"/>
      <c r="G52" s="6"/>
      <c r="H52" s="6"/>
      <c r="I52" s="6"/>
      <c r="J52" s="6"/>
      <c r="K52" s="6"/>
      <c r="L52" s="6"/>
      <c r="M52" s="6"/>
    </row>
    <row r="53" spans="2:13" x14ac:dyDescent="0.25">
      <c r="B53" s="6">
        <v>4</v>
      </c>
      <c r="C53" s="6">
        <v>7800</v>
      </c>
      <c r="D53" s="6">
        <v>8300</v>
      </c>
      <c r="E53" s="6">
        <v>-500</v>
      </c>
      <c r="F53" s="6"/>
      <c r="G53" s="6"/>
      <c r="H53" s="8"/>
      <c r="I53" s="8"/>
      <c r="J53" s="8"/>
      <c r="K53" s="6"/>
      <c r="L53" s="6"/>
      <c r="M53" s="6"/>
    </row>
    <row r="54" spans="2:13" x14ac:dyDescent="0.25">
      <c r="B54" s="6">
        <v>5</v>
      </c>
      <c r="C54" s="6">
        <v>6400</v>
      </c>
      <c r="D54" s="6">
        <v>6200</v>
      </c>
      <c r="E54" s="6">
        <v>200</v>
      </c>
      <c r="F54" s="6"/>
      <c r="G54" s="6"/>
      <c r="H54" s="6"/>
      <c r="I54" s="6"/>
      <c r="J54" s="6"/>
      <c r="K54" s="6"/>
      <c r="L54" s="6"/>
      <c r="M54" s="6"/>
    </row>
    <row r="55" spans="2:13" x14ac:dyDescent="0.25">
      <c r="B55" s="6">
        <v>6</v>
      </c>
      <c r="C55" s="6">
        <v>8800</v>
      </c>
      <c r="D55" s="6">
        <v>9400</v>
      </c>
      <c r="E55" s="6">
        <v>-600</v>
      </c>
      <c r="F55" s="6"/>
      <c r="G55" s="6"/>
      <c r="H55" s="6"/>
      <c r="I55" s="6"/>
      <c r="J55" s="6"/>
      <c r="K55" s="6"/>
      <c r="L55" s="6"/>
      <c r="M55" s="6"/>
    </row>
    <row r="56" spans="2:13" x14ac:dyDescent="0.25">
      <c r="B56" s="6">
        <v>7</v>
      </c>
      <c r="C56" s="6">
        <v>600</v>
      </c>
      <c r="D56" s="6">
        <v>500</v>
      </c>
      <c r="E56" s="6">
        <v>100</v>
      </c>
      <c r="F56" s="6"/>
      <c r="G56" s="6"/>
      <c r="H56" s="6"/>
      <c r="I56" s="6"/>
      <c r="J56" s="6"/>
      <c r="K56" s="6"/>
      <c r="L56" s="6"/>
      <c r="M56" s="6"/>
    </row>
    <row r="57" spans="2:13" x14ac:dyDescent="0.25">
      <c r="B57" s="6">
        <v>8</v>
      </c>
      <c r="C57" s="6">
        <v>3300</v>
      </c>
      <c r="D57" s="6">
        <v>3500</v>
      </c>
      <c r="E57" s="6">
        <v>-200</v>
      </c>
      <c r="F57" s="6"/>
      <c r="G57" s="6"/>
      <c r="H57" s="6"/>
      <c r="I57" s="6"/>
      <c r="J57" s="6"/>
      <c r="K57" s="6"/>
      <c r="L57" s="6"/>
      <c r="M57" s="6"/>
    </row>
    <row r="58" spans="2:13" x14ac:dyDescent="0.25">
      <c r="B58" s="6">
        <v>9</v>
      </c>
      <c r="C58" s="6">
        <v>4500</v>
      </c>
      <c r="D58" s="6">
        <v>5200</v>
      </c>
      <c r="E58" s="6">
        <v>-700</v>
      </c>
      <c r="F58" s="6"/>
      <c r="G58" s="6"/>
      <c r="H58" s="6"/>
      <c r="I58" s="6"/>
      <c r="J58" s="6"/>
      <c r="K58" s="6"/>
      <c r="L58" s="6"/>
      <c r="M58" s="6"/>
    </row>
    <row r="59" spans="2:13" x14ac:dyDescent="0.25">
      <c r="B59" s="6">
        <v>10</v>
      </c>
      <c r="C59" s="6">
        <v>6500</v>
      </c>
      <c r="D59" s="6">
        <v>6800</v>
      </c>
      <c r="E59" s="6">
        <v>-300</v>
      </c>
      <c r="F59" s="6"/>
      <c r="G59" s="6"/>
      <c r="H59" s="6"/>
      <c r="I59" s="6"/>
      <c r="J59" s="6"/>
      <c r="K59" s="6"/>
      <c r="L59" s="6"/>
      <c r="M59" s="6"/>
    </row>
    <row r="61" spans="2:13" x14ac:dyDescent="0.25">
      <c r="B61" t="s">
        <v>42</v>
      </c>
    </row>
    <row r="62" spans="2:13" ht="15.75" thickBot="1" x14ac:dyDescent="0.3"/>
    <row r="63" spans="2:13" x14ac:dyDescent="0.25">
      <c r="B63" s="5"/>
      <c r="C63" s="5" t="s">
        <v>39</v>
      </c>
      <c r="D63" s="5" t="s">
        <v>40</v>
      </c>
    </row>
    <row r="64" spans="2:13" x14ac:dyDescent="0.25">
      <c r="B64" s="3" t="s">
        <v>10</v>
      </c>
      <c r="C64" s="3">
        <v>4690</v>
      </c>
      <c r="D64" s="3">
        <v>4930</v>
      </c>
    </row>
    <row r="65" spans="2:12" x14ac:dyDescent="0.25">
      <c r="B65" s="3" t="s">
        <v>25</v>
      </c>
      <c r="C65" s="3">
        <v>7836555.555555556</v>
      </c>
      <c r="D65" s="3">
        <v>9053444.444444444</v>
      </c>
    </row>
    <row r="66" spans="2:12" x14ac:dyDescent="0.25">
      <c r="B66" s="3" t="s">
        <v>26</v>
      </c>
      <c r="C66" s="3">
        <v>10</v>
      </c>
      <c r="D66" s="3">
        <v>10</v>
      </c>
    </row>
    <row r="67" spans="2:12" x14ac:dyDescent="0.25">
      <c r="B67" s="3" t="s">
        <v>43</v>
      </c>
      <c r="C67" s="3">
        <v>0.99624738585089656</v>
      </c>
      <c r="D67" s="3"/>
    </row>
    <row r="68" spans="2:12" x14ac:dyDescent="0.25">
      <c r="B68" s="3" t="s">
        <v>28</v>
      </c>
      <c r="C68" s="3">
        <v>0</v>
      </c>
      <c r="D68" s="3"/>
    </row>
    <row r="69" spans="2:12" x14ac:dyDescent="0.25">
      <c r="B69" s="3" t="s">
        <v>29</v>
      </c>
      <c r="C69" s="3">
        <v>9</v>
      </c>
      <c r="D69" s="3"/>
    </row>
    <row r="70" spans="2:12" x14ac:dyDescent="0.25">
      <c r="B70" s="3" t="s">
        <v>30</v>
      </c>
      <c r="C70" s="3">
        <v>-2.3189638550429912</v>
      </c>
      <c r="D70" s="3"/>
    </row>
    <row r="71" spans="2:12" x14ac:dyDescent="0.25">
      <c r="B71" s="3" t="s">
        <v>31</v>
      </c>
      <c r="C71" s="3">
        <v>2.2781514760110751E-2</v>
      </c>
      <c r="D71" s="3"/>
    </row>
    <row r="72" spans="2:12" x14ac:dyDescent="0.25">
      <c r="B72" s="3" t="s">
        <v>32</v>
      </c>
      <c r="C72" s="3">
        <v>1.8331129326562374</v>
      </c>
      <c r="D72" s="3"/>
    </row>
    <row r="73" spans="2:12" x14ac:dyDescent="0.25">
      <c r="B73" s="3" t="s">
        <v>33</v>
      </c>
      <c r="C73" s="3">
        <v>4.5563029520221503E-2</v>
      </c>
      <c r="D73" s="3" t="s">
        <v>44</v>
      </c>
    </row>
    <row r="74" spans="2:12" ht="15.75" thickBot="1" x14ac:dyDescent="0.3">
      <c r="B74" s="4" t="s">
        <v>34</v>
      </c>
      <c r="C74" s="4">
        <v>2.2621571627982053</v>
      </c>
      <c r="D74" s="4"/>
    </row>
    <row r="76" spans="2:12" x14ac:dyDescent="0.25">
      <c r="B76" t="s">
        <v>2</v>
      </c>
    </row>
    <row r="78" spans="2:12" x14ac:dyDescent="0.25">
      <c r="B78" s="32" t="s">
        <v>45</v>
      </c>
      <c r="C78" s="32"/>
      <c r="D78" s="32"/>
      <c r="E78" s="32"/>
      <c r="F78" s="32"/>
      <c r="G78" s="32"/>
      <c r="H78" s="32"/>
      <c r="I78" s="32"/>
      <c r="J78" s="32"/>
      <c r="K78" s="32"/>
      <c r="L78" s="32"/>
    </row>
    <row r="79" spans="2:12" x14ac:dyDescent="0.25">
      <c r="B79" s="6"/>
      <c r="C79" s="6"/>
      <c r="D79" s="6"/>
      <c r="E79" s="6"/>
      <c r="F79" s="6"/>
      <c r="G79" s="6"/>
      <c r="H79" s="6"/>
      <c r="I79" s="6"/>
      <c r="J79" s="6"/>
      <c r="K79" s="6"/>
      <c r="L79" s="6"/>
    </row>
    <row r="80" spans="2:12" x14ac:dyDescent="0.25">
      <c r="B80" s="10"/>
      <c r="C80" s="11" t="s">
        <v>46</v>
      </c>
      <c r="D80" s="12" t="s">
        <v>47</v>
      </c>
      <c r="E80" s="13" t="s">
        <v>48</v>
      </c>
      <c r="F80" s="10"/>
      <c r="G80" s="10"/>
      <c r="H80" s="10"/>
      <c r="I80" s="10"/>
      <c r="J80" s="10"/>
      <c r="K80" s="10"/>
      <c r="L80" s="10"/>
    </row>
    <row r="81" spans="2:12" x14ac:dyDescent="0.25">
      <c r="B81" s="10"/>
      <c r="C81" s="14">
        <v>11.4</v>
      </c>
      <c r="D81" s="15">
        <v>11.1</v>
      </c>
      <c r="E81" s="16">
        <v>10.199999999999999</v>
      </c>
      <c r="F81" s="10"/>
      <c r="G81" s="10" t="s">
        <v>64</v>
      </c>
      <c r="H81" s="10"/>
      <c r="I81" s="10"/>
      <c r="J81" s="10"/>
      <c r="K81" s="10"/>
      <c r="L81" s="10"/>
    </row>
    <row r="82" spans="2:12" x14ac:dyDescent="0.25">
      <c r="B82" s="10"/>
      <c r="C82" s="17">
        <v>12.5</v>
      </c>
      <c r="D82" s="18">
        <v>14.1</v>
      </c>
      <c r="E82" s="19">
        <v>9.5</v>
      </c>
      <c r="F82" s="10"/>
      <c r="G82" s="10"/>
      <c r="H82" s="10"/>
      <c r="I82" s="10"/>
      <c r="J82" s="10"/>
      <c r="K82" s="10"/>
      <c r="L82" s="10"/>
    </row>
    <row r="83" spans="2:12" x14ac:dyDescent="0.25">
      <c r="B83" s="10"/>
      <c r="C83" s="17">
        <v>10.1</v>
      </c>
      <c r="D83" s="18">
        <v>16.8</v>
      </c>
      <c r="E83" s="19">
        <v>9</v>
      </c>
      <c r="F83" s="10"/>
      <c r="G83" s="10"/>
      <c r="H83" s="10"/>
      <c r="I83" s="10"/>
      <c r="J83" s="10"/>
      <c r="K83" s="10"/>
      <c r="L83" s="10"/>
    </row>
    <row r="84" spans="2:12" x14ac:dyDescent="0.25">
      <c r="B84" s="10"/>
      <c r="C84" s="17">
        <v>13.8</v>
      </c>
      <c r="D84" s="18">
        <v>13.2</v>
      </c>
      <c r="E84" s="19">
        <v>13.3</v>
      </c>
      <c r="F84" s="10"/>
      <c r="G84" s="10"/>
      <c r="H84" s="10"/>
      <c r="I84" s="10"/>
      <c r="J84" s="10"/>
      <c r="K84" s="10"/>
      <c r="L84" s="10"/>
    </row>
    <row r="85" spans="2:12" x14ac:dyDescent="0.25">
      <c r="B85" s="10"/>
      <c r="C85" s="20">
        <v>13.7</v>
      </c>
      <c r="D85" s="21">
        <v>14.6</v>
      </c>
      <c r="E85" s="22">
        <v>5.9</v>
      </c>
      <c r="F85" s="10"/>
      <c r="G85" s="10"/>
      <c r="H85" s="10"/>
      <c r="I85" s="10"/>
      <c r="J85" s="10"/>
      <c r="K85" s="10"/>
      <c r="L85" s="10"/>
    </row>
    <row r="86" spans="2:12" x14ac:dyDescent="0.25">
      <c r="C86" s="9">
        <f>AVERAGE(C81:C85)</f>
        <v>12.3</v>
      </c>
      <c r="D86" s="9">
        <f t="shared" ref="D86:E86" si="0">AVERAGE(D81:D85)</f>
        <v>13.959999999999999</v>
      </c>
      <c r="E86" s="9">
        <f t="shared" si="0"/>
        <v>9.58</v>
      </c>
    </row>
    <row r="88" spans="2:12" x14ac:dyDescent="0.25">
      <c r="C88" t="s">
        <v>49</v>
      </c>
    </row>
    <row r="90" spans="2:12" ht="15.75" thickBot="1" x14ac:dyDescent="0.3">
      <c r="C90" t="s">
        <v>50</v>
      </c>
    </row>
    <row r="91" spans="2:12" x14ac:dyDescent="0.25">
      <c r="C91" s="5" t="s">
        <v>51</v>
      </c>
      <c r="D91" s="5" t="s">
        <v>52</v>
      </c>
      <c r="E91" s="5" t="s">
        <v>53</v>
      </c>
      <c r="F91" s="5" t="s">
        <v>10</v>
      </c>
      <c r="G91" s="5" t="s">
        <v>25</v>
      </c>
    </row>
    <row r="92" spans="2:12" x14ac:dyDescent="0.25">
      <c r="C92" s="3" t="s">
        <v>46</v>
      </c>
      <c r="D92" s="3">
        <v>5</v>
      </c>
      <c r="E92" s="3">
        <v>61.5</v>
      </c>
      <c r="F92" s="3">
        <v>12.3</v>
      </c>
      <c r="G92" s="3">
        <v>2.4749999999999943</v>
      </c>
    </row>
    <row r="93" spans="2:12" x14ac:dyDescent="0.25">
      <c r="C93" s="3" t="s">
        <v>47</v>
      </c>
      <c r="D93" s="3">
        <v>5</v>
      </c>
      <c r="E93" s="3">
        <v>69.8</v>
      </c>
      <c r="F93" s="3">
        <v>13.959999999999999</v>
      </c>
      <c r="G93" s="3">
        <v>4.3129999999999882</v>
      </c>
    </row>
    <row r="94" spans="2:12" ht="15.75" thickBot="1" x14ac:dyDescent="0.3">
      <c r="C94" s="4" t="s">
        <v>48</v>
      </c>
      <c r="D94" s="4">
        <v>5</v>
      </c>
      <c r="E94" s="4">
        <v>47.9</v>
      </c>
      <c r="F94" s="4">
        <v>9.58</v>
      </c>
      <c r="G94" s="4">
        <v>7.027000000000001</v>
      </c>
    </row>
    <row r="97" spans="2:13" ht="15.75" thickBot="1" x14ac:dyDescent="0.3">
      <c r="C97" t="s">
        <v>54</v>
      </c>
    </row>
    <row r="98" spans="2:13" x14ac:dyDescent="0.25">
      <c r="C98" s="5" t="s">
        <v>55</v>
      </c>
      <c r="D98" s="5" t="s">
        <v>56</v>
      </c>
      <c r="E98" s="5" t="s">
        <v>29</v>
      </c>
      <c r="F98" s="5" t="s">
        <v>57</v>
      </c>
      <c r="G98" s="5" t="s">
        <v>58</v>
      </c>
      <c r="H98" s="5" t="s">
        <v>59</v>
      </c>
      <c r="I98" s="5" t="s">
        <v>60</v>
      </c>
    </row>
    <row r="99" spans="2:13" x14ac:dyDescent="0.25">
      <c r="C99" s="3" t="s">
        <v>61</v>
      </c>
      <c r="D99" s="3">
        <v>48.897333333333314</v>
      </c>
      <c r="E99" s="3">
        <v>2</v>
      </c>
      <c r="F99" s="3">
        <v>24.448666666666657</v>
      </c>
      <c r="G99" s="3">
        <v>5.3091567137169706</v>
      </c>
      <c r="H99" s="3">
        <v>2.2301094031910242E-2</v>
      </c>
      <c r="I99" s="3">
        <v>3.8852938346523942</v>
      </c>
    </row>
    <row r="100" spans="2:13" x14ac:dyDescent="0.25">
      <c r="C100" s="3" t="s">
        <v>62</v>
      </c>
      <c r="D100" s="3">
        <v>55.260000000000012</v>
      </c>
      <c r="E100" s="3">
        <v>12</v>
      </c>
      <c r="F100" s="3">
        <v>4.6050000000000013</v>
      </c>
      <c r="G100" s="3"/>
      <c r="H100" s="3"/>
      <c r="I100" s="3"/>
    </row>
    <row r="101" spans="2:13" x14ac:dyDescent="0.25">
      <c r="C101" s="3"/>
      <c r="D101" s="3"/>
      <c r="E101" s="3"/>
      <c r="F101" s="3"/>
      <c r="G101" s="23">
        <f>F99/F100</f>
        <v>5.3091567137169706</v>
      </c>
      <c r="H101" s="3"/>
      <c r="I101" s="3"/>
    </row>
    <row r="102" spans="2:13" ht="15.75" thickBot="1" x14ac:dyDescent="0.3">
      <c r="C102" s="4" t="s">
        <v>63</v>
      </c>
      <c r="D102" s="4">
        <v>104.15733333333333</v>
      </c>
      <c r="E102" s="4">
        <v>14</v>
      </c>
      <c r="F102" s="4"/>
      <c r="G102" s="4"/>
      <c r="H102" s="4"/>
      <c r="I102" s="4"/>
    </row>
    <row r="103" spans="2:13" x14ac:dyDescent="0.25">
      <c r="H103" t="s">
        <v>65</v>
      </c>
    </row>
    <row r="104" spans="2:13" x14ac:dyDescent="0.25">
      <c r="H104" t="s">
        <v>66</v>
      </c>
    </row>
    <row r="106" spans="2:13" x14ac:dyDescent="0.25">
      <c r="B106" t="s">
        <v>67</v>
      </c>
    </row>
    <row r="107" spans="2:13" x14ac:dyDescent="0.25">
      <c r="B107" t="s">
        <v>73</v>
      </c>
    </row>
    <row r="108" spans="2:13" x14ac:dyDescent="0.25">
      <c r="B108" s="32" t="s">
        <v>68</v>
      </c>
      <c r="C108" s="32"/>
      <c r="D108" s="32"/>
      <c r="E108" s="32"/>
      <c r="F108" s="32"/>
      <c r="G108" s="32"/>
      <c r="H108" s="32"/>
      <c r="I108" s="32"/>
      <c r="J108" s="32"/>
      <c r="K108" s="32"/>
      <c r="L108" s="32"/>
      <c r="M108" s="25"/>
    </row>
    <row r="109" spans="2:13" x14ac:dyDescent="0.25">
      <c r="B109" s="10"/>
      <c r="C109" s="10"/>
      <c r="D109" s="10"/>
      <c r="E109" s="10"/>
      <c r="F109" s="10"/>
      <c r="G109" s="10"/>
      <c r="H109" s="10"/>
      <c r="I109" s="10"/>
      <c r="J109" s="10"/>
      <c r="K109" s="10"/>
      <c r="L109" s="10"/>
      <c r="M109" s="10"/>
    </row>
    <row r="110" spans="2:13" x14ac:dyDescent="0.25">
      <c r="B110" s="26" t="s">
        <v>69</v>
      </c>
      <c r="C110" s="26" t="s">
        <v>70</v>
      </c>
      <c r="D110" s="27" t="s">
        <v>71</v>
      </c>
      <c r="E110" s="25"/>
      <c r="F110" s="25"/>
      <c r="G110" s="25"/>
      <c r="H110" s="25"/>
      <c r="I110" s="25"/>
      <c r="J110" s="25"/>
      <c r="K110" s="25"/>
      <c r="L110" s="25"/>
      <c r="M110" s="25"/>
    </row>
    <row r="111" spans="2:13" x14ac:dyDescent="0.25">
      <c r="B111" s="26">
        <v>1</v>
      </c>
      <c r="C111" s="26">
        <v>35</v>
      </c>
      <c r="D111" s="27">
        <v>1.5</v>
      </c>
      <c r="E111" s="25" t="s">
        <v>74</v>
      </c>
      <c r="F111" s="25">
        <f>PEARSON(C111:C131,D111:D131)</f>
        <v>0.76527583416330558</v>
      </c>
      <c r="G111" s="25" t="s">
        <v>75</v>
      </c>
      <c r="H111" s="25"/>
      <c r="I111" s="25"/>
      <c r="J111" s="25"/>
      <c r="K111" s="25"/>
      <c r="L111" s="25"/>
      <c r="M111" s="29" t="s">
        <v>72</v>
      </c>
    </row>
    <row r="112" spans="2:13" x14ac:dyDescent="0.25">
      <c r="B112" s="26">
        <v>2</v>
      </c>
      <c r="C112" s="26">
        <v>63</v>
      </c>
      <c r="D112" s="27">
        <v>4.5</v>
      </c>
      <c r="E112" s="25"/>
      <c r="F112" s="25"/>
      <c r="G112" s="25"/>
      <c r="H112" s="25"/>
      <c r="I112" s="25"/>
      <c r="J112" s="25"/>
      <c r="K112" s="25"/>
      <c r="L112" s="25"/>
      <c r="M112" s="25"/>
    </row>
    <row r="113" spans="2:14" ht="15.75" thickBot="1" x14ac:dyDescent="0.3">
      <c r="B113" s="26">
        <v>3</v>
      </c>
      <c r="C113" s="26">
        <v>66</v>
      </c>
      <c r="D113" s="27">
        <v>5</v>
      </c>
      <c r="E113" s="25"/>
      <c r="F113" s="25"/>
      <c r="G113" s="25"/>
      <c r="H113" s="25"/>
      <c r="I113" s="25"/>
      <c r="J113" s="25"/>
      <c r="K113" s="25"/>
      <c r="L113" s="25"/>
      <c r="M113" s="25"/>
    </row>
    <row r="114" spans="2:14" x14ac:dyDescent="0.25">
      <c r="B114" s="26">
        <v>4</v>
      </c>
      <c r="C114" s="26">
        <v>17</v>
      </c>
      <c r="D114" s="27">
        <v>2</v>
      </c>
      <c r="E114" s="25"/>
      <c r="F114" s="25"/>
      <c r="G114" s="5"/>
      <c r="H114" s="5" t="s">
        <v>70</v>
      </c>
      <c r="I114" s="5" t="s">
        <v>71</v>
      </c>
      <c r="J114" s="25"/>
      <c r="K114" s="25"/>
      <c r="L114" s="25"/>
      <c r="M114" s="25"/>
    </row>
    <row r="115" spans="2:14" x14ac:dyDescent="0.25">
      <c r="B115" s="26">
        <v>5</v>
      </c>
      <c r="C115" s="26">
        <v>94</v>
      </c>
      <c r="D115" s="27">
        <v>8.5</v>
      </c>
      <c r="E115" s="25"/>
      <c r="F115" s="25"/>
      <c r="G115" s="3" t="s">
        <v>70</v>
      </c>
      <c r="H115" s="3">
        <v>1</v>
      </c>
      <c r="I115" s="3"/>
      <c r="J115" s="25"/>
      <c r="K115" s="25"/>
      <c r="L115" s="25"/>
      <c r="M115" s="25"/>
    </row>
    <row r="116" spans="2:14" ht="15.75" thickBot="1" x14ac:dyDescent="0.3">
      <c r="B116" s="26">
        <v>6</v>
      </c>
      <c r="C116" s="26">
        <v>79</v>
      </c>
      <c r="D116" s="27">
        <v>6</v>
      </c>
      <c r="E116" s="25"/>
      <c r="F116" s="25"/>
      <c r="G116" s="4" t="s">
        <v>71</v>
      </c>
      <c r="H116" s="4">
        <v>0.76527583416330558</v>
      </c>
      <c r="I116" s="4">
        <v>1</v>
      </c>
      <c r="J116" s="25"/>
      <c r="K116" s="25"/>
      <c r="L116" s="25"/>
      <c r="M116" s="25"/>
    </row>
    <row r="117" spans="2:14" x14ac:dyDescent="0.25">
      <c r="B117" s="26">
        <v>7</v>
      </c>
      <c r="C117" s="26">
        <v>93</v>
      </c>
      <c r="D117" s="27">
        <v>13.5</v>
      </c>
      <c r="E117" s="25"/>
      <c r="F117" s="25"/>
      <c r="G117" s="25"/>
      <c r="H117" s="25"/>
      <c r="I117" s="28"/>
      <c r="J117" s="25"/>
      <c r="K117" s="25"/>
      <c r="L117" s="25"/>
      <c r="M117" s="25"/>
    </row>
    <row r="118" spans="2:14" x14ac:dyDescent="0.25">
      <c r="B118" s="26">
        <v>8</v>
      </c>
      <c r="C118" s="26">
        <v>66</v>
      </c>
      <c r="D118" s="27">
        <v>8</v>
      </c>
      <c r="E118" s="25"/>
      <c r="F118" s="25"/>
      <c r="G118" s="25"/>
      <c r="H118" s="25"/>
      <c r="I118" s="25"/>
      <c r="J118" s="25"/>
      <c r="K118" s="25"/>
      <c r="L118" s="25"/>
      <c r="M118" s="25"/>
    </row>
    <row r="119" spans="2:14" x14ac:dyDescent="0.25">
      <c r="B119" s="26">
        <v>9</v>
      </c>
      <c r="C119" s="26">
        <v>94</v>
      </c>
      <c r="D119" s="27">
        <v>12.5</v>
      </c>
      <c r="E119" s="25"/>
      <c r="F119" s="25"/>
      <c r="G119" s="25"/>
      <c r="H119" s="25"/>
      <c r="I119" s="25"/>
      <c r="J119" s="25"/>
      <c r="K119" s="25"/>
      <c r="L119" s="25"/>
      <c r="M119" s="25"/>
    </row>
    <row r="120" spans="2:14" x14ac:dyDescent="0.25">
      <c r="B120" s="26">
        <v>10</v>
      </c>
      <c r="C120" s="26">
        <v>82</v>
      </c>
      <c r="D120" s="27">
        <v>7.5</v>
      </c>
      <c r="E120" s="25"/>
      <c r="F120" s="25"/>
      <c r="G120" s="25"/>
      <c r="H120" s="25"/>
      <c r="I120" s="25"/>
      <c r="J120" s="25"/>
      <c r="K120" s="25"/>
      <c r="L120" s="25"/>
      <c r="M120" s="25"/>
      <c r="N120" t="s">
        <v>93</v>
      </c>
    </row>
    <row r="121" spans="2:14" x14ac:dyDescent="0.25">
      <c r="B121" s="26">
        <v>11</v>
      </c>
      <c r="C121" s="26">
        <v>78</v>
      </c>
      <c r="D121" s="27">
        <v>6.5</v>
      </c>
      <c r="E121" s="25"/>
      <c r="F121" s="25"/>
      <c r="G121" s="25"/>
      <c r="H121" s="25"/>
      <c r="I121" s="25"/>
      <c r="J121" s="25"/>
      <c r="K121" s="25"/>
      <c r="L121" s="25"/>
      <c r="M121" s="25"/>
    </row>
    <row r="122" spans="2:14" x14ac:dyDescent="0.25">
      <c r="B122" s="26">
        <v>12</v>
      </c>
      <c r="C122" s="26">
        <v>65</v>
      </c>
      <c r="D122" s="27">
        <v>8</v>
      </c>
      <c r="E122" s="25"/>
      <c r="F122" s="25"/>
      <c r="G122" s="25"/>
      <c r="H122" s="25"/>
      <c r="I122" s="25"/>
      <c r="J122" s="25"/>
      <c r="K122" s="25"/>
      <c r="L122" s="25"/>
      <c r="M122" s="25"/>
    </row>
    <row r="123" spans="2:14" x14ac:dyDescent="0.25">
      <c r="B123" s="26">
        <v>13</v>
      </c>
      <c r="C123" s="26">
        <v>77</v>
      </c>
      <c r="D123" s="27">
        <v>7.5</v>
      </c>
      <c r="E123" s="10"/>
      <c r="F123" s="10"/>
      <c r="G123" s="10"/>
      <c r="H123" s="10"/>
      <c r="I123" s="10"/>
      <c r="J123" s="10"/>
      <c r="K123" s="10"/>
      <c r="L123" s="10"/>
      <c r="M123" s="10"/>
    </row>
    <row r="124" spans="2:14" x14ac:dyDescent="0.25">
      <c r="B124" s="26">
        <v>14</v>
      </c>
      <c r="C124" s="26">
        <v>75</v>
      </c>
      <c r="D124" s="27">
        <v>8</v>
      </c>
      <c r="E124" s="10"/>
      <c r="F124" s="10"/>
      <c r="G124" s="10"/>
      <c r="H124" s="10"/>
      <c r="I124" s="10"/>
      <c r="J124" s="10"/>
      <c r="K124" s="10"/>
      <c r="L124" s="10"/>
      <c r="M124" s="10"/>
    </row>
    <row r="125" spans="2:14" x14ac:dyDescent="0.25">
      <c r="B125" s="26">
        <v>15</v>
      </c>
      <c r="C125" s="26">
        <v>62</v>
      </c>
      <c r="D125" s="27">
        <v>7.5</v>
      </c>
      <c r="E125" s="10"/>
      <c r="F125" s="10"/>
      <c r="G125" s="10"/>
      <c r="H125" s="10"/>
      <c r="I125" s="10"/>
      <c r="J125" s="10"/>
      <c r="K125" s="10"/>
      <c r="L125" s="10"/>
      <c r="M125" s="10"/>
    </row>
    <row r="126" spans="2:14" x14ac:dyDescent="0.25">
      <c r="B126" s="26">
        <v>16</v>
      </c>
      <c r="C126" s="26">
        <v>85</v>
      </c>
      <c r="D126" s="27">
        <v>12</v>
      </c>
      <c r="E126" s="10"/>
      <c r="F126" s="10"/>
      <c r="G126" s="10"/>
      <c r="H126" s="10"/>
      <c r="I126" s="10"/>
      <c r="J126" s="10"/>
      <c r="K126" s="10"/>
      <c r="L126" s="10"/>
      <c r="M126" s="10"/>
    </row>
    <row r="127" spans="2:14" x14ac:dyDescent="0.25">
      <c r="B127" s="26">
        <v>17</v>
      </c>
      <c r="C127" s="26">
        <v>43</v>
      </c>
      <c r="D127" s="27">
        <v>6</v>
      </c>
      <c r="E127" s="10"/>
      <c r="F127" s="10"/>
      <c r="G127" s="10"/>
      <c r="H127" s="10"/>
      <c r="I127" s="10"/>
      <c r="J127" s="10"/>
      <c r="K127" s="10"/>
      <c r="L127" s="10"/>
      <c r="M127" s="10"/>
    </row>
    <row r="128" spans="2:14" x14ac:dyDescent="0.25">
      <c r="B128" s="26">
        <v>18</v>
      </c>
      <c r="C128" s="26">
        <v>57</v>
      </c>
      <c r="D128" s="27">
        <v>2.5</v>
      </c>
      <c r="E128" s="10"/>
      <c r="F128" s="10"/>
      <c r="G128" s="10"/>
      <c r="H128" s="10"/>
      <c r="I128" s="10"/>
      <c r="J128" s="10"/>
      <c r="K128" s="10"/>
      <c r="L128" s="10"/>
      <c r="M128" s="10"/>
    </row>
    <row r="129" spans="2:13" x14ac:dyDescent="0.25">
      <c r="B129" s="26">
        <v>19</v>
      </c>
      <c r="C129" s="26">
        <v>33</v>
      </c>
      <c r="D129" s="27">
        <v>5</v>
      </c>
      <c r="E129" s="10"/>
      <c r="F129" s="10"/>
      <c r="G129" s="10"/>
      <c r="H129" s="10"/>
      <c r="I129" s="10"/>
      <c r="J129" s="10"/>
      <c r="K129" s="10"/>
      <c r="L129" s="10"/>
      <c r="M129" s="10"/>
    </row>
    <row r="130" spans="2:13" x14ac:dyDescent="0.25">
      <c r="B130" s="26">
        <v>20</v>
      </c>
      <c r="C130" s="26">
        <v>65</v>
      </c>
      <c r="D130" s="27">
        <v>7.5</v>
      </c>
      <c r="E130" s="10"/>
      <c r="F130" s="10"/>
      <c r="G130" s="10"/>
      <c r="H130" s="10"/>
      <c r="I130" s="10"/>
      <c r="J130" s="10"/>
      <c r="K130" s="10"/>
      <c r="L130" s="10"/>
      <c r="M130" s="10"/>
    </row>
    <row r="131" spans="2:13" x14ac:dyDescent="0.25">
      <c r="B131" s="26">
        <v>21</v>
      </c>
      <c r="C131" s="26">
        <v>33</v>
      </c>
      <c r="D131" s="27">
        <v>6</v>
      </c>
      <c r="E131" s="10"/>
      <c r="F131" s="10"/>
      <c r="G131" s="10"/>
      <c r="H131" s="10"/>
      <c r="I131" s="10"/>
      <c r="J131" s="10"/>
      <c r="K131" s="10"/>
      <c r="L131" s="10"/>
      <c r="M131" s="10"/>
    </row>
    <row r="132" spans="2:13" x14ac:dyDescent="0.25">
      <c r="C132" t="s">
        <v>76</v>
      </c>
    </row>
    <row r="133" spans="2:13" x14ac:dyDescent="0.25">
      <c r="F133" t="s">
        <v>4</v>
      </c>
    </row>
    <row r="134" spans="2:13" x14ac:dyDescent="0.25">
      <c r="F134" t="s">
        <v>77</v>
      </c>
    </row>
    <row r="135" spans="2:13" ht="15.75" thickBot="1" x14ac:dyDescent="0.3"/>
    <row r="136" spans="2:13" x14ac:dyDescent="0.25">
      <c r="F136" s="24" t="s">
        <v>78</v>
      </c>
      <c r="G136" s="24"/>
    </row>
    <row r="137" spans="2:13" x14ac:dyDescent="0.25">
      <c r="F137" s="3" t="s">
        <v>79</v>
      </c>
      <c r="G137" s="3">
        <v>0.76527583416330547</v>
      </c>
    </row>
    <row r="138" spans="2:13" x14ac:dyDescent="0.25">
      <c r="F138" s="3" t="s">
        <v>80</v>
      </c>
      <c r="G138" s="3">
        <v>0.58564710235434303</v>
      </c>
      <c r="H138" t="s">
        <v>94</v>
      </c>
    </row>
    <row r="139" spans="2:13" x14ac:dyDescent="0.25">
      <c r="F139" s="3" t="s">
        <v>81</v>
      </c>
      <c r="G139" s="3">
        <v>0.56383905510983479</v>
      </c>
    </row>
    <row r="140" spans="2:13" x14ac:dyDescent="0.25">
      <c r="F140" s="3" t="s">
        <v>82</v>
      </c>
      <c r="G140" s="3">
        <v>14.453025228276006</v>
      </c>
    </row>
    <row r="141" spans="2:13" ht="15.75" thickBot="1" x14ac:dyDescent="0.3">
      <c r="F141" s="4" t="s">
        <v>26</v>
      </c>
      <c r="G141" s="4">
        <v>21</v>
      </c>
    </row>
    <row r="143" spans="2:13" ht="15.75" thickBot="1" x14ac:dyDescent="0.3">
      <c r="F143" t="s">
        <v>54</v>
      </c>
    </row>
    <row r="144" spans="2:13" x14ac:dyDescent="0.25">
      <c r="F144" s="5"/>
      <c r="G144" s="5" t="s">
        <v>29</v>
      </c>
      <c r="H144" s="5" t="s">
        <v>56</v>
      </c>
      <c r="I144" s="5" t="s">
        <v>57</v>
      </c>
      <c r="J144" s="5" t="s">
        <v>58</v>
      </c>
      <c r="K144" s="5" t="s">
        <v>85</v>
      </c>
    </row>
    <row r="145" spans="6:14" x14ac:dyDescent="0.25">
      <c r="F145" s="3" t="s">
        <v>4</v>
      </c>
      <c r="G145" s="3">
        <v>1</v>
      </c>
      <c r="H145" s="3">
        <v>5609.6626018369561</v>
      </c>
      <c r="I145" s="3">
        <v>5609.6626018369561</v>
      </c>
      <c r="J145" s="3">
        <v>26.854632869608331</v>
      </c>
      <c r="K145" s="3">
        <v>5.3014645630811533E-5</v>
      </c>
      <c r="L145" t="s">
        <v>92</v>
      </c>
    </row>
    <row r="146" spans="6:14" x14ac:dyDescent="0.25">
      <c r="F146" s="3" t="s">
        <v>83</v>
      </c>
      <c r="G146" s="3">
        <v>19</v>
      </c>
      <c r="H146" s="3">
        <v>3968.9088267344714</v>
      </c>
      <c r="I146" s="3">
        <v>208.88993824918271</v>
      </c>
      <c r="J146" s="3"/>
      <c r="K146" s="3"/>
    </row>
    <row r="147" spans="6:14" ht="15.75" thickBot="1" x14ac:dyDescent="0.3">
      <c r="F147" s="4" t="s">
        <v>63</v>
      </c>
      <c r="G147" s="4">
        <v>20</v>
      </c>
      <c r="H147" s="4">
        <v>9578.5714285714275</v>
      </c>
      <c r="I147" s="4"/>
      <c r="J147" s="4"/>
      <c r="K147" s="4"/>
    </row>
    <row r="148" spans="6:14" ht="15.75" thickBot="1" x14ac:dyDescent="0.3"/>
    <row r="149" spans="6:14" x14ac:dyDescent="0.25">
      <c r="F149" s="5"/>
      <c r="G149" s="5" t="s">
        <v>86</v>
      </c>
      <c r="H149" s="5" t="s">
        <v>82</v>
      </c>
      <c r="I149" s="5" t="s">
        <v>30</v>
      </c>
      <c r="J149" s="5" t="s">
        <v>59</v>
      </c>
      <c r="K149" s="5" t="s">
        <v>87</v>
      </c>
      <c r="L149" s="5" t="s">
        <v>88</v>
      </c>
      <c r="M149" s="5" t="s">
        <v>89</v>
      </c>
      <c r="N149" s="5" t="s">
        <v>90</v>
      </c>
    </row>
    <row r="150" spans="6:14" x14ac:dyDescent="0.25">
      <c r="F150" s="3" t="s">
        <v>84</v>
      </c>
      <c r="G150" s="23">
        <v>27.851071558300035</v>
      </c>
      <c r="H150" s="3">
        <v>7.8065382686468725</v>
      </c>
      <c r="I150" s="3">
        <v>3.567659646293841</v>
      </c>
      <c r="J150" s="3">
        <v>2.0541097229261293E-3</v>
      </c>
      <c r="K150" s="3">
        <v>11.511799180363131</v>
      </c>
      <c r="L150" s="3">
        <v>44.190343936236943</v>
      </c>
      <c r="M150" s="3">
        <v>11.511799180363131</v>
      </c>
      <c r="N150" s="3">
        <v>44.190343936236943</v>
      </c>
    </row>
    <row r="151" spans="6:14" ht="15.75" thickBot="1" x14ac:dyDescent="0.3">
      <c r="F151" s="4" t="s">
        <v>71</v>
      </c>
      <c r="G151" s="30">
        <v>5.3410824555030878</v>
      </c>
      <c r="H151" s="4">
        <v>1.0306700897054777</v>
      </c>
      <c r="I151" s="4">
        <v>5.1821455855280956</v>
      </c>
      <c r="J151" s="4">
        <v>5.3014645630811621E-5</v>
      </c>
      <c r="K151" s="4">
        <v>3.1838651655903525</v>
      </c>
      <c r="L151" s="4">
        <v>7.4982997454158227</v>
      </c>
      <c r="M151" s="4">
        <v>3.1838651655903525</v>
      </c>
      <c r="N151" s="4">
        <v>7.4982997454158227</v>
      </c>
    </row>
    <row r="152" spans="6:14" x14ac:dyDescent="0.25">
      <c r="G152" t="s">
        <v>91</v>
      </c>
    </row>
    <row r="153" spans="6:14" x14ac:dyDescent="0.25">
      <c r="G153" t="s">
        <v>95</v>
      </c>
    </row>
    <row r="154" spans="6:14" x14ac:dyDescent="0.25">
      <c r="G154" t="s">
        <v>96</v>
      </c>
    </row>
  </sheetData>
  <mergeCells count="4">
    <mergeCell ref="B9:CB9"/>
    <mergeCell ref="B47:M47"/>
    <mergeCell ref="B78:L78"/>
    <mergeCell ref="B108:L108"/>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ALEXANDRE BILL HERTZ</dc:creator>
  <cp:lastModifiedBy>ANDRÉ VICTOR POLONIO CÉSAR</cp:lastModifiedBy>
  <dcterms:created xsi:type="dcterms:W3CDTF">2023-11-20T23:58:43Z</dcterms:created>
  <dcterms:modified xsi:type="dcterms:W3CDTF">2023-11-21T01:27:46Z</dcterms:modified>
</cp:coreProperties>
</file>