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1002250719\Desktop\"/>
    </mc:Choice>
  </mc:AlternateContent>
  <xr:revisionPtr revIDLastSave="0" documentId="13_ncr:1_{5A7C115C-DAE5-43F1-B204-E3FFDFA11F59}" xr6:coauthVersionLast="36" xr6:coauthVersionMax="36" xr10:uidLastSave="{00000000-0000-0000-0000-000000000000}"/>
  <bookViews>
    <workbookView xWindow="0" yWindow="0" windowWidth="28800" windowHeight="12225" xr2:uid="{2527876F-5CDE-4607-8A77-B64AC9DBDDC0}"/>
  </bookViews>
  <sheets>
    <sheet name="Ex. 3.1_AC vs KWH" sheetId="1" r:id="rId1"/>
    <sheet name="Ex. 3.2_ pureza" sheetId="2" r:id="rId2"/>
    <sheet name="Ex. 3.3_ hipertensão" sheetId="3" r:id="rId3"/>
    <sheet name="Ex. 3.4_resistencia" sheetId="4" r:id="rId4"/>
  </sheets>
  <externalReferences>
    <externalReference r:id="rId5"/>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8" i="3" l="1"/>
  <c r="R76" i="1"/>
  <c r="G30" i="1"/>
  <c r="G29" i="1"/>
  <c r="G8" i="1" l="1"/>
  <c r="G9" i="1" s="1"/>
</calcChain>
</file>

<file path=xl/sharedStrings.xml><?xml version="1.0" encoding="utf-8"?>
<sst xmlns="http://schemas.openxmlformats.org/spreadsheetml/2006/main" count="192" uniqueCount="82">
  <si>
    <t>Obs.</t>
  </si>
  <si>
    <t>KWH</t>
  </si>
  <si>
    <t>AC (horas)</t>
  </si>
  <si>
    <t>t</t>
  </si>
  <si>
    <t>p-value</t>
  </si>
  <si>
    <t>n</t>
  </si>
  <si>
    <t xml:space="preserve">Estes dados permitem inferir que a força da relação entre o tempo de uso do AC e o consumo em KWH é de 0,765. 
O p-value mede a evidência estatística contra a hipótese nula de que a verdadeira correlação na população é zero. 
O p-value &lt; 0,001 fornece forte evidência de que a correlação da população não é zero. </t>
  </si>
  <si>
    <t>% HC</t>
  </si>
  <si>
    <t>% pureza</t>
  </si>
  <si>
    <t>R^2 deriva do r de Pearson</t>
  </si>
  <si>
    <t>RESUMO DOS RESULTADOS</t>
  </si>
  <si>
    <t>Estatística de regressão</t>
  </si>
  <si>
    <t>R múltiplo</t>
  </si>
  <si>
    <t>R-Quadrado</t>
  </si>
  <si>
    <t>R-quadrado ajustado</t>
  </si>
  <si>
    <t>Erro padrão</t>
  </si>
  <si>
    <t>Observações</t>
  </si>
  <si>
    <t>ANOVA</t>
  </si>
  <si>
    <t>Regressão</t>
  </si>
  <si>
    <t>Resíduo</t>
  </si>
  <si>
    <t>Total</t>
  </si>
  <si>
    <t>Interseção</t>
  </si>
  <si>
    <t>gl</t>
  </si>
  <si>
    <t>SQ</t>
  </si>
  <si>
    <t>MQ</t>
  </si>
  <si>
    <t>F</t>
  </si>
  <si>
    <t>F de significação</t>
  </si>
  <si>
    <t>Coeficientes</t>
  </si>
  <si>
    <t>Stat t</t>
  </si>
  <si>
    <t>valor-P</t>
  </si>
  <si>
    <t>95% inferiores</t>
  </si>
  <si>
    <t>95% superiores</t>
  </si>
  <si>
    <t>Inferior 95,0%</t>
  </si>
  <si>
    <t>Superior 95,0%</t>
  </si>
  <si>
    <t>RESULTADOS DE RESÍDUOS</t>
  </si>
  <si>
    <t>Observação</t>
  </si>
  <si>
    <t>Resíduos</t>
  </si>
  <si>
    <t>Correlação - analise de dados</t>
  </si>
  <si>
    <t>Correl</t>
  </si>
  <si>
    <t>Pearson</t>
  </si>
  <si>
    <t>Força de correlação:</t>
  </si>
  <si>
    <t>58,56% grau de explicação do modelo com a equação</t>
  </si>
  <si>
    <t>KWH é explicado 58,56% por essa equação</t>
  </si>
  <si>
    <t>Problema é que não da p valor, já a regressão</t>
  </si>
  <si>
    <t>Variável X 1</t>
  </si>
  <si>
    <t>Y previsto</t>
  </si>
  <si>
    <t>RESULTADOS DE PROBABILIDADE</t>
  </si>
  <si>
    <t>Percentil</t>
  </si>
  <si>
    <t>Y</t>
  </si>
  <si>
    <t>É significativa (== p-value)</t>
  </si>
  <si>
    <t>&gt; Gráfico</t>
  </si>
  <si>
    <t>KWH = 27,851 + 5,341x</t>
  </si>
  <si>
    <t xml:space="preserve"> </t>
  </si>
  <si>
    <t>Ponto de intercepto é 27,851, pois é isso quando x = 0</t>
  </si>
  <si>
    <t>5,34 é o coef ang, ou seja, o incremento de KWH por hora utilizada</t>
  </si>
  <si>
    <t>É o grau de explicação/presividade do modela/equação</t>
  </si>
  <si>
    <t>Colocamos residuo, pois temos erros de medição</t>
  </si>
  <si>
    <t>Residuos é a diferença entre o valor real e o valor usando a equação</t>
  </si>
  <si>
    <t>Ex.:</t>
  </si>
  <si>
    <t>(n-2 é o grau de liberdade)</t>
  </si>
  <si>
    <t>Força da correlação, quanto mais proxima de 1 ou -1, mais forte</t>
  </si>
  <si>
    <t xml:space="preserve">Um proprietário de uma casa está interessado no efeito do seu aparelho de ar condicionado na conta de luz. Para isso, ele anotou o número de horas que usou no seu aparelho de ar condicionado a cada dia, durante 21 dias. Também monitorou o relógio de medida do consumo de eletricidade durante estes dias e calculou a quantidade de eletricidade usada em quilowatt-hora.  Os resultados estão apresentados a seguir. </t>
  </si>
  <si>
    <t xml:space="preserve">Considere os dados na tabela a seguir. Nessa tabela, y é a pureza do oxigênio produzido em um processo químico de destilação e x é a percentagem de hidrocarbonetos presentes no condensador principal da unidade de destilação. Verificar a relação entre as variáveis. </t>
  </si>
  <si>
    <t>Nr obs.</t>
  </si>
  <si>
    <t>Um artigo no Journal of Sound and Vibration (vol. 151, 1991, p.383-394) descreveu um estudo investigando a relação entre exposição ao barulho e hipertensão. Os seguintes dados são representativos daqueles reportados no artigo. 
a) Desenhe um diagrama de dispersão de y (aumento da pressão sanguínea) versus x (nível da pressão sonora). Parece razoável propor um modelo de regressão linear simples para essa situação?
Ajuste o modelo de regressão linear simples usando o método dos mínimos quadrados. Encontre uma estimativa de σ^2. 
b) Encontre o aumento médio previsto para a pressão sanguínea, associado com um nível de pressão sonora de 85 decibéis</t>
  </si>
  <si>
    <t>y (aumento da pressão)</t>
  </si>
  <si>
    <t>x (decibéis)</t>
  </si>
  <si>
    <t>74,8% de explicação do modelo</t>
  </si>
  <si>
    <t xml:space="preserve">a) </t>
  </si>
  <si>
    <t>y = 0,1743x - 10,132</t>
  </si>
  <si>
    <t xml:space="preserve">b) </t>
  </si>
  <si>
    <t>Cada decibel, tem um aumento de 0,17 na pressão</t>
  </si>
  <si>
    <t xml:space="preserve">Um motor de um foguete é fabricado ligando-se dois tipos de propelente, um iniciador e um mantenedor. Pensa-se que a tensão cisalhante na ligação, y, seja uma função linear da idade do propelente, x, quando o motor for moldado. Vinte observações são mostradas na tabela seguinte. 
a) Desenhe um diagrama de dispersão dos dados. Um modelo de regressão linear simples parece apropriado aqui? 
b) Pelo método dos mínimos quadrados, encontre as estimativas da inclinação e da interseção para o modelo de regressão linear simples. Encontre uma estimativa de σ^2. 
c) Estime a tensão de cisalhamento média de um motor feito a partir de um propelente com 20 semanas.
d) Obtenha os valores ajustados y ̂_i, que correspondem a cada valor observado y_i. Plote y ̂_i versus y_i e comente o que esse gráfico pareceria se a relação linear entre a tensão cisalhante e a idade fosse perfeitamente determinística (sem erro). De acordo com esse gráfico, a idade seria a escolha mais razoável de regressor nesse modelo? </t>
  </si>
  <si>
    <t>y</t>
  </si>
  <si>
    <t>x</t>
  </si>
  <si>
    <t>Nr. Obs.</t>
  </si>
  <si>
    <t>resistencia</t>
  </si>
  <si>
    <t>Idade</t>
  </si>
  <si>
    <t>a)</t>
  </si>
  <si>
    <t>O modelo tem alto grau de explicação</t>
  </si>
  <si>
    <t>É significante</t>
  </si>
  <si>
    <t>Previsto(a) resistencia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</si>
</sst>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20"/>
      <color rgb="FF000000"/>
      <name val="Calibri"/>
      <family val="2"/>
      <scheme val="minor"/>
    </font>
    <font>
      <sz val="20"/>
      <color rgb="FF000000"/>
      <name val="Calibri"/>
      <family val="2"/>
      <scheme val="minor"/>
    </font>
    <font>
      <i/>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0" borderId="0" xfId="0" applyFill="1" applyBorder="1" applyAlignment="1"/>
    <xf numFmtId="0" fontId="0" fillId="0" borderId="9" xfId="0" applyFill="1" applyBorder="1" applyAlignment="1"/>
    <xf numFmtId="0" fontId="3" fillId="0" borderId="10" xfId="0" applyFont="1" applyFill="1" applyBorder="1" applyAlignment="1">
      <alignment horizontal="center"/>
    </xf>
    <xf numFmtId="0" fontId="0" fillId="2" borderId="9" xfId="0" applyFill="1" applyBorder="1" applyAlignment="1"/>
    <xf numFmtId="0" fontId="2" fillId="0" borderId="0" xfId="0" applyFont="1" applyFill="1" applyBorder="1" applyAlignment="1">
      <alignment horizontal="center" vertical="center" wrapText="1"/>
    </xf>
    <xf numFmtId="0" fontId="0" fillId="0" borderId="0" xfId="0" applyAlignment="1">
      <alignment wrapText="1"/>
    </xf>
    <xf numFmtId="0" fontId="3" fillId="0" borderId="10" xfId="0" applyFont="1" applyFill="1" applyBorder="1" applyAlignment="1">
      <alignment horizontal="centerContinuous"/>
    </xf>
    <xf numFmtId="0" fontId="0" fillId="0" borderId="0" xfId="0" applyAlignment="1">
      <alignment horizontal="center" wrapText="1"/>
    </xf>
    <xf numFmtId="0" fontId="0" fillId="0" borderId="0" xfId="0" applyAlignment="1">
      <alignment horizontal="center"/>
    </xf>
    <xf numFmtId="0" fontId="0" fillId="0" borderId="0" xfId="0" applyAlignment="1"/>
    <xf numFmtId="0" fontId="0" fillId="2" borderId="0" xfId="0" applyFill="1" applyBorder="1" applyAlignment="1"/>
    <xf numFmtId="0" fontId="3" fillId="0" borderId="0" xfId="0" applyFont="1" applyFill="1" applyBorder="1" applyAlignment="1">
      <alignment horizontal="center"/>
    </xf>
    <xf numFmtId="0" fontId="0" fillId="2" borderId="0" xfId="0" applyFill="1"/>
    <xf numFmtId="0" fontId="0" fillId="0" borderId="0" xfId="0" applyAlignment="1">
      <alignment horizontal="left" vertical="center" wrapText="1"/>
    </xf>
    <xf numFmtId="0" fontId="0" fillId="0" borderId="0" xfId="0" applyAlignment="1">
      <alignment horizontal="center" vertical="center" wrapText="1"/>
    </xf>
    <xf numFmtId="0" fontId="4" fillId="0" borderId="0" xfId="0" applyFont="1"/>
    <xf numFmtId="0" fontId="0" fillId="0" borderId="0" xfId="0" applyFont="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2"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1"/>
          <c:order val="0"/>
          <c:tx>
            <c:v>KWH</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trendline>
            <c:spPr>
              <a:ln w="19050" cap="rnd">
                <a:solidFill>
                  <a:schemeClr val="accent2"/>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xVal>
            <c:numRef>
              <c:f>'Ex. 3.1_AC vs KWH'!$C$2:$C$22</c:f>
              <c:numCache>
                <c:formatCode>General</c:formatCode>
                <c:ptCount val="21"/>
                <c:pt idx="0">
                  <c:v>1.5</c:v>
                </c:pt>
                <c:pt idx="1">
                  <c:v>4.5</c:v>
                </c:pt>
                <c:pt idx="2">
                  <c:v>5</c:v>
                </c:pt>
                <c:pt idx="3">
                  <c:v>2</c:v>
                </c:pt>
                <c:pt idx="4">
                  <c:v>8.5</c:v>
                </c:pt>
                <c:pt idx="5">
                  <c:v>6</c:v>
                </c:pt>
                <c:pt idx="6">
                  <c:v>13.5</c:v>
                </c:pt>
                <c:pt idx="7">
                  <c:v>8</c:v>
                </c:pt>
                <c:pt idx="8">
                  <c:v>12.5</c:v>
                </c:pt>
                <c:pt idx="9">
                  <c:v>7.5</c:v>
                </c:pt>
                <c:pt idx="10">
                  <c:v>6.5</c:v>
                </c:pt>
                <c:pt idx="11">
                  <c:v>8</c:v>
                </c:pt>
                <c:pt idx="12">
                  <c:v>7.5</c:v>
                </c:pt>
                <c:pt idx="13">
                  <c:v>8</c:v>
                </c:pt>
                <c:pt idx="14">
                  <c:v>7.5</c:v>
                </c:pt>
                <c:pt idx="15">
                  <c:v>12</c:v>
                </c:pt>
                <c:pt idx="16">
                  <c:v>6</c:v>
                </c:pt>
                <c:pt idx="17">
                  <c:v>2.5</c:v>
                </c:pt>
                <c:pt idx="18">
                  <c:v>5</c:v>
                </c:pt>
                <c:pt idx="19">
                  <c:v>7.5</c:v>
                </c:pt>
                <c:pt idx="20">
                  <c:v>6</c:v>
                </c:pt>
              </c:numCache>
            </c:numRef>
          </c:xVal>
          <c:yVal>
            <c:numRef>
              <c:f>'Ex. 3.1_AC vs KWH'!$B$2:$B$22</c:f>
              <c:numCache>
                <c:formatCode>General</c:formatCode>
                <c:ptCount val="21"/>
                <c:pt idx="0">
                  <c:v>35</c:v>
                </c:pt>
                <c:pt idx="1">
                  <c:v>63</c:v>
                </c:pt>
                <c:pt idx="2">
                  <c:v>66</c:v>
                </c:pt>
                <c:pt idx="3">
                  <c:v>17</c:v>
                </c:pt>
                <c:pt idx="4">
                  <c:v>94</c:v>
                </c:pt>
                <c:pt idx="5">
                  <c:v>79</c:v>
                </c:pt>
                <c:pt idx="6">
                  <c:v>93</c:v>
                </c:pt>
                <c:pt idx="7">
                  <c:v>66</c:v>
                </c:pt>
                <c:pt idx="8">
                  <c:v>94</c:v>
                </c:pt>
                <c:pt idx="9">
                  <c:v>82</c:v>
                </c:pt>
                <c:pt idx="10">
                  <c:v>78</c:v>
                </c:pt>
                <c:pt idx="11">
                  <c:v>65</c:v>
                </c:pt>
                <c:pt idx="12">
                  <c:v>77</c:v>
                </c:pt>
                <c:pt idx="13">
                  <c:v>75</c:v>
                </c:pt>
                <c:pt idx="14">
                  <c:v>62</c:v>
                </c:pt>
                <c:pt idx="15">
                  <c:v>85</c:v>
                </c:pt>
                <c:pt idx="16">
                  <c:v>43</c:v>
                </c:pt>
                <c:pt idx="17">
                  <c:v>57</c:v>
                </c:pt>
                <c:pt idx="18">
                  <c:v>33</c:v>
                </c:pt>
                <c:pt idx="19">
                  <c:v>65</c:v>
                </c:pt>
                <c:pt idx="20">
                  <c:v>33</c:v>
                </c:pt>
              </c:numCache>
            </c:numRef>
          </c:yVal>
          <c:smooth val="0"/>
          <c:extLst>
            <c:ext xmlns:c16="http://schemas.microsoft.com/office/drawing/2014/chart" uri="{C3380CC4-5D6E-409C-BE32-E72D297353CC}">
              <c16:uniqueId val="{00000001-3A4E-4655-8EE2-04D6AFCB1759}"/>
            </c:ext>
          </c:extLst>
        </c:ser>
        <c:dLbls>
          <c:showLegendKey val="0"/>
          <c:showVal val="0"/>
          <c:showCatName val="0"/>
          <c:showSerName val="0"/>
          <c:showPercent val="0"/>
          <c:showBubbleSize val="0"/>
        </c:dLbls>
        <c:axId val="1958405552"/>
        <c:axId val="2095388400"/>
      </c:scatterChart>
      <c:valAx>
        <c:axId val="195840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95388400"/>
        <c:crosses val="autoZero"/>
        <c:crossBetween val="midCat"/>
      </c:valAx>
      <c:valAx>
        <c:axId val="209538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5840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Plotagem de probabilidade normal</a:t>
            </a:r>
          </a:p>
        </c:rich>
      </c:tx>
      <c:overlay val="0"/>
    </c:title>
    <c:autoTitleDeleted val="0"/>
    <c:plotArea>
      <c:layout/>
      <c:scatterChart>
        <c:scatterStyle val="lineMarker"/>
        <c:varyColors val="0"/>
        <c:ser>
          <c:idx val="0"/>
          <c:order val="0"/>
          <c:spPr>
            <a:ln w="19050">
              <a:noFill/>
            </a:ln>
          </c:spPr>
          <c:xVal>
            <c:numRef>
              <c:f>'Ex. 3.1_AC vs KWH'!$S$51:$S$71</c:f>
              <c:numCache>
                <c:formatCode>General</c:formatCode>
                <c:ptCount val="21"/>
                <c:pt idx="0">
                  <c:v>2.3809523809523809</c:v>
                </c:pt>
                <c:pt idx="1">
                  <c:v>7.1428571428571423</c:v>
                </c:pt>
                <c:pt idx="2">
                  <c:v>11.904761904761905</c:v>
                </c:pt>
                <c:pt idx="3">
                  <c:v>16.666666666666664</c:v>
                </c:pt>
                <c:pt idx="4">
                  <c:v>21.428571428571427</c:v>
                </c:pt>
                <c:pt idx="5">
                  <c:v>26.19047619047619</c:v>
                </c:pt>
                <c:pt idx="6">
                  <c:v>30.952380952380949</c:v>
                </c:pt>
                <c:pt idx="7">
                  <c:v>35.714285714285715</c:v>
                </c:pt>
                <c:pt idx="8">
                  <c:v>40.476190476190474</c:v>
                </c:pt>
                <c:pt idx="9">
                  <c:v>45.238095238095234</c:v>
                </c:pt>
                <c:pt idx="10">
                  <c:v>50</c:v>
                </c:pt>
                <c:pt idx="11">
                  <c:v>54.761904761904759</c:v>
                </c:pt>
                <c:pt idx="12">
                  <c:v>59.523809523809518</c:v>
                </c:pt>
                <c:pt idx="13">
                  <c:v>64.285714285714292</c:v>
                </c:pt>
                <c:pt idx="14">
                  <c:v>69.047619047619051</c:v>
                </c:pt>
                <c:pt idx="15">
                  <c:v>73.80952380952381</c:v>
                </c:pt>
                <c:pt idx="16">
                  <c:v>78.571428571428569</c:v>
                </c:pt>
                <c:pt idx="17">
                  <c:v>83.333333333333329</c:v>
                </c:pt>
                <c:pt idx="18">
                  <c:v>88.095238095238088</c:v>
                </c:pt>
                <c:pt idx="19">
                  <c:v>92.857142857142861</c:v>
                </c:pt>
                <c:pt idx="20">
                  <c:v>97.61904761904762</c:v>
                </c:pt>
              </c:numCache>
            </c:numRef>
          </c:xVal>
          <c:yVal>
            <c:numRef>
              <c:f>'Ex. 3.1_AC vs KWH'!$T$51:$T$71</c:f>
              <c:numCache>
                <c:formatCode>General</c:formatCode>
                <c:ptCount val="21"/>
                <c:pt idx="0">
                  <c:v>17</c:v>
                </c:pt>
                <c:pt idx="1">
                  <c:v>33</c:v>
                </c:pt>
                <c:pt idx="2">
                  <c:v>33</c:v>
                </c:pt>
                <c:pt idx="3">
                  <c:v>35</c:v>
                </c:pt>
                <c:pt idx="4">
                  <c:v>43</c:v>
                </c:pt>
                <c:pt idx="5">
                  <c:v>57</c:v>
                </c:pt>
                <c:pt idx="6">
                  <c:v>62</c:v>
                </c:pt>
                <c:pt idx="7">
                  <c:v>63</c:v>
                </c:pt>
                <c:pt idx="8">
                  <c:v>65</c:v>
                </c:pt>
                <c:pt idx="9">
                  <c:v>65</c:v>
                </c:pt>
                <c:pt idx="10">
                  <c:v>66</c:v>
                </c:pt>
                <c:pt idx="11">
                  <c:v>66</c:v>
                </c:pt>
                <c:pt idx="12">
                  <c:v>75</c:v>
                </c:pt>
                <c:pt idx="13">
                  <c:v>77</c:v>
                </c:pt>
                <c:pt idx="14">
                  <c:v>78</c:v>
                </c:pt>
                <c:pt idx="15">
                  <c:v>79</c:v>
                </c:pt>
                <c:pt idx="16">
                  <c:v>82</c:v>
                </c:pt>
                <c:pt idx="17">
                  <c:v>85</c:v>
                </c:pt>
                <c:pt idx="18">
                  <c:v>93</c:v>
                </c:pt>
                <c:pt idx="19">
                  <c:v>94</c:v>
                </c:pt>
                <c:pt idx="20">
                  <c:v>94</c:v>
                </c:pt>
              </c:numCache>
            </c:numRef>
          </c:yVal>
          <c:smooth val="0"/>
          <c:extLst>
            <c:ext xmlns:c16="http://schemas.microsoft.com/office/drawing/2014/chart" uri="{C3380CC4-5D6E-409C-BE32-E72D297353CC}">
              <c16:uniqueId val="{00000001-4AB7-47F1-8B30-89731B670355}"/>
            </c:ext>
          </c:extLst>
        </c:ser>
        <c:dLbls>
          <c:showLegendKey val="0"/>
          <c:showVal val="0"/>
          <c:showCatName val="0"/>
          <c:showSerName val="0"/>
          <c:showPercent val="0"/>
          <c:showBubbleSize val="0"/>
        </c:dLbls>
        <c:axId val="1001167664"/>
        <c:axId val="1058183408"/>
      </c:scatterChart>
      <c:valAx>
        <c:axId val="1001167664"/>
        <c:scaling>
          <c:orientation val="minMax"/>
        </c:scaling>
        <c:delete val="0"/>
        <c:axPos val="b"/>
        <c:title>
          <c:tx>
            <c:rich>
              <a:bodyPr/>
              <a:lstStyle/>
              <a:p>
                <a:pPr>
                  <a:defRPr/>
                </a:pPr>
                <a:r>
                  <a:rPr lang="pt-BR"/>
                  <a:t>Percentil da amostra</a:t>
                </a:r>
              </a:p>
            </c:rich>
          </c:tx>
          <c:overlay val="0"/>
        </c:title>
        <c:numFmt formatCode="General" sourceLinked="1"/>
        <c:majorTickMark val="out"/>
        <c:minorTickMark val="none"/>
        <c:tickLblPos val="nextTo"/>
        <c:crossAx val="1058183408"/>
        <c:crosses val="autoZero"/>
        <c:crossBetween val="midCat"/>
      </c:valAx>
      <c:valAx>
        <c:axId val="1058183408"/>
        <c:scaling>
          <c:orientation val="minMax"/>
        </c:scaling>
        <c:delete val="0"/>
        <c:axPos val="l"/>
        <c:title>
          <c:tx>
            <c:rich>
              <a:bodyPr/>
              <a:lstStyle/>
              <a:p>
                <a:pPr>
                  <a:defRPr/>
                </a:pPr>
                <a:r>
                  <a:rPr lang="pt-BR"/>
                  <a:t>Y</a:t>
                </a:r>
              </a:p>
            </c:rich>
          </c:tx>
          <c:overlay val="0"/>
        </c:title>
        <c:numFmt formatCode="General" sourceLinked="1"/>
        <c:majorTickMark val="out"/>
        <c:minorTickMark val="none"/>
        <c:tickLblPos val="nextTo"/>
        <c:crossAx val="10011676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Plotagem de probabilidade normal</a:t>
            </a:r>
          </a:p>
        </c:rich>
      </c:tx>
      <c:overlay val="0"/>
    </c:title>
    <c:autoTitleDeleted val="0"/>
    <c:plotArea>
      <c:layout/>
      <c:scatterChart>
        <c:scatterStyle val="lineMarker"/>
        <c:varyColors val="0"/>
        <c:ser>
          <c:idx val="0"/>
          <c:order val="0"/>
          <c:spPr>
            <a:ln w="19050">
              <a:noFill/>
            </a:ln>
          </c:spPr>
          <c:xVal>
            <c:numRef>
              <c:f>'[1]Ex. 3.2_ pureza'!$I$29:$I$48</c:f>
              <c:numCache>
                <c:formatCode>General</c:formatCode>
                <c:ptCount val="20"/>
                <c:pt idx="0">
                  <c:v>2.5</c:v>
                </c:pt>
                <c:pt idx="1">
                  <c:v>7.5</c:v>
                </c:pt>
                <c:pt idx="2">
                  <c:v>12.5</c:v>
                </c:pt>
                <c:pt idx="3">
                  <c:v>17.5</c:v>
                </c:pt>
                <c:pt idx="4">
                  <c:v>22.5</c:v>
                </c:pt>
                <c:pt idx="5">
                  <c:v>27.5</c:v>
                </c:pt>
                <c:pt idx="6">
                  <c:v>32.5</c:v>
                </c:pt>
                <c:pt idx="7">
                  <c:v>37.5</c:v>
                </c:pt>
                <c:pt idx="8">
                  <c:v>42.5</c:v>
                </c:pt>
                <c:pt idx="9">
                  <c:v>47.5</c:v>
                </c:pt>
                <c:pt idx="10">
                  <c:v>52.5</c:v>
                </c:pt>
                <c:pt idx="11">
                  <c:v>57.5</c:v>
                </c:pt>
                <c:pt idx="12">
                  <c:v>62.5</c:v>
                </c:pt>
                <c:pt idx="13">
                  <c:v>67.5</c:v>
                </c:pt>
                <c:pt idx="14">
                  <c:v>72.5</c:v>
                </c:pt>
                <c:pt idx="15">
                  <c:v>77.5</c:v>
                </c:pt>
                <c:pt idx="16">
                  <c:v>82.5</c:v>
                </c:pt>
                <c:pt idx="17">
                  <c:v>87.5</c:v>
                </c:pt>
                <c:pt idx="18">
                  <c:v>92.5</c:v>
                </c:pt>
                <c:pt idx="19">
                  <c:v>97.5</c:v>
                </c:pt>
              </c:numCache>
            </c:numRef>
          </c:xVal>
          <c:yVal>
            <c:numRef>
              <c:f>'[1]Ex. 3.2_ pureza'!$J$29:$J$48</c:f>
              <c:numCache>
                <c:formatCode>General</c:formatCode>
                <c:ptCount val="20"/>
                <c:pt idx="0">
                  <c:v>87.33</c:v>
                </c:pt>
                <c:pt idx="1">
                  <c:v>87.59</c:v>
                </c:pt>
                <c:pt idx="2">
                  <c:v>89.05</c:v>
                </c:pt>
                <c:pt idx="3">
                  <c:v>89.54</c:v>
                </c:pt>
                <c:pt idx="4">
                  <c:v>89.85</c:v>
                </c:pt>
                <c:pt idx="5">
                  <c:v>90.01</c:v>
                </c:pt>
                <c:pt idx="6">
                  <c:v>90.39</c:v>
                </c:pt>
                <c:pt idx="7">
                  <c:v>90.56</c:v>
                </c:pt>
                <c:pt idx="8">
                  <c:v>91.43</c:v>
                </c:pt>
                <c:pt idx="9">
                  <c:v>91.77</c:v>
                </c:pt>
                <c:pt idx="10">
                  <c:v>92.52</c:v>
                </c:pt>
                <c:pt idx="11">
                  <c:v>93.25</c:v>
                </c:pt>
                <c:pt idx="12">
                  <c:v>93.41</c:v>
                </c:pt>
                <c:pt idx="13">
                  <c:v>93.54</c:v>
                </c:pt>
                <c:pt idx="14">
                  <c:v>93.65</c:v>
                </c:pt>
                <c:pt idx="15">
                  <c:v>93.74</c:v>
                </c:pt>
                <c:pt idx="16">
                  <c:v>94.45</c:v>
                </c:pt>
                <c:pt idx="17">
                  <c:v>94.98</c:v>
                </c:pt>
                <c:pt idx="18">
                  <c:v>96.73</c:v>
                </c:pt>
                <c:pt idx="19">
                  <c:v>99.42</c:v>
                </c:pt>
              </c:numCache>
            </c:numRef>
          </c:yVal>
          <c:smooth val="0"/>
          <c:extLst>
            <c:ext xmlns:c16="http://schemas.microsoft.com/office/drawing/2014/chart" uri="{C3380CC4-5D6E-409C-BE32-E72D297353CC}">
              <c16:uniqueId val="{00000000-0A44-460E-8D82-D839CBD69030}"/>
            </c:ext>
          </c:extLst>
        </c:ser>
        <c:dLbls>
          <c:showLegendKey val="0"/>
          <c:showVal val="0"/>
          <c:showCatName val="0"/>
          <c:showSerName val="0"/>
          <c:showPercent val="0"/>
          <c:showBubbleSize val="0"/>
        </c:dLbls>
        <c:axId val="1065885552"/>
        <c:axId val="1058186736"/>
      </c:scatterChart>
      <c:valAx>
        <c:axId val="1065885552"/>
        <c:scaling>
          <c:orientation val="minMax"/>
        </c:scaling>
        <c:delete val="0"/>
        <c:axPos val="b"/>
        <c:title>
          <c:tx>
            <c:rich>
              <a:bodyPr/>
              <a:lstStyle/>
              <a:p>
                <a:pPr>
                  <a:defRPr/>
                </a:pPr>
                <a:r>
                  <a:rPr lang="pt-BR"/>
                  <a:t>Percentil da amostra</a:t>
                </a:r>
              </a:p>
            </c:rich>
          </c:tx>
          <c:overlay val="0"/>
        </c:title>
        <c:numFmt formatCode="General" sourceLinked="1"/>
        <c:majorTickMark val="out"/>
        <c:minorTickMark val="none"/>
        <c:tickLblPos val="nextTo"/>
        <c:crossAx val="1058186736"/>
        <c:crosses val="autoZero"/>
        <c:crossBetween val="midCat"/>
      </c:valAx>
      <c:valAx>
        <c:axId val="1058186736"/>
        <c:scaling>
          <c:orientation val="minMax"/>
        </c:scaling>
        <c:delete val="0"/>
        <c:axPos val="l"/>
        <c:title>
          <c:tx>
            <c:rich>
              <a:bodyPr/>
              <a:lstStyle/>
              <a:p>
                <a:pPr>
                  <a:defRPr/>
                </a:pPr>
                <a:r>
                  <a:rPr lang="pt-BR"/>
                  <a:t>Y</a:t>
                </a:r>
              </a:p>
            </c:rich>
          </c:tx>
          <c:overlay val="0"/>
        </c:title>
        <c:numFmt formatCode="General" sourceLinked="1"/>
        <c:majorTickMark val="out"/>
        <c:minorTickMark val="none"/>
        <c:tickLblPos val="nextTo"/>
        <c:crossAx val="10658855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xVal>
            <c:numRef>
              <c:f>'[1]Ex. 3.3_ hipertensão'!$B$5:$B$24</c:f>
              <c:numCache>
                <c:formatCode>General</c:formatCode>
                <c:ptCount val="20"/>
                <c:pt idx="0">
                  <c:v>60</c:v>
                </c:pt>
                <c:pt idx="1">
                  <c:v>63</c:v>
                </c:pt>
                <c:pt idx="2">
                  <c:v>65</c:v>
                </c:pt>
                <c:pt idx="3">
                  <c:v>70</c:v>
                </c:pt>
                <c:pt idx="4">
                  <c:v>70</c:v>
                </c:pt>
                <c:pt idx="5">
                  <c:v>70</c:v>
                </c:pt>
                <c:pt idx="6">
                  <c:v>80</c:v>
                </c:pt>
                <c:pt idx="7">
                  <c:v>90</c:v>
                </c:pt>
                <c:pt idx="8">
                  <c:v>80</c:v>
                </c:pt>
                <c:pt idx="9">
                  <c:v>80</c:v>
                </c:pt>
                <c:pt idx="10">
                  <c:v>85</c:v>
                </c:pt>
                <c:pt idx="11">
                  <c:v>89</c:v>
                </c:pt>
                <c:pt idx="12">
                  <c:v>90</c:v>
                </c:pt>
                <c:pt idx="13">
                  <c:v>90</c:v>
                </c:pt>
                <c:pt idx="14">
                  <c:v>90</c:v>
                </c:pt>
                <c:pt idx="15">
                  <c:v>90</c:v>
                </c:pt>
                <c:pt idx="16">
                  <c:v>94</c:v>
                </c:pt>
                <c:pt idx="17">
                  <c:v>100</c:v>
                </c:pt>
                <c:pt idx="18">
                  <c:v>100</c:v>
                </c:pt>
                <c:pt idx="19">
                  <c:v>100</c:v>
                </c:pt>
              </c:numCache>
            </c:numRef>
          </c:xVal>
          <c:yVal>
            <c:numRef>
              <c:f>'[1]Ex. 3.3_ hipertensão'!$A$5:$A$24</c:f>
              <c:numCache>
                <c:formatCode>General</c:formatCode>
                <c:ptCount val="20"/>
                <c:pt idx="0">
                  <c:v>1</c:v>
                </c:pt>
                <c:pt idx="1">
                  <c:v>0</c:v>
                </c:pt>
                <c:pt idx="2">
                  <c:v>1</c:v>
                </c:pt>
                <c:pt idx="3">
                  <c:v>2</c:v>
                </c:pt>
                <c:pt idx="4">
                  <c:v>5</c:v>
                </c:pt>
                <c:pt idx="5">
                  <c:v>1</c:v>
                </c:pt>
                <c:pt idx="6">
                  <c:v>4</c:v>
                </c:pt>
                <c:pt idx="7">
                  <c:v>6</c:v>
                </c:pt>
                <c:pt idx="8">
                  <c:v>2</c:v>
                </c:pt>
                <c:pt idx="9">
                  <c:v>3</c:v>
                </c:pt>
                <c:pt idx="10">
                  <c:v>5</c:v>
                </c:pt>
                <c:pt idx="11">
                  <c:v>4</c:v>
                </c:pt>
                <c:pt idx="12">
                  <c:v>6</c:v>
                </c:pt>
                <c:pt idx="13">
                  <c:v>8</c:v>
                </c:pt>
                <c:pt idx="14">
                  <c:v>4</c:v>
                </c:pt>
                <c:pt idx="15">
                  <c:v>5</c:v>
                </c:pt>
                <c:pt idx="16">
                  <c:v>7</c:v>
                </c:pt>
                <c:pt idx="17">
                  <c:v>9</c:v>
                </c:pt>
                <c:pt idx="18">
                  <c:v>7</c:v>
                </c:pt>
                <c:pt idx="19">
                  <c:v>6</c:v>
                </c:pt>
              </c:numCache>
            </c:numRef>
          </c:yVal>
          <c:smooth val="0"/>
          <c:extLst>
            <c:ext xmlns:c16="http://schemas.microsoft.com/office/drawing/2014/chart" uri="{C3380CC4-5D6E-409C-BE32-E72D297353CC}">
              <c16:uniqueId val="{00000001-C8E1-4A98-9E4F-F84210452731}"/>
            </c:ext>
          </c:extLst>
        </c:ser>
        <c:dLbls>
          <c:showLegendKey val="0"/>
          <c:showVal val="0"/>
          <c:showCatName val="0"/>
          <c:showSerName val="0"/>
          <c:showPercent val="0"/>
          <c:showBubbleSize val="0"/>
        </c:dLbls>
        <c:axId val="1178574416"/>
        <c:axId val="1170469728"/>
      </c:scatterChart>
      <c:valAx>
        <c:axId val="117857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70469728"/>
        <c:crosses val="autoZero"/>
        <c:crossBetween val="midCat"/>
      </c:valAx>
      <c:valAx>
        <c:axId val="117046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78574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Plotagem de probabilidade normal</a:t>
            </a:r>
          </a:p>
        </c:rich>
      </c:tx>
      <c:overlay val="0"/>
    </c:title>
    <c:autoTitleDeleted val="0"/>
    <c:plotArea>
      <c:layout/>
      <c:scatterChart>
        <c:scatterStyle val="lineMarker"/>
        <c:varyColors val="0"/>
        <c:ser>
          <c:idx val="0"/>
          <c:order val="0"/>
          <c:spPr>
            <a:ln w="19050">
              <a:noFill/>
            </a:ln>
          </c:spPr>
          <c:xVal>
            <c:numRef>
              <c:f>'[1]Ex. 3.3_ hipertensão'!$J$47:$J$66</c:f>
              <c:numCache>
                <c:formatCode>General</c:formatCode>
                <c:ptCount val="20"/>
                <c:pt idx="0">
                  <c:v>2.5</c:v>
                </c:pt>
                <c:pt idx="1">
                  <c:v>7.5</c:v>
                </c:pt>
                <c:pt idx="2">
                  <c:v>12.5</c:v>
                </c:pt>
                <c:pt idx="3">
                  <c:v>17.5</c:v>
                </c:pt>
                <c:pt idx="4">
                  <c:v>22.5</c:v>
                </c:pt>
                <c:pt idx="5">
                  <c:v>27.5</c:v>
                </c:pt>
                <c:pt idx="6">
                  <c:v>32.5</c:v>
                </c:pt>
                <c:pt idx="7">
                  <c:v>37.5</c:v>
                </c:pt>
                <c:pt idx="8">
                  <c:v>42.5</c:v>
                </c:pt>
                <c:pt idx="9">
                  <c:v>47.5</c:v>
                </c:pt>
                <c:pt idx="10">
                  <c:v>52.5</c:v>
                </c:pt>
                <c:pt idx="11">
                  <c:v>57.5</c:v>
                </c:pt>
                <c:pt idx="12">
                  <c:v>62.5</c:v>
                </c:pt>
                <c:pt idx="13">
                  <c:v>67.5</c:v>
                </c:pt>
                <c:pt idx="14">
                  <c:v>72.5</c:v>
                </c:pt>
                <c:pt idx="15">
                  <c:v>77.5</c:v>
                </c:pt>
                <c:pt idx="16">
                  <c:v>82.5</c:v>
                </c:pt>
                <c:pt idx="17">
                  <c:v>87.5</c:v>
                </c:pt>
                <c:pt idx="18">
                  <c:v>92.5</c:v>
                </c:pt>
                <c:pt idx="19">
                  <c:v>97.5</c:v>
                </c:pt>
              </c:numCache>
            </c:numRef>
          </c:xVal>
          <c:yVal>
            <c:numRef>
              <c:f>'[1]Ex. 3.3_ hipertensão'!$K$47:$K$66</c:f>
              <c:numCache>
                <c:formatCode>General</c:formatCode>
                <c:ptCount val="20"/>
                <c:pt idx="0">
                  <c:v>0</c:v>
                </c:pt>
                <c:pt idx="1">
                  <c:v>1</c:v>
                </c:pt>
                <c:pt idx="2">
                  <c:v>1</c:v>
                </c:pt>
                <c:pt idx="3">
                  <c:v>1</c:v>
                </c:pt>
                <c:pt idx="4">
                  <c:v>2</c:v>
                </c:pt>
                <c:pt idx="5">
                  <c:v>2</c:v>
                </c:pt>
                <c:pt idx="6">
                  <c:v>3</c:v>
                </c:pt>
                <c:pt idx="7">
                  <c:v>4</c:v>
                </c:pt>
                <c:pt idx="8">
                  <c:v>4</c:v>
                </c:pt>
                <c:pt idx="9">
                  <c:v>4</c:v>
                </c:pt>
                <c:pt idx="10">
                  <c:v>5</c:v>
                </c:pt>
                <c:pt idx="11">
                  <c:v>5</c:v>
                </c:pt>
                <c:pt idx="12">
                  <c:v>5</c:v>
                </c:pt>
                <c:pt idx="13">
                  <c:v>6</c:v>
                </c:pt>
                <c:pt idx="14">
                  <c:v>6</c:v>
                </c:pt>
                <c:pt idx="15">
                  <c:v>6</c:v>
                </c:pt>
                <c:pt idx="16">
                  <c:v>7</c:v>
                </c:pt>
                <c:pt idx="17">
                  <c:v>7</c:v>
                </c:pt>
                <c:pt idx="18">
                  <c:v>8</c:v>
                </c:pt>
                <c:pt idx="19">
                  <c:v>9</c:v>
                </c:pt>
              </c:numCache>
            </c:numRef>
          </c:yVal>
          <c:smooth val="0"/>
          <c:extLst>
            <c:ext xmlns:c16="http://schemas.microsoft.com/office/drawing/2014/chart" uri="{C3380CC4-5D6E-409C-BE32-E72D297353CC}">
              <c16:uniqueId val="{00000000-5956-42F1-B471-B98D66128367}"/>
            </c:ext>
          </c:extLst>
        </c:ser>
        <c:dLbls>
          <c:showLegendKey val="0"/>
          <c:showVal val="0"/>
          <c:showCatName val="0"/>
          <c:showSerName val="0"/>
          <c:showPercent val="0"/>
          <c:showBubbleSize val="0"/>
        </c:dLbls>
        <c:axId val="1178567616"/>
        <c:axId val="1170479712"/>
      </c:scatterChart>
      <c:valAx>
        <c:axId val="1178567616"/>
        <c:scaling>
          <c:orientation val="minMax"/>
        </c:scaling>
        <c:delete val="0"/>
        <c:axPos val="b"/>
        <c:title>
          <c:tx>
            <c:rich>
              <a:bodyPr/>
              <a:lstStyle/>
              <a:p>
                <a:pPr>
                  <a:defRPr/>
                </a:pPr>
                <a:r>
                  <a:rPr lang="pt-BR"/>
                  <a:t>Percentil da amostra</a:t>
                </a:r>
              </a:p>
            </c:rich>
          </c:tx>
          <c:overlay val="0"/>
        </c:title>
        <c:numFmt formatCode="General" sourceLinked="1"/>
        <c:majorTickMark val="out"/>
        <c:minorTickMark val="none"/>
        <c:tickLblPos val="nextTo"/>
        <c:crossAx val="1170479712"/>
        <c:crosses val="autoZero"/>
        <c:crossBetween val="midCat"/>
      </c:valAx>
      <c:valAx>
        <c:axId val="1170479712"/>
        <c:scaling>
          <c:orientation val="minMax"/>
        </c:scaling>
        <c:delete val="0"/>
        <c:axPos val="l"/>
        <c:title>
          <c:tx>
            <c:rich>
              <a:bodyPr/>
              <a:lstStyle/>
              <a:p>
                <a:pPr>
                  <a:defRPr/>
                </a:pPr>
                <a:r>
                  <a:rPr lang="pt-BR"/>
                  <a:t>Y</a:t>
                </a:r>
              </a:p>
            </c:rich>
          </c:tx>
          <c:overlay val="0"/>
        </c:title>
        <c:numFmt formatCode="General" sourceLinked="1"/>
        <c:majorTickMark val="out"/>
        <c:minorTickMark val="none"/>
        <c:tickLblPos val="nextTo"/>
        <c:crossAx val="11785676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0591863517060368E-2"/>
                  <c:y val="-0.1574562554680664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xVal>
            <c:numRef>
              <c:f>'[1]Ex. 3.4_resistencia'!$C$5:$C$24</c:f>
              <c:numCache>
                <c:formatCode>0.00</c:formatCode>
                <c:ptCount val="20"/>
                <c:pt idx="0">
                  <c:v>15.5</c:v>
                </c:pt>
                <c:pt idx="1">
                  <c:v>23.75</c:v>
                </c:pt>
                <c:pt idx="2">
                  <c:v>8</c:v>
                </c:pt>
                <c:pt idx="3">
                  <c:v>17</c:v>
                </c:pt>
                <c:pt idx="4">
                  <c:v>5</c:v>
                </c:pt>
                <c:pt idx="5">
                  <c:v>19</c:v>
                </c:pt>
                <c:pt idx="6">
                  <c:v>24</c:v>
                </c:pt>
                <c:pt idx="7">
                  <c:v>2.5</c:v>
                </c:pt>
                <c:pt idx="8">
                  <c:v>7.5</c:v>
                </c:pt>
                <c:pt idx="9">
                  <c:v>11</c:v>
                </c:pt>
                <c:pt idx="10">
                  <c:v>13</c:v>
                </c:pt>
                <c:pt idx="11">
                  <c:v>3.75</c:v>
                </c:pt>
                <c:pt idx="12">
                  <c:v>25</c:v>
                </c:pt>
                <c:pt idx="13">
                  <c:v>9.75</c:v>
                </c:pt>
                <c:pt idx="14">
                  <c:v>22</c:v>
                </c:pt>
                <c:pt idx="15">
                  <c:v>18</c:v>
                </c:pt>
                <c:pt idx="16">
                  <c:v>6</c:v>
                </c:pt>
                <c:pt idx="17">
                  <c:v>12.5</c:v>
                </c:pt>
                <c:pt idx="18">
                  <c:v>2</c:v>
                </c:pt>
                <c:pt idx="19">
                  <c:v>21.5</c:v>
                </c:pt>
              </c:numCache>
            </c:numRef>
          </c:xVal>
          <c:yVal>
            <c:numRef>
              <c:f>'[1]Ex. 3.4_resistencia'!$B$5:$B$24</c:f>
              <c:numCache>
                <c:formatCode>0.00</c:formatCode>
                <c:ptCount val="20"/>
                <c:pt idx="0">
                  <c:v>2158.6999999999998</c:v>
                </c:pt>
                <c:pt idx="1">
                  <c:v>1678.15</c:v>
                </c:pt>
                <c:pt idx="2">
                  <c:v>2316</c:v>
                </c:pt>
                <c:pt idx="3">
                  <c:v>2061.3000000000002</c:v>
                </c:pt>
                <c:pt idx="4">
                  <c:v>2207.5</c:v>
                </c:pt>
                <c:pt idx="5">
                  <c:v>1708.3</c:v>
                </c:pt>
                <c:pt idx="6">
                  <c:v>1784.7</c:v>
                </c:pt>
                <c:pt idx="7">
                  <c:v>2575</c:v>
                </c:pt>
                <c:pt idx="8">
                  <c:v>2357.9</c:v>
                </c:pt>
                <c:pt idx="9">
                  <c:v>2277.6999999999998</c:v>
                </c:pt>
                <c:pt idx="10">
                  <c:v>2165.1999999999998</c:v>
                </c:pt>
                <c:pt idx="11">
                  <c:v>2399.5500000000002</c:v>
                </c:pt>
                <c:pt idx="12">
                  <c:v>1779.8</c:v>
                </c:pt>
                <c:pt idx="13">
                  <c:v>2336.75</c:v>
                </c:pt>
                <c:pt idx="14">
                  <c:v>1765.3</c:v>
                </c:pt>
                <c:pt idx="15">
                  <c:v>2053.5</c:v>
                </c:pt>
                <c:pt idx="16">
                  <c:v>2414.4</c:v>
                </c:pt>
                <c:pt idx="17">
                  <c:v>2200.5</c:v>
                </c:pt>
                <c:pt idx="18">
                  <c:v>2654.2</c:v>
                </c:pt>
                <c:pt idx="19">
                  <c:v>1753.7</c:v>
                </c:pt>
              </c:numCache>
            </c:numRef>
          </c:yVal>
          <c:smooth val="0"/>
          <c:extLst>
            <c:ext xmlns:c16="http://schemas.microsoft.com/office/drawing/2014/chart" uri="{C3380CC4-5D6E-409C-BE32-E72D297353CC}">
              <c16:uniqueId val="{00000001-A624-4FB7-B8FB-E8CFFA3B10EF}"/>
            </c:ext>
          </c:extLst>
        </c:ser>
        <c:dLbls>
          <c:showLegendKey val="0"/>
          <c:showVal val="0"/>
          <c:showCatName val="0"/>
          <c:showSerName val="0"/>
          <c:showPercent val="0"/>
          <c:showBubbleSize val="0"/>
        </c:dLbls>
        <c:axId val="1175040864"/>
        <c:axId val="1058202128"/>
      </c:scatterChart>
      <c:valAx>
        <c:axId val="11750408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8202128"/>
        <c:crosses val="autoZero"/>
        <c:crossBetween val="midCat"/>
      </c:valAx>
      <c:valAx>
        <c:axId val="1058202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75040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Plotagem de probabilidade normal</a:t>
            </a:r>
          </a:p>
        </c:rich>
      </c:tx>
      <c:overlay val="0"/>
    </c:title>
    <c:autoTitleDeleted val="0"/>
    <c:plotArea>
      <c:layout/>
      <c:scatterChart>
        <c:scatterStyle val="lineMarker"/>
        <c:varyColors val="0"/>
        <c:ser>
          <c:idx val="0"/>
          <c:order val="0"/>
          <c:spPr>
            <a:ln w="19050">
              <a:noFill/>
            </a:ln>
          </c:spPr>
          <c:xVal>
            <c:numRef>
              <c:f>'[1]Ex. 3.4_resistencia'!$J$47:$J$66</c:f>
              <c:numCache>
                <c:formatCode>General</c:formatCode>
                <c:ptCount val="20"/>
                <c:pt idx="0">
                  <c:v>2.5</c:v>
                </c:pt>
                <c:pt idx="1">
                  <c:v>7.5</c:v>
                </c:pt>
                <c:pt idx="2">
                  <c:v>12.5</c:v>
                </c:pt>
                <c:pt idx="3">
                  <c:v>17.5</c:v>
                </c:pt>
                <c:pt idx="4">
                  <c:v>22.5</c:v>
                </c:pt>
                <c:pt idx="5">
                  <c:v>27.5</c:v>
                </c:pt>
                <c:pt idx="6">
                  <c:v>32.5</c:v>
                </c:pt>
                <c:pt idx="7">
                  <c:v>37.5</c:v>
                </c:pt>
                <c:pt idx="8">
                  <c:v>42.5</c:v>
                </c:pt>
                <c:pt idx="9">
                  <c:v>47.5</c:v>
                </c:pt>
                <c:pt idx="10">
                  <c:v>52.5</c:v>
                </c:pt>
                <c:pt idx="11">
                  <c:v>57.5</c:v>
                </c:pt>
                <c:pt idx="12">
                  <c:v>62.5</c:v>
                </c:pt>
                <c:pt idx="13">
                  <c:v>67.5</c:v>
                </c:pt>
                <c:pt idx="14">
                  <c:v>72.5</c:v>
                </c:pt>
                <c:pt idx="15">
                  <c:v>77.5</c:v>
                </c:pt>
                <c:pt idx="16">
                  <c:v>82.5</c:v>
                </c:pt>
                <c:pt idx="17">
                  <c:v>87.5</c:v>
                </c:pt>
                <c:pt idx="18">
                  <c:v>92.5</c:v>
                </c:pt>
                <c:pt idx="19">
                  <c:v>97.5</c:v>
                </c:pt>
              </c:numCache>
            </c:numRef>
          </c:xVal>
          <c:yVal>
            <c:numRef>
              <c:f>'[1]Ex. 3.4_resistencia'!$K$47:$K$66</c:f>
              <c:numCache>
                <c:formatCode>General</c:formatCode>
                <c:ptCount val="20"/>
                <c:pt idx="0">
                  <c:v>1678.15</c:v>
                </c:pt>
                <c:pt idx="1">
                  <c:v>1708.3</c:v>
                </c:pt>
                <c:pt idx="2">
                  <c:v>1753.7</c:v>
                </c:pt>
                <c:pt idx="3">
                  <c:v>1765.3</c:v>
                </c:pt>
                <c:pt idx="4">
                  <c:v>1779.8</c:v>
                </c:pt>
                <c:pt idx="5">
                  <c:v>1784.7</c:v>
                </c:pt>
                <c:pt idx="6">
                  <c:v>2053.5</c:v>
                </c:pt>
                <c:pt idx="7">
                  <c:v>2061.3000000000002</c:v>
                </c:pt>
                <c:pt idx="8">
                  <c:v>2158.6999999999998</c:v>
                </c:pt>
                <c:pt idx="9">
                  <c:v>2165.1999999999998</c:v>
                </c:pt>
                <c:pt idx="10">
                  <c:v>2200.5</c:v>
                </c:pt>
                <c:pt idx="11">
                  <c:v>2207.5</c:v>
                </c:pt>
                <c:pt idx="12">
                  <c:v>2277.6999999999998</c:v>
                </c:pt>
                <c:pt idx="13">
                  <c:v>2316</c:v>
                </c:pt>
                <c:pt idx="14">
                  <c:v>2336.75</c:v>
                </c:pt>
                <c:pt idx="15">
                  <c:v>2357.9</c:v>
                </c:pt>
                <c:pt idx="16">
                  <c:v>2399.5500000000002</c:v>
                </c:pt>
                <c:pt idx="17">
                  <c:v>2414.4</c:v>
                </c:pt>
                <c:pt idx="18">
                  <c:v>2575</c:v>
                </c:pt>
                <c:pt idx="19">
                  <c:v>2654.2</c:v>
                </c:pt>
              </c:numCache>
            </c:numRef>
          </c:yVal>
          <c:smooth val="0"/>
          <c:extLst>
            <c:ext xmlns:c16="http://schemas.microsoft.com/office/drawing/2014/chart" uri="{C3380CC4-5D6E-409C-BE32-E72D297353CC}">
              <c16:uniqueId val="{00000000-E3CB-4C5E-985C-3353497DBBFD}"/>
            </c:ext>
          </c:extLst>
        </c:ser>
        <c:dLbls>
          <c:showLegendKey val="0"/>
          <c:showVal val="0"/>
          <c:showCatName val="0"/>
          <c:showSerName val="0"/>
          <c:showPercent val="0"/>
          <c:showBubbleSize val="0"/>
        </c:dLbls>
        <c:axId val="1065903152"/>
        <c:axId val="1170478048"/>
      </c:scatterChart>
      <c:valAx>
        <c:axId val="1065903152"/>
        <c:scaling>
          <c:orientation val="minMax"/>
        </c:scaling>
        <c:delete val="0"/>
        <c:axPos val="b"/>
        <c:title>
          <c:tx>
            <c:rich>
              <a:bodyPr/>
              <a:lstStyle/>
              <a:p>
                <a:pPr>
                  <a:defRPr/>
                </a:pPr>
                <a:r>
                  <a:rPr lang="pt-BR"/>
                  <a:t>Percentil da amostra</a:t>
                </a:r>
              </a:p>
            </c:rich>
          </c:tx>
          <c:overlay val="0"/>
        </c:title>
        <c:numFmt formatCode="General" sourceLinked="1"/>
        <c:majorTickMark val="out"/>
        <c:minorTickMark val="none"/>
        <c:tickLblPos val="nextTo"/>
        <c:crossAx val="1170478048"/>
        <c:crosses val="autoZero"/>
        <c:crossBetween val="midCat"/>
      </c:valAx>
      <c:valAx>
        <c:axId val="1170478048"/>
        <c:scaling>
          <c:orientation val="minMax"/>
        </c:scaling>
        <c:delete val="0"/>
        <c:axPos val="l"/>
        <c:title>
          <c:tx>
            <c:rich>
              <a:bodyPr/>
              <a:lstStyle/>
              <a:p>
                <a:pPr>
                  <a:defRPr/>
                </a:pPr>
                <a:r>
                  <a:rPr lang="pt-BR"/>
                  <a:t>resistencia</a:t>
                </a:r>
              </a:p>
            </c:rich>
          </c:tx>
          <c:overlay val="0"/>
        </c:title>
        <c:numFmt formatCode="General" sourceLinked="1"/>
        <c:majorTickMark val="out"/>
        <c:minorTickMark val="none"/>
        <c:tickLblPos val="nextTo"/>
        <c:crossAx val="10659031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jpg"/><Relationship Id="rId12" Type="http://schemas.openxmlformats.org/officeDocument/2006/relationships/image" Target="../media/image10.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9.png"/><Relationship Id="rId5" Type="http://schemas.openxmlformats.org/officeDocument/2006/relationships/image" Target="../media/image4.png"/><Relationship Id="rId10" Type="http://schemas.openxmlformats.org/officeDocument/2006/relationships/chart" Target="../charts/chart2.xml"/><Relationship Id="rId4" Type="http://schemas.openxmlformats.org/officeDocument/2006/relationships/image" Target="../media/image3.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209550</xdr:colOff>
      <xdr:row>4</xdr:row>
      <xdr:rowOff>147637</xdr:rowOff>
    </xdr:from>
    <xdr:to>
      <xdr:col>17</xdr:col>
      <xdr:colOff>514350</xdr:colOff>
      <xdr:row>12</xdr:row>
      <xdr:rowOff>204787</xdr:rowOff>
    </xdr:to>
    <xdr:graphicFrame macro="">
      <xdr:nvGraphicFramePr>
        <xdr:cNvPr id="2" name="Gráfico 1">
          <a:extLst>
            <a:ext uri="{FF2B5EF4-FFF2-40B4-BE49-F238E27FC236}">
              <a16:creationId xmlns:a16="http://schemas.microsoft.com/office/drawing/2014/main" id="{6A26D2B4-CCA5-4CD9-839A-33A1F6456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18</xdr:row>
      <xdr:rowOff>0</xdr:rowOff>
    </xdr:from>
    <xdr:to>
      <xdr:col>14</xdr:col>
      <xdr:colOff>304800</xdr:colOff>
      <xdr:row>18</xdr:row>
      <xdr:rowOff>304800</xdr:rowOff>
    </xdr:to>
    <xdr:sp macro="" textlink="">
      <xdr:nvSpPr>
        <xdr:cNvPr id="1025" name="AutoShape 1" descr="Exibindo IMG_20231009_214759433.jpg">
          <a:extLst>
            <a:ext uri="{FF2B5EF4-FFF2-40B4-BE49-F238E27FC236}">
              <a16:creationId xmlns:a16="http://schemas.microsoft.com/office/drawing/2014/main" id="{8E13C16D-2BCE-44DF-96F6-0748D28A026D}"/>
            </a:ext>
          </a:extLst>
        </xdr:cNvPr>
        <xdr:cNvSpPr>
          <a:spLocks noChangeAspect="1" noChangeArrowheads="1"/>
        </xdr:cNvSpPr>
      </xdr:nvSpPr>
      <xdr:spPr bwMode="auto">
        <a:xfrm>
          <a:off x="9039225" y="670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18</xdr:row>
      <xdr:rowOff>0</xdr:rowOff>
    </xdr:from>
    <xdr:to>
      <xdr:col>14</xdr:col>
      <xdr:colOff>304800</xdr:colOff>
      <xdr:row>18</xdr:row>
      <xdr:rowOff>304800</xdr:rowOff>
    </xdr:to>
    <xdr:sp macro="" textlink="">
      <xdr:nvSpPr>
        <xdr:cNvPr id="1026" name="AutoShape 2" descr="Exibindo IMG_20231009_214759433.jpg">
          <a:extLst>
            <a:ext uri="{FF2B5EF4-FFF2-40B4-BE49-F238E27FC236}">
              <a16:creationId xmlns:a16="http://schemas.microsoft.com/office/drawing/2014/main" id="{F60E7FD4-F65B-4657-9DF5-1FFAD06BC723}"/>
            </a:ext>
          </a:extLst>
        </xdr:cNvPr>
        <xdr:cNvSpPr>
          <a:spLocks noChangeAspect="1" noChangeArrowheads="1"/>
        </xdr:cNvSpPr>
      </xdr:nvSpPr>
      <xdr:spPr bwMode="auto">
        <a:xfrm>
          <a:off x="9039225" y="670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276224</xdr:colOff>
      <xdr:row>14</xdr:row>
      <xdr:rowOff>180975</xdr:rowOff>
    </xdr:from>
    <xdr:to>
      <xdr:col>24</xdr:col>
      <xdr:colOff>32516</xdr:colOff>
      <xdr:row>21</xdr:row>
      <xdr:rowOff>200025</xdr:rowOff>
    </xdr:to>
    <xdr:pic>
      <xdr:nvPicPr>
        <xdr:cNvPr id="3" name="Imagem 2">
          <a:extLst>
            <a:ext uri="{FF2B5EF4-FFF2-40B4-BE49-F238E27FC236}">
              <a16:creationId xmlns:a16="http://schemas.microsoft.com/office/drawing/2014/main" id="{46FEC599-DF33-479E-8436-8BE420A2D639}"/>
            </a:ext>
          </a:extLst>
        </xdr:cNvPr>
        <xdr:cNvPicPr>
          <a:picLocks noChangeAspect="1"/>
        </xdr:cNvPicPr>
      </xdr:nvPicPr>
      <xdr:blipFill rotWithShape="1">
        <a:blip xmlns:r="http://schemas.openxmlformats.org/officeDocument/2006/relationships" r:embed="rId2"/>
        <a:srcRect l="36318" t="36252" r="29472" b="26597"/>
        <a:stretch/>
      </xdr:blipFill>
      <xdr:spPr>
        <a:xfrm>
          <a:off x="11753849" y="5543550"/>
          <a:ext cx="3867151" cy="2362200"/>
        </a:xfrm>
        <a:prstGeom prst="rect">
          <a:avLst/>
        </a:prstGeom>
      </xdr:spPr>
    </xdr:pic>
    <xdr:clientData/>
  </xdr:twoCellAnchor>
  <xdr:twoCellAnchor editAs="oneCell">
    <xdr:from>
      <xdr:col>19</xdr:col>
      <xdr:colOff>495300</xdr:colOff>
      <xdr:row>5</xdr:row>
      <xdr:rowOff>0</xdr:rowOff>
    </xdr:from>
    <xdr:to>
      <xdr:col>23</xdr:col>
      <xdr:colOff>310055</xdr:colOff>
      <xdr:row>13</xdr:row>
      <xdr:rowOff>171450</xdr:rowOff>
    </xdr:to>
    <xdr:pic>
      <xdr:nvPicPr>
        <xdr:cNvPr id="4" name="Imagem 3">
          <a:extLst>
            <a:ext uri="{FF2B5EF4-FFF2-40B4-BE49-F238E27FC236}">
              <a16:creationId xmlns:a16="http://schemas.microsoft.com/office/drawing/2014/main" id="{06A67CC0-77E9-4049-BBF3-196D30445787}"/>
            </a:ext>
          </a:extLst>
        </xdr:cNvPr>
        <xdr:cNvPicPr>
          <a:picLocks noChangeAspect="1"/>
        </xdr:cNvPicPr>
      </xdr:nvPicPr>
      <xdr:blipFill rotWithShape="1">
        <a:blip xmlns:r="http://schemas.openxmlformats.org/officeDocument/2006/relationships" r:embed="rId3"/>
        <a:srcRect l="37519" t="26729" r="35627" b="23008"/>
        <a:stretch/>
      </xdr:blipFill>
      <xdr:spPr>
        <a:xfrm>
          <a:off x="12582525" y="2352675"/>
          <a:ext cx="2705100" cy="2847975"/>
        </a:xfrm>
        <a:prstGeom prst="rect">
          <a:avLst/>
        </a:prstGeom>
      </xdr:spPr>
    </xdr:pic>
    <xdr:clientData/>
  </xdr:twoCellAnchor>
  <xdr:twoCellAnchor editAs="oneCell">
    <xdr:from>
      <xdr:col>22</xdr:col>
      <xdr:colOff>285750</xdr:colOff>
      <xdr:row>0</xdr:row>
      <xdr:rowOff>123825</xdr:rowOff>
    </xdr:from>
    <xdr:to>
      <xdr:col>26</xdr:col>
      <xdr:colOff>190499</xdr:colOff>
      <xdr:row>4</xdr:row>
      <xdr:rowOff>2056</xdr:rowOff>
    </xdr:to>
    <xdr:pic>
      <xdr:nvPicPr>
        <xdr:cNvPr id="7" name="chart">
          <a:extLst>
            <a:ext uri="{FF2B5EF4-FFF2-40B4-BE49-F238E27FC236}">
              <a16:creationId xmlns:a16="http://schemas.microsoft.com/office/drawing/2014/main" id="{8B0E0EA8-4F0D-4E4D-9D8E-A3ED501314E6}"/>
            </a:ext>
          </a:extLst>
        </xdr:cNvPr>
        <xdr:cNvPicPr>
          <a:picLocks noChangeAspect="1"/>
        </xdr:cNvPicPr>
      </xdr:nvPicPr>
      <xdr:blipFill rotWithShape="1">
        <a:blip xmlns:r="http://schemas.openxmlformats.org/officeDocument/2006/relationships" r:embed="rId4"/>
        <a:srcRect l="37500" t="34028" r="33542" b="27083"/>
        <a:stretch/>
      </xdr:blipFill>
      <xdr:spPr>
        <a:xfrm>
          <a:off x="14201775" y="123825"/>
          <a:ext cx="2343150" cy="1888006"/>
        </a:xfrm>
        <a:prstGeom prst="rect">
          <a:avLst/>
        </a:prstGeom>
      </xdr:spPr>
    </xdr:pic>
    <xdr:clientData/>
  </xdr:twoCellAnchor>
  <xdr:twoCellAnchor editAs="oneCell">
    <xdr:from>
      <xdr:col>9</xdr:col>
      <xdr:colOff>333375</xdr:colOff>
      <xdr:row>0</xdr:row>
      <xdr:rowOff>180975</xdr:rowOff>
    </xdr:from>
    <xdr:to>
      <xdr:col>16</xdr:col>
      <xdr:colOff>152400</xdr:colOff>
      <xdr:row>3</xdr:row>
      <xdr:rowOff>190500</xdr:rowOff>
    </xdr:to>
    <xdr:pic>
      <xdr:nvPicPr>
        <xdr:cNvPr id="5" name="Imagem 4">
          <a:extLst>
            <a:ext uri="{FF2B5EF4-FFF2-40B4-BE49-F238E27FC236}">
              <a16:creationId xmlns:a16="http://schemas.microsoft.com/office/drawing/2014/main" id="{5BD081E9-DEF4-4043-8C74-E9FDC71E632A}"/>
            </a:ext>
          </a:extLst>
        </xdr:cNvPr>
        <xdr:cNvPicPr>
          <a:picLocks noChangeAspect="1"/>
        </xdr:cNvPicPr>
      </xdr:nvPicPr>
      <xdr:blipFill rotWithShape="1">
        <a:blip xmlns:r="http://schemas.openxmlformats.org/officeDocument/2006/relationships" r:embed="rId5"/>
        <a:srcRect l="21053" t="32119" r="43250" b="41697"/>
        <a:stretch/>
      </xdr:blipFill>
      <xdr:spPr>
        <a:xfrm>
          <a:off x="6324600" y="180975"/>
          <a:ext cx="4086225" cy="1685925"/>
        </a:xfrm>
        <a:prstGeom prst="rect">
          <a:avLst/>
        </a:prstGeom>
      </xdr:spPr>
    </xdr:pic>
    <xdr:clientData/>
  </xdr:twoCellAnchor>
  <xdr:twoCellAnchor editAs="oneCell">
    <xdr:from>
      <xdr:col>24</xdr:col>
      <xdr:colOff>305476</xdr:colOff>
      <xdr:row>13</xdr:row>
      <xdr:rowOff>247649</xdr:rowOff>
    </xdr:from>
    <xdr:to>
      <xdr:col>26</xdr:col>
      <xdr:colOff>457199</xdr:colOff>
      <xdr:row>24</xdr:row>
      <xdr:rowOff>170461</xdr:rowOff>
    </xdr:to>
    <xdr:pic>
      <xdr:nvPicPr>
        <xdr:cNvPr id="6" name="Imagem 5">
          <a:extLst>
            <a:ext uri="{FF2B5EF4-FFF2-40B4-BE49-F238E27FC236}">
              <a16:creationId xmlns:a16="http://schemas.microsoft.com/office/drawing/2014/main" id="{5D059309-F97D-42BE-A211-E467A580D4DF}"/>
            </a:ext>
          </a:extLst>
        </xdr:cNvPr>
        <xdr:cNvPicPr>
          <a:picLocks noChangeAspect="1"/>
        </xdr:cNvPicPr>
      </xdr:nvPicPr>
      <xdr:blipFill rotWithShape="1">
        <a:blip xmlns:r="http://schemas.openxmlformats.org/officeDocument/2006/relationships" r:embed="rId6"/>
        <a:srcRect l="85440" t="18698" r="217" b="19314"/>
        <a:stretch/>
      </xdr:blipFill>
      <xdr:spPr>
        <a:xfrm>
          <a:off x="15440701" y="5276849"/>
          <a:ext cx="1370923" cy="3332762"/>
        </a:xfrm>
        <a:prstGeom prst="rect">
          <a:avLst/>
        </a:prstGeom>
      </xdr:spPr>
    </xdr:pic>
    <xdr:clientData/>
  </xdr:twoCellAnchor>
  <xdr:twoCellAnchor editAs="oneCell">
    <xdr:from>
      <xdr:col>7</xdr:col>
      <xdr:colOff>171450</xdr:colOff>
      <xdr:row>6</xdr:row>
      <xdr:rowOff>257175</xdr:rowOff>
    </xdr:from>
    <xdr:to>
      <xdr:col>9</xdr:col>
      <xdr:colOff>581026</xdr:colOff>
      <xdr:row>9</xdr:row>
      <xdr:rowOff>268452</xdr:rowOff>
    </xdr:to>
    <xdr:pic>
      <xdr:nvPicPr>
        <xdr:cNvPr id="9" name="Imagem 8">
          <a:extLst>
            <a:ext uri="{FF2B5EF4-FFF2-40B4-BE49-F238E27FC236}">
              <a16:creationId xmlns:a16="http://schemas.microsoft.com/office/drawing/2014/main" id="{9FA8035F-5CDF-4A84-B9A1-9249AAFBF9FB}"/>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56218" t="33913" r="27478" b="54609"/>
        <a:stretch/>
      </xdr:blipFill>
      <xdr:spPr>
        <a:xfrm>
          <a:off x="4638675" y="2943225"/>
          <a:ext cx="1933576" cy="1020927"/>
        </a:xfrm>
        <a:prstGeom prst="rect">
          <a:avLst/>
        </a:prstGeom>
      </xdr:spPr>
    </xdr:pic>
    <xdr:clientData/>
  </xdr:twoCellAnchor>
  <xdr:twoCellAnchor editAs="oneCell">
    <xdr:from>
      <xdr:col>16</xdr:col>
      <xdr:colOff>190500</xdr:colOff>
      <xdr:row>0</xdr:row>
      <xdr:rowOff>314326</xdr:rowOff>
    </xdr:from>
    <xdr:to>
      <xdr:col>21</xdr:col>
      <xdr:colOff>135847</xdr:colOff>
      <xdr:row>3</xdr:row>
      <xdr:rowOff>66676</xdr:rowOff>
    </xdr:to>
    <xdr:pic>
      <xdr:nvPicPr>
        <xdr:cNvPr id="10" name="Imagem 9">
          <a:extLst>
            <a:ext uri="{FF2B5EF4-FFF2-40B4-BE49-F238E27FC236}">
              <a16:creationId xmlns:a16="http://schemas.microsoft.com/office/drawing/2014/main" id="{8FFD674A-5036-4F32-B612-6002BE22E95B}"/>
            </a:ext>
          </a:extLst>
        </xdr:cNvPr>
        <xdr:cNvPicPr>
          <a:picLocks noChangeAspect="1"/>
        </xdr:cNvPicPr>
      </xdr:nvPicPr>
      <xdr:blipFill rotWithShape="1">
        <a:blip xmlns:r="http://schemas.openxmlformats.org/officeDocument/2006/relationships" r:embed="rId8"/>
        <a:srcRect l="7489" t="3215" r="44054" b="61074"/>
        <a:stretch/>
      </xdr:blipFill>
      <xdr:spPr>
        <a:xfrm>
          <a:off x="10448925" y="314326"/>
          <a:ext cx="3446606" cy="1428750"/>
        </a:xfrm>
        <a:prstGeom prst="rect">
          <a:avLst/>
        </a:prstGeom>
      </xdr:spPr>
    </xdr:pic>
    <xdr:clientData/>
  </xdr:twoCellAnchor>
  <xdr:twoCellAnchor editAs="oneCell">
    <xdr:from>
      <xdr:col>11</xdr:col>
      <xdr:colOff>0</xdr:colOff>
      <xdr:row>28</xdr:row>
      <xdr:rowOff>0</xdr:rowOff>
    </xdr:from>
    <xdr:to>
      <xdr:col>11</xdr:col>
      <xdr:colOff>304800</xdr:colOff>
      <xdr:row>29</xdr:row>
      <xdr:rowOff>114300</xdr:rowOff>
    </xdr:to>
    <xdr:sp macro="" textlink="">
      <xdr:nvSpPr>
        <xdr:cNvPr id="8" name="AutoShape 1" descr="Exibindo image.png">
          <a:extLst>
            <a:ext uri="{FF2B5EF4-FFF2-40B4-BE49-F238E27FC236}">
              <a16:creationId xmlns:a16="http://schemas.microsoft.com/office/drawing/2014/main" id="{4A35D03F-1E6C-42C7-9CE7-9E6C28394275}"/>
            </a:ext>
          </a:extLst>
        </xdr:cNvPr>
        <xdr:cNvSpPr>
          <a:spLocks noChangeAspect="1" noChangeArrowheads="1"/>
        </xdr:cNvSpPr>
      </xdr:nvSpPr>
      <xdr:spPr bwMode="auto">
        <a:xfrm>
          <a:off x="7210425" y="9210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600076</xdr:colOff>
      <xdr:row>31</xdr:row>
      <xdr:rowOff>95250</xdr:rowOff>
    </xdr:from>
    <xdr:to>
      <xdr:col>7</xdr:col>
      <xdr:colOff>728987</xdr:colOff>
      <xdr:row>46</xdr:row>
      <xdr:rowOff>25262</xdr:rowOff>
    </xdr:to>
    <xdr:pic>
      <xdr:nvPicPr>
        <xdr:cNvPr id="11" name="Imagem 10">
          <a:extLst>
            <a:ext uri="{FF2B5EF4-FFF2-40B4-BE49-F238E27FC236}">
              <a16:creationId xmlns:a16="http://schemas.microsoft.com/office/drawing/2014/main" id="{E3E7F210-67F5-4DDF-9E2E-EB3F473A94CA}"/>
            </a:ext>
          </a:extLst>
        </xdr:cNvPr>
        <xdr:cNvPicPr>
          <a:picLocks noChangeAspect="1"/>
        </xdr:cNvPicPr>
      </xdr:nvPicPr>
      <xdr:blipFill rotWithShape="1">
        <a:blip xmlns:r="http://schemas.openxmlformats.org/officeDocument/2006/relationships" r:embed="rId9"/>
        <a:srcRect r="3796"/>
        <a:stretch/>
      </xdr:blipFill>
      <xdr:spPr>
        <a:xfrm>
          <a:off x="2428876" y="9877425"/>
          <a:ext cx="2767336" cy="2828925"/>
        </a:xfrm>
        <a:prstGeom prst="rect">
          <a:avLst/>
        </a:prstGeom>
      </xdr:spPr>
    </xdr:pic>
    <xdr:clientData/>
  </xdr:twoCellAnchor>
  <xdr:twoCellAnchor>
    <xdr:from>
      <xdr:col>24</xdr:col>
      <xdr:colOff>29004</xdr:colOff>
      <xdr:row>28</xdr:row>
      <xdr:rowOff>46040</xdr:rowOff>
    </xdr:from>
    <xdr:to>
      <xdr:col>30</xdr:col>
      <xdr:colOff>29004</xdr:colOff>
      <xdr:row>38</xdr:row>
      <xdr:rowOff>53908</xdr:rowOff>
    </xdr:to>
    <xdr:graphicFrame macro="">
      <xdr:nvGraphicFramePr>
        <xdr:cNvPr id="12" name="Gráfico 11">
          <a:extLst>
            <a:ext uri="{FF2B5EF4-FFF2-40B4-BE49-F238E27FC236}">
              <a16:creationId xmlns:a16="http://schemas.microsoft.com/office/drawing/2014/main" id="{853998BE-AFB7-4278-8D4A-46734412E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512378</xdr:colOff>
      <xdr:row>18</xdr:row>
      <xdr:rowOff>282465</xdr:rowOff>
    </xdr:from>
    <xdr:to>
      <xdr:col>16</xdr:col>
      <xdr:colOff>414271</xdr:colOff>
      <xdr:row>24</xdr:row>
      <xdr:rowOff>124810</xdr:rowOff>
    </xdr:to>
    <xdr:pic>
      <xdr:nvPicPr>
        <xdr:cNvPr id="13" name="Imagem 12">
          <a:extLst>
            <a:ext uri="{FF2B5EF4-FFF2-40B4-BE49-F238E27FC236}">
              <a16:creationId xmlns:a16="http://schemas.microsoft.com/office/drawing/2014/main" id="{B7EEF67F-097C-44D5-A5D4-ADBB5D617674}"/>
            </a:ext>
          </a:extLst>
        </xdr:cNvPr>
        <xdr:cNvPicPr>
          <a:picLocks noChangeAspect="1"/>
        </xdr:cNvPicPr>
      </xdr:nvPicPr>
      <xdr:blipFill>
        <a:blip xmlns:r="http://schemas.openxmlformats.org/officeDocument/2006/relationships" r:embed="rId11"/>
        <a:stretch>
          <a:fillRect/>
        </a:stretch>
      </xdr:blipFill>
      <xdr:spPr>
        <a:xfrm>
          <a:off x="8953499" y="7002517"/>
          <a:ext cx="1734634" cy="1576552"/>
        </a:xfrm>
        <a:prstGeom prst="rect">
          <a:avLst/>
        </a:prstGeom>
      </xdr:spPr>
    </xdr:pic>
    <xdr:clientData/>
  </xdr:twoCellAnchor>
  <xdr:twoCellAnchor editAs="oneCell">
    <xdr:from>
      <xdr:col>6</xdr:col>
      <xdr:colOff>52552</xdr:colOff>
      <xdr:row>17</xdr:row>
      <xdr:rowOff>243053</xdr:rowOff>
    </xdr:from>
    <xdr:to>
      <xdr:col>8</xdr:col>
      <xdr:colOff>394138</xdr:colOff>
      <xdr:row>21</xdr:row>
      <xdr:rowOff>75645</xdr:rowOff>
    </xdr:to>
    <xdr:pic>
      <xdr:nvPicPr>
        <xdr:cNvPr id="14" name="Imagem 13">
          <a:extLst>
            <a:ext uri="{FF2B5EF4-FFF2-40B4-BE49-F238E27FC236}">
              <a16:creationId xmlns:a16="http://schemas.microsoft.com/office/drawing/2014/main" id="{F0C6277B-E2C0-46F3-8796-37E95A820DF9}"/>
            </a:ext>
          </a:extLst>
        </xdr:cNvPr>
        <xdr:cNvPicPr>
          <a:picLocks noChangeAspect="1"/>
        </xdr:cNvPicPr>
      </xdr:nvPicPr>
      <xdr:blipFill>
        <a:blip xmlns:r="http://schemas.openxmlformats.org/officeDocument/2006/relationships" r:embed="rId12"/>
        <a:stretch>
          <a:fillRect/>
        </a:stretch>
      </xdr:blipFill>
      <xdr:spPr>
        <a:xfrm>
          <a:off x="3724604" y="6628087"/>
          <a:ext cx="1944413" cy="11726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238125</xdr:colOff>
      <xdr:row>4</xdr:row>
      <xdr:rowOff>180975</xdr:rowOff>
    </xdr:from>
    <xdr:to>
      <xdr:col>19</xdr:col>
      <xdr:colOff>238125</xdr:colOff>
      <xdr:row>14</xdr:row>
      <xdr:rowOff>180975</xdr:rowOff>
    </xdr:to>
    <xdr:graphicFrame macro="">
      <xdr:nvGraphicFramePr>
        <xdr:cNvPr id="2" name="Gráfico 1">
          <a:extLst>
            <a:ext uri="{FF2B5EF4-FFF2-40B4-BE49-F238E27FC236}">
              <a16:creationId xmlns:a16="http://schemas.microsoft.com/office/drawing/2014/main" id="{1C505006-70FB-4C29-A0A6-4CC5075A0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133350</xdr:colOff>
      <xdr:row>3</xdr:row>
      <xdr:rowOff>157162</xdr:rowOff>
    </xdr:from>
    <xdr:to>
      <xdr:col>16</xdr:col>
      <xdr:colOff>438150</xdr:colOff>
      <xdr:row>18</xdr:row>
      <xdr:rowOff>42862</xdr:rowOff>
    </xdr:to>
    <xdr:graphicFrame macro="">
      <xdr:nvGraphicFramePr>
        <xdr:cNvPr id="2" name="Gráfico 1">
          <a:extLst>
            <a:ext uri="{FF2B5EF4-FFF2-40B4-BE49-F238E27FC236}">
              <a16:creationId xmlns:a16="http://schemas.microsoft.com/office/drawing/2014/main" id="{165356EC-31C4-4BC2-B6FB-220658112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238125</xdr:colOff>
      <xdr:row>22</xdr:row>
      <xdr:rowOff>180975</xdr:rowOff>
    </xdr:from>
    <xdr:to>
      <xdr:col>20</xdr:col>
      <xdr:colOff>238125</xdr:colOff>
      <xdr:row>32</xdr:row>
      <xdr:rowOff>180975</xdr:rowOff>
    </xdr:to>
    <xdr:graphicFrame macro="">
      <xdr:nvGraphicFramePr>
        <xdr:cNvPr id="3" name="Gráfico 2">
          <a:extLst>
            <a:ext uri="{FF2B5EF4-FFF2-40B4-BE49-F238E27FC236}">
              <a16:creationId xmlns:a16="http://schemas.microsoft.com/office/drawing/2014/main" id="{F68A62A6-4FA2-4AB3-9B07-0F4E24586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571500</xdr:colOff>
      <xdr:row>3</xdr:row>
      <xdr:rowOff>42862</xdr:rowOff>
    </xdr:from>
    <xdr:to>
      <xdr:col>11</xdr:col>
      <xdr:colOff>266700</xdr:colOff>
      <xdr:row>17</xdr:row>
      <xdr:rowOff>119062</xdr:rowOff>
    </xdr:to>
    <xdr:graphicFrame macro="">
      <xdr:nvGraphicFramePr>
        <xdr:cNvPr id="2" name="Gráfico 1">
          <a:extLst>
            <a:ext uri="{FF2B5EF4-FFF2-40B4-BE49-F238E27FC236}">
              <a16:creationId xmlns:a16="http://schemas.microsoft.com/office/drawing/2014/main" id="{2CEA2E96-54B8-4DC8-817F-A9943DA8D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238125</xdr:colOff>
      <xdr:row>22</xdr:row>
      <xdr:rowOff>180975</xdr:rowOff>
    </xdr:from>
    <xdr:to>
      <xdr:col>20</xdr:col>
      <xdr:colOff>238125</xdr:colOff>
      <xdr:row>32</xdr:row>
      <xdr:rowOff>180975</xdr:rowOff>
    </xdr:to>
    <xdr:graphicFrame macro="">
      <xdr:nvGraphicFramePr>
        <xdr:cNvPr id="3" name="Gráfico 2">
          <a:extLst>
            <a:ext uri="{FF2B5EF4-FFF2-40B4-BE49-F238E27FC236}">
              <a16:creationId xmlns:a16="http://schemas.microsoft.com/office/drawing/2014/main" id="{80A30444-2B90-47ED-A1C3-FBDEDD9FB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bEstat_aula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3.1_AC vs KWH"/>
      <sheetName val="Ex. 3.2_ pureza"/>
      <sheetName val="Ex. 3.3_ hipertensão"/>
      <sheetName val="Ex. 3.4_resistencia"/>
    </sheetNames>
    <sheetDataSet>
      <sheetData sheetId="0"/>
      <sheetData sheetId="1">
        <row r="29">
          <cell r="I29">
            <v>2.5</v>
          </cell>
          <cell r="J29">
            <v>87.33</v>
          </cell>
        </row>
        <row r="30">
          <cell r="I30">
            <v>7.5</v>
          </cell>
          <cell r="J30">
            <v>87.59</v>
          </cell>
        </row>
        <row r="31">
          <cell r="I31">
            <v>12.5</v>
          </cell>
          <cell r="J31">
            <v>89.05</v>
          </cell>
        </row>
        <row r="32">
          <cell r="I32">
            <v>17.5</v>
          </cell>
          <cell r="J32">
            <v>89.54</v>
          </cell>
        </row>
        <row r="33">
          <cell r="I33">
            <v>22.5</v>
          </cell>
          <cell r="J33">
            <v>89.85</v>
          </cell>
        </row>
        <row r="34">
          <cell r="I34">
            <v>27.5</v>
          </cell>
          <cell r="J34">
            <v>90.01</v>
          </cell>
        </row>
        <row r="35">
          <cell r="I35">
            <v>32.5</v>
          </cell>
          <cell r="J35">
            <v>90.39</v>
          </cell>
        </row>
        <row r="36">
          <cell r="I36">
            <v>37.5</v>
          </cell>
          <cell r="J36">
            <v>90.56</v>
          </cell>
        </row>
        <row r="37">
          <cell r="I37">
            <v>42.5</v>
          </cell>
          <cell r="J37">
            <v>91.43</v>
          </cell>
        </row>
        <row r="38">
          <cell r="I38">
            <v>47.5</v>
          </cell>
          <cell r="J38">
            <v>91.77</v>
          </cell>
        </row>
        <row r="39">
          <cell r="I39">
            <v>52.5</v>
          </cell>
          <cell r="J39">
            <v>92.52</v>
          </cell>
        </row>
        <row r="40">
          <cell r="I40">
            <v>57.5</v>
          </cell>
          <cell r="J40">
            <v>93.25</v>
          </cell>
        </row>
        <row r="41">
          <cell r="I41">
            <v>62.5</v>
          </cell>
          <cell r="J41">
            <v>93.41</v>
          </cell>
        </row>
        <row r="42">
          <cell r="I42">
            <v>67.5</v>
          </cell>
          <cell r="J42">
            <v>93.54</v>
          </cell>
        </row>
        <row r="43">
          <cell r="I43">
            <v>72.5</v>
          </cell>
          <cell r="J43">
            <v>93.65</v>
          </cell>
        </row>
        <row r="44">
          <cell r="I44">
            <v>77.5</v>
          </cell>
          <cell r="J44">
            <v>93.74</v>
          </cell>
        </row>
        <row r="45">
          <cell r="I45">
            <v>82.5</v>
          </cell>
          <cell r="J45">
            <v>94.45</v>
          </cell>
        </row>
        <row r="46">
          <cell r="I46">
            <v>87.5</v>
          </cell>
          <cell r="J46">
            <v>94.98</v>
          </cell>
        </row>
        <row r="47">
          <cell r="I47">
            <v>92.5</v>
          </cell>
          <cell r="J47">
            <v>96.73</v>
          </cell>
        </row>
        <row r="48">
          <cell r="I48">
            <v>97.5</v>
          </cell>
          <cell r="J48">
            <v>99.42</v>
          </cell>
        </row>
      </sheetData>
      <sheetData sheetId="2">
        <row r="5">
          <cell r="A5">
            <v>1</v>
          </cell>
          <cell r="B5">
            <v>60</v>
          </cell>
        </row>
        <row r="6">
          <cell r="A6">
            <v>0</v>
          </cell>
          <cell r="B6">
            <v>63</v>
          </cell>
        </row>
        <row r="7">
          <cell r="A7">
            <v>1</v>
          </cell>
          <cell r="B7">
            <v>65</v>
          </cell>
        </row>
        <row r="8">
          <cell r="A8">
            <v>2</v>
          </cell>
          <cell r="B8">
            <v>70</v>
          </cell>
        </row>
        <row r="9">
          <cell r="A9">
            <v>5</v>
          </cell>
          <cell r="B9">
            <v>70</v>
          </cell>
        </row>
        <row r="10">
          <cell r="A10">
            <v>1</v>
          </cell>
          <cell r="B10">
            <v>70</v>
          </cell>
        </row>
        <row r="11">
          <cell r="A11">
            <v>4</v>
          </cell>
          <cell r="B11">
            <v>80</v>
          </cell>
        </row>
        <row r="12">
          <cell r="A12">
            <v>6</v>
          </cell>
          <cell r="B12">
            <v>90</v>
          </cell>
        </row>
        <row r="13">
          <cell r="A13">
            <v>2</v>
          </cell>
          <cell r="B13">
            <v>80</v>
          </cell>
        </row>
        <row r="14">
          <cell r="A14">
            <v>3</v>
          </cell>
          <cell r="B14">
            <v>80</v>
          </cell>
        </row>
        <row r="15">
          <cell r="A15">
            <v>5</v>
          </cell>
          <cell r="B15">
            <v>85</v>
          </cell>
        </row>
        <row r="16">
          <cell r="A16">
            <v>4</v>
          </cell>
          <cell r="B16">
            <v>89</v>
          </cell>
        </row>
        <row r="17">
          <cell r="A17">
            <v>6</v>
          </cell>
          <cell r="B17">
            <v>90</v>
          </cell>
        </row>
        <row r="18">
          <cell r="A18">
            <v>8</v>
          </cell>
          <cell r="B18">
            <v>90</v>
          </cell>
        </row>
        <row r="19">
          <cell r="A19">
            <v>4</v>
          </cell>
          <cell r="B19">
            <v>90</v>
          </cell>
        </row>
        <row r="20">
          <cell r="A20">
            <v>5</v>
          </cell>
          <cell r="B20">
            <v>90</v>
          </cell>
        </row>
        <row r="21">
          <cell r="A21">
            <v>7</v>
          </cell>
          <cell r="B21">
            <v>94</v>
          </cell>
        </row>
        <row r="22">
          <cell r="A22">
            <v>9</v>
          </cell>
          <cell r="B22">
            <v>100</v>
          </cell>
        </row>
        <row r="23">
          <cell r="A23">
            <v>7</v>
          </cell>
          <cell r="B23">
            <v>100</v>
          </cell>
        </row>
        <row r="24">
          <cell r="A24">
            <v>6</v>
          </cell>
          <cell r="B24">
            <v>100</v>
          </cell>
        </row>
        <row r="47">
          <cell r="J47">
            <v>2.5</v>
          </cell>
          <cell r="K47">
            <v>0</v>
          </cell>
        </row>
        <row r="48">
          <cell r="J48">
            <v>7.5</v>
          </cell>
          <cell r="K48">
            <v>1</v>
          </cell>
        </row>
        <row r="49">
          <cell r="J49">
            <v>12.5</v>
          </cell>
          <cell r="K49">
            <v>1</v>
          </cell>
        </row>
        <row r="50">
          <cell r="J50">
            <v>17.5</v>
          </cell>
          <cell r="K50">
            <v>1</v>
          </cell>
        </row>
        <row r="51">
          <cell r="J51">
            <v>22.5</v>
          </cell>
          <cell r="K51">
            <v>2</v>
          </cell>
        </row>
        <row r="52">
          <cell r="J52">
            <v>27.5</v>
          </cell>
          <cell r="K52">
            <v>2</v>
          </cell>
        </row>
        <row r="53">
          <cell r="J53">
            <v>32.5</v>
          </cell>
          <cell r="K53">
            <v>3</v>
          </cell>
        </row>
        <row r="54">
          <cell r="J54">
            <v>37.5</v>
          </cell>
          <cell r="K54">
            <v>4</v>
          </cell>
        </row>
        <row r="55">
          <cell r="J55">
            <v>42.5</v>
          </cell>
          <cell r="K55">
            <v>4</v>
          </cell>
        </row>
        <row r="56">
          <cell r="J56">
            <v>47.5</v>
          </cell>
          <cell r="K56">
            <v>4</v>
          </cell>
        </row>
        <row r="57">
          <cell r="J57">
            <v>52.5</v>
          </cell>
          <cell r="K57">
            <v>5</v>
          </cell>
        </row>
        <row r="58">
          <cell r="J58">
            <v>57.5</v>
          </cell>
          <cell r="K58">
            <v>5</v>
          </cell>
        </row>
        <row r="59">
          <cell r="J59">
            <v>62.5</v>
          </cell>
          <cell r="K59">
            <v>5</v>
          </cell>
        </row>
        <row r="60">
          <cell r="J60">
            <v>67.5</v>
          </cell>
          <cell r="K60">
            <v>6</v>
          </cell>
        </row>
        <row r="61">
          <cell r="J61">
            <v>72.5</v>
          </cell>
          <cell r="K61">
            <v>6</v>
          </cell>
        </row>
        <row r="62">
          <cell r="J62">
            <v>77.5</v>
          </cell>
          <cell r="K62">
            <v>6</v>
          </cell>
        </row>
        <row r="63">
          <cell r="J63">
            <v>82.5</v>
          </cell>
          <cell r="K63">
            <v>7</v>
          </cell>
        </row>
        <row r="64">
          <cell r="J64">
            <v>87.5</v>
          </cell>
          <cell r="K64">
            <v>7</v>
          </cell>
        </row>
        <row r="65">
          <cell r="J65">
            <v>92.5</v>
          </cell>
          <cell r="K65">
            <v>8</v>
          </cell>
        </row>
        <row r="66">
          <cell r="J66">
            <v>97.5</v>
          </cell>
          <cell r="K66">
            <v>9</v>
          </cell>
        </row>
      </sheetData>
      <sheetData sheetId="3">
        <row r="5">
          <cell r="B5">
            <v>2158.6999999999998</v>
          </cell>
          <cell r="C5">
            <v>15.5</v>
          </cell>
        </row>
        <row r="6">
          <cell r="B6">
            <v>1678.15</v>
          </cell>
          <cell r="C6">
            <v>23.75</v>
          </cell>
        </row>
        <row r="7">
          <cell r="B7">
            <v>2316</v>
          </cell>
          <cell r="C7">
            <v>8</v>
          </cell>
        </row>
        <row r="8">
          <cell r="B8">
            <v>2061.3000000000002</v>
          </cell>
          <cell r="C8">
            <v>17</v>
          </cell>
        </row>
        <row r="9">
          <cell r="B9">
            <v>2207.5</v>
          </cell>
          <cell r="C9">
            <v>5</v>
          </cell>
        </row>
        <row r="10">
          <cell r="B10">
            <v>1708.3</v>
          </cell>
          <cell r="C10">
            <v>19</v>
          </cell>
        </row>
        <row r="11">
          <cell r="B11">
            <v>1784.7</v>
          </cell>
          <cell r="C11">
            <v>24</v>
          </cell>
        </row>
        <row r="12">
          <cell r="B12">
            <v>2575</v>
          </cell>
          <cell r="C12">
            <v>2.5</v>
          </cell>
        </row>
        <row r="13">
          <cell r="B13">
            <v>2357.9</v>
          </cell>
          <cell r="C13">
            <v>7.5</v>
          </cell>
        </row>
        <row r="14">
          <cell r="B14">
            <v>2277.6999999999998</v>
          </cell>
          <cell r="C14">
            <v>11</v>
          </cell>
        </row>
        <row r="15">
          <cell r="B15">
            <v>2165.1999999999998</v>
          </cell>
          <cell r="C15">
            <v>13</v>
          </cell>
        </row>
        <row r="16">
          <cell r="B16">
            <v>2399.5500000000002</v>
          </cell>
          <cell r="C16">
            <v>3.75</v>
          </cell>
        </row>
        <row r="17">
          <cell r="B17">
            <v>1779.8</v>
          </cell>
          <cell r="C17">
            <v>25</v>
          </cell>
        </row>
        <row r="18">
          <cell r="B18">
            <v>2336.75</v>
          </cell>
          <cell r="C18">
            <v>9.75</v>
          </cell>
        </row>
        <row r="19">
          <cell r="B19">
            <v>1765.3</v>
          </cell>
          <cell r="C19">
            <v>22</v>
          </cell>
        </row>
        <row r="20">
          <cell r="B20">
            <v>2053.5</v>
          </cell>
          <cell r="C20">
            <v>18</v>
          </cell>
        </row>
        <row r="21">
          <cell r="B21">
            <v>2414.4</v>
          </cell>
          <cell r="C21">
            <v>6</v>
          </cell>
        </row>
        <row r="22">
          <cell r="B22">
            <v>2200.5</v>
          </cell>
          <cell r="C22">
            <v>12.5</v>
          </cell>
        </row>
        <row r="23">
          <cell r="B23">
            <v>2654.2</v>
          </cell>
          <cell r="C23">
            <v>2</v>
          </cell>
        </row>
        <row r="24">
          <cell r="B24">
            <v>1753.7</v>
          </cell>
          <cell r="C24">
            <v>21.5</v>
          </cell>
        </row>
        <row r="47">
          <cell r="J47">
            <v>2.5</v>
          </cell>
          <cell r="K47">
            <v>1678.15</v>
          </cell>
        </row>
        <row r="48">
          <cell r="J48">
            <v>7.5</v>
          </cell>
          <cell r="K48">
            <v>1708.3</v>
          </cell>
        </row>
        <row r="49">
          <cell r="J49">
            <v>12.5</v>
          </cell>
          <cell r="K49">
            <v>1753.7</v>
          </cell>
        </row>
        <row r="50">
          <cell r="J50">
            <v>17.5</v>
          </cell>
          <cell r="K50">
            <v>1765.3</v>
          </cell>
        </row>
        <row r="51">
          <cell r="J51">
            <v>22.5</v>
          </cell>
          <cell r="K51">
            <v>1779.8</v>
          </cell>
        </row>
        <row r="52">
          <cell r="J52">
            <v>27.5</v>
          </cell>
          <cell r="K52">
            <v>1784.7</v>
          </cell>
        </row>
        <row r="53">
          <cell r="J53">
            <v>32.5</v>
          </cell>
          <cell r="K53">
            <v>2053.5</v>
          </cell>
        </row>
        <row r="54">
          <cell r="J54">
            <v>37.5</v>
          </cell>
          <cell r="K54">
            <v>2061.3000000000002</v>
          </cell>
        </row>
        <row r="55">
          <cell r="J55">
            <v>42.5</v>
          </cell>
          <cell r="K55">
            <v>2158.6999999999998</v>
          </cell>
        </row>
        <row r="56">
          <cell r="J56">
            <v>47.5</v>
          </cell>
          <cell r="K56">
            <v>2165.1999999999998</v>
          </cell>
        </row>
        <row r="57">
          <cell r="J57">
            <v>52.5</v>
          </cell>
          <cell r="K57">
            <v>2200.5</v>
          </cell>
        </row>
        <row r="58">
          <cell r="J58">
            <v>57.5</v>
          </cell>
          <cell r="K58">
            <v>2207.5</v>
          </cell>
        </row>
        <row r="59">
          <cell r="J59">
            <v>62.5</v>
          </cell>
          <cell r="K59">
            <v>2277.6999999999998</v>
          </cell>
        </row>
        <row r="60">
          <cell r="J60">
            <v>67.5</v>
          </cell>
          <cell r="K60">
            <v>2316</v>
          </cell>
        </row>
        <row r="61">
          <cell r="J61">
            <v>72.5</v>
          </cell>
          <cell r="K61">
            <v>2336.75</v>
          </cell>
        </row>
        <row r="62">
          <cell r="J62">
            <v>77.5</v>
          </cell>
          <cell r="K62">
            <v>2357.9</v>
          </cell>
        </row>
        <row r="63">
          <cell r="J63">
            <v>82.5</v>
          </cell>
          <cell r="K63">
            <v>2399.5500000000002</v>
          </cell>
        </row>
        <row r="64">
          <cell r="J64">
            <v>87.5</v>
          </cell>
          <cell r="K64">
            <v>2414.4</v>
          </cell>
        </row>
        <row r="65">
          <cell r="J65">
            <v>92.5</v>
          </cell>
          <cell r="K65">
            <v>2575</v>
          </cell>
        </row>
        <row r="66">
          <cell r="J66">
            <v>97.5</v>
          </cell>
          <cell r="K66">
            <v>2654.2</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3E2CF-6423-4903-8BCF-F628DDC792E0}">
  <dimension ref="A1:AA76"/>
  <sheetViews>
    <sheetView tabSelected="1" zoomScale="115" zoomScaleNormal="115" workbookViewId="0">
      <selection activeCell="C65" sqref="C65"/>
    </sheetView>
  </sheetViews>
  <sheetFormatPr defaultRowHeight="15" x14ac:dyDescent="0.25"/>
  <cols>
    <col min="4" max="4" width="9.28515625" customWidth="1"/>
    <col min="7" max="8" width="12" bestFit="1" customWidth="1"/>
    <col min="9" max="9" width="10.85546875" bestFit="1" customWidth="1"/>
    <col min="20" max="20" width="16" bestFit="1" customWidth="1"/>
  </cols>
  <sheetData>
    <row r="1" spans="1:17" ht="78.75" x14ac:dyDescent="0.25">
      <c r="A1" s="1" t="s">
        <v>0</v>
      </c>
      <c r="B1" s="2" t="s">
        <v>1</v>
      </c>
      <c r="C1" s="3" t="s">
        <v>2</v>
      </c>
    </row>
    <row r="2" spans="1:17" ht="27" thickBot="1" x14ac:dyDescent="0.3">
      <c r="A2" s="4">
        <v>1</v>
      </c>
      <c r="B2" s="5">
        <v>35</v>
      </c>
      <c r="C2" s="6">
        <v>1.5</v>
      </c>
      <c r="E2" t="s">
        <v>5</v>
      </c>
      <c r="F2" s="14">
        <v>21</v>
      </c>
    </row>
    <row r="3" spans="1:17" ht="26.25" x14ac:dyDescent="0.25">
      <c r="A3" s="4">
        <v>2</v>
      </c>
      <c r="B3" s="5">
        <v>63</v>
      </c>
      <c r="C3" s="6">
        <v>4.5</v>
      </c>
      <c r="G3" s="12"/>
      <c r="H3" s="12" t="s">
        <v>1</v>
      </c>
      <c r="I3" s="12" t="s">
        <v>2</v>
      </c>
    </row>
    <row r="4" spans="1:17" ht="26.25" x14ac:dyDescent="0.25">
      <c r="A4" s="4">
        <v>3</v>
      </c>
      <c r="B4" s="5">
        <v>66</v>
      </c>
      <c r="C4" s="6">
        <v>5</v>
      </c>
      <c r="G4" s="10" t="s">
        <v>1</v>
      </c>
      <c r="H4" s="10">
        <v>1</v>
      </c>
      <c r="I4" s="10"/>
    </row>
    <row r="5" spans="1:17" ht="27" thickBot="1" x14ac:dyDescent="0.3">
      <c r="A5" s="4">
        <v>4</v>
      </c>
      <c r="B5" s="5">
        <v>17</v>
      </c>
      <c r="C5" s="6">
        <v>2</v>
      </c>
      <c r="G5" s="11" t="s">
        <v>2</v>
      </c>
      <c r="H5" s="13">
        <v>0.76527583416330558</v>
      </c>
      <c r="I5" s="11">
        <v>1</v>
      </c>
    </row>
    <row r="6" spans="1:17" ht="26.25" x14ac:dyDescent="0.25">
      <c r="A6" s="4">
        <v>5</v>
      </c>
      <c r="B6" s="5">
        <v>94</v>
      </c>
      <c r="C6" s="6">
        <v>8.5</v>
      </c>
    </row>
    <row r="7" spans="1:17" ht="26.25" x14ac:dyDescent="0.25">
      <c r="A7" s="4">
        <v>6</v>
      </c>
      <c r="B7" s="5">
        <v>79</v>
      </c>
      <c r="C7" s="6">
        <v>6</v>
      </c>
    </row>
    <row r="8" spans="1:17" ht="27" thickBot="1" x14ac:dyDescent="0.3">
      <c r="A8" s="7">
        <v>7</v>
      </c>
      <c r="B8" s="8">
        <v>93</v>
      </c>
      <c r="C8" s="9">
        <v>13.5</v>
      </c>
      <c r="F8" t="s">
        <v>3</v>
      </c>
      <c r="G8">
        <f>H5*SQRT((F2-2)/(1-H5^2))</f>
        <v>5.1821455855280973</v>
      </c>
    </row>
    <row r="9" spans="1:17" ht="26.25" x14ac:dyDescent="0.25">
      <c r="A9" s="4">
        <v>8</v>
      </c>
      <c r="B9" s="5">
        <v>66</v>
      </c>
      <c r="C9" s="6">
        <v>8</v>
      </c>
      <c r="F9" t="s">
        <v>4</v>
      </c>
      <c r="G9">
        <f>_xlfn.T.DIST.RT(G8,F2-2)</f>
        <v>2.6507322815405618E-5</v>
      </c>
    </row>
    <row r="10" spans="1:17" ht="26.25" x14ac:dyDescent="0.25">
      <c r="A10" s="4">
        <v>9</v>
      </c>
      <c r="B10" s="5">
        <v>94</v>
      </c>
      <c r="C10" s="6">
        <v>12.5</v>
      </c>
      <c r="F10" t="s">
        <v>59</v>
      </c>
    </row>
    <row r="11" spans="1:17" ht="26.25" customHeight="1" x14ac:dyDescent="0.25">
      <c r="A11" s="4">
        <v>10</v>
      </c>
      <c r="B11" s="5">
        <v>82</v>
      </c>
      <c r="C11" s="6">
        <v>7.5</v>
      </c>
      <c r="F11" s="17" t="s">
        <v>6</v>
      </c>
      <c r="G11" s="17"/>
      <c r="H11" s="17"/>
      <c r="I11" s="17"/>
      <c r="J11" s="17"/>
    </row>
    <row r="12" spans="1:17" ht="26.25" x14ac:dyDescent="0.25">
      <c r="A12" s="4">
        <v>11</v>
      </c>
      <c r="B12" s="5">
        <v>78</v>
      </c>
      <c r="C12" s="6">
        <v>6.5</v>
      </c>
      <c r="F12" s="17"/>
      <c r="G12" s="17"/>
      <c r="H12" s="17"/>
      <c r="I12" s="17"/>
      <c r="J12" s="17"/>
    </row>
    <row r="13" spans="1:17" ht="26.25" x14ac:dyDescent="0.25">
      <c r="A13" s="4">
        <v>12</v>
      </c>
      <c r="B13" s="5">
        <v>65</v>
      </c>
      <c r="C13" s="6">
        <v>8</v>
      </c>
      <c r="F13" s="17"/>
      <c r="G13" s="17"/>
      <c r="H13" s="17"/>
      <c r="I13" s="17"/>
      <c r="J13" s="17"/>
    </row>
    <row r="14" spans="1:17" ht="26.25" x14ac:dyDescent="0.25">
      <c r="A14" s="4">
        <v>13</v>
      </c>
      <c r="B14" s="5">
        <v>77</v>
      </c>
      <c r="C14" s="6">
        <v>7.5</v>
      </c>
      <c r="F14" s="17"/>
      <c r="G14" s="17"/>
      <c r="H14" s="17"/>
      <c r="I14" s="17"/>
      <c r="J14" s="17"/>
    </row>
    <row r="15" spans="1:17" ht="27" thickBot="1" x14ac:dyDescent="0.3">
      <c r="A15" s="7">
        <v>14</v>
      </c>
      <c r="B15" s="8">
        <v>75</v>
      </c>
      <c r="C15" s="9">
        <v>8</v>
      </c>
      <c r="F15" s="15"/>
      <c r="G15" s="15"/>
      <c r="H15" s="15"/>
      <c r="I15" s="15"/>
      <c r="J15" s="15"/>
      <c r="L15" s="18" t="s">
        <v>9</v>
      </c>
      <c r="M15" s="18"/>
      <c r="N15" s="18"/>
    </row>
    <row r="16" spans="1:17" ht="26.25" x14ac:dyDescent="0.25">
      <c r="A16" s="4">
        <v>15</v>
      </c>
      <c r="B16" s="5">
        <v>62</v>
      </c>
      <c r="C16" s="6">
        <v>7.5</v>
      </c>
      <c r="F16" s="15"/>
      <c r="G16" s="15"/>
      <c r="H16" s="15"/>
      <c r="I16" s="15"/>
      <c r="J16" s="15"/>
      <c r="L16" s="18" t="s">
        <v>41</v>
      </c>
      <c r="M16" s="18"/>
      <c r="N16" s="18"/>
      <c r="O16" s="18"/>
      <c r="P16" s="18"/>
      <c r="Q16" s="18"/>
    </row>
    <row r="17" spans="1:21" ht="26.25" x14ac:dyDescent="0.25">
      <c r="A17" s="4">
        <v>16</v>
      </c>
      <c r="B17" s="5">
        <v>85</v>
      </c>
      <c r="C17" s="6">
        <v>12</v>
      </c>
      <c r="F17" s="15"/>
      <c r="G17" s="15"/>
      <c r="H17" s="15"/>
      <c r="I17" s="15"/>
      <c r="J17" s="15"/>
      <c r="L17" s="18" t="s">
        <v>42</v>
      </c>
      <c r="M17" s="18"/>
      <c r="N17" s="18"/>
      <c r="O17" s="18"/>
      <c r="P17" s="18"/>
      <c r="Q17" s="18"/>
    </row>
    <row r="18" spans="1:21" ht="26.25" x14ac:dyDescent="0.25">
      <c r="A18" s="4">
        <v>17</v>
      </c>
      <c r="B18" s="5">
        <v>43</v>
      </c>
      <c r="C18" s="6">
        <v>6</v>
      </c>
      <c r="F18" s="15"/>
      <c r="G18" s="15"/>
      <c r="H18" s="15"/>
      <c r="I18" s="15"/>
      <c r="J18" s="15"/>
      <c r="L18" s="18" t="s">
        <v>43</v>
      </c>
      <c r="M18" s="18"/>
      <c r="N18" s="18"/>
      <c r="O18" s="18"/>
      <c r="P18" s="18"/>
    </row>
    <row r="19" spans="1:21" ht="26.25" x14ac:dyDescent="0.25">
      <c r="A19" s="4">
        <v>18</v>
      </c>
      <c r="B19" s="5">
        <v>57</v>
      </c>
      <c r="C19" s="6">
        <v>2.5</v>
      </c>
      <c r="F19" s="15"/>
      <c r="J19" s="15"/>
    </row>
    <row r="20" spans="1:21" ht="26.25" x14ac:dyDescent="0.25">
      <c r="A20" s="4">
        <v>19</v>
      </c>
      <c r="B20" s="5">
        <v>33</v>
      </c>
      <c r="C20" s="6">
        <v>5</v>
      </c>
      <c r="F20" s="15"/>
      <c r="J20" s="15"/>
    </row>
    <row r="21" spans="1:21" ht="26.25" x14ac:dyDescent="0.25">
      <c r="A21" s="4">
        <v>20</v>
      </c>
      <c r="B21" s="5">
        <v>65</v>
      </c>
      <c r="C21" s="6">
        <v>7.5</v>
      </c>
    </row>
    <row r="22" spans="1:21" ht="27" thickBot="1" x14ac:dyDescent="0.3">
      <c r="A22" s="7">
        <v>21</v>
      </c>
      <c r="B22" s="8">
        <v>33</v>
      </c>
      <c r="C22" s="9">
        <v>6</v>
      </c>
      <c r="G22" s="18" t="s">
        <v>37</v>
      </c>
      <c r="H22" s="18"/>
      <c r="I22" s="18"/>
    </row>
    <row r="24" spans="1:21" ht="15.75" thickBot="1" x14ac:dyDescent="0.3">
      <c r="R24" s="18" t="s">
        <v>56</v>
      </c>
      <c r="S24" s="18"/>
      <c r="T24" s="18"/>
      <c r="U24" s="18"/>
    </row>
    <row r="25" spans="1:21" x14ac:dyDescent="0.25">
      <c r="G25" s="12"/>
      <c r="H25" s="12" t="s">
        <v>1</v>
      </c>
      <c r="I25" s="12" t="s">
        <v>2</v>
      </c>
    </row>
    <row r="26" spans="1:21" x14ac:dyDescent="0.25">
      <c r="G26" s="10" t="s">
        <v>1</v>
      </c>
      <c r="H26" s="10">
        <v>1</v>
      </c>
      <c r="I26" s="10"/>
    </row>
    <row r="27" spans="1:21" ht="15.75" thickBot="1" x14ac:dyDescent="0.3">
      <c r="G27" s="11" t="s">
        <v>2</v>
      </c>
      <c r="H27" s="13">
        <v>0.76527583416330558</v>
      </c>
      <c r="I27" s="11">
        <v>1</v>
      </c>
      <c r="O27" t="s">
        <v>10</v>
      </c>
    </row>
    <row r="28" spans="1:21" ht="15.75" thickBot="1" x14ac:dyDescent="0.3"/>
    <row r="29" spans="1:21" x14ac:dyDescent="0.25">
      <c r="F29" t="s">
        <v>38</v>
      </c>
      <c r="G29" s="22">
        <f>CORREL(B2:B22,C2:C22)</f>
        <v>0.76527583416330558</v>
      </c>
      <c r="I29" s="17" t="s">
        <v>60</v>
      </c>
      <c r="J29" s="17"/>
      <c r="K29" s="17"/>
      <c r="O29" s="16" t="s">
        <v>11</v>
      </c>
      <c r="P29" s="16"/>
    </row>
    <row r="30" spans="1:21" x14ac:dyDescent="0.25">
      <c r="F30" t="s">
        <v>39</v>
      </c>
      <c r="G30" s="22">
        <f>PEARSON(B2:B22,C2:C22)</f>
        <v>0.76527583416330558</v>
      </c>
      <c r="I30" s="17"/>
      <c r="J30" s="17"/>
      <c r="K30" s="17"/>
      <c r="O30" s="10" t="s">
        <v>12</v>
      </c>
      <c r="P30" s="10">
        <v>0.76527583416330547</v>
      </c>
    </row>
    <row r="31" spans="1:21" x14ac:dyDescent="0.25">
      <c r="F31" s="18" t="s">
        <v>40</v>
      </c>
      <c r="G31" s="18"/>
      <c r="O31" s="10" t="s">
        <v>13</v>
      </c>
      <c r="P31" s="10">
        <v>0.58564710235434303</v>
      </c>
      <c r="Q31" s="18" t="s">
        <v>55</v>
      </c>
      <c r="R31" s="18"/>
      <c r="S31" s="18"/>
      <c r="T31" s="18"/>
      <c r="U31" s="18"/>
    </row>
    <row r="32" spans="1:21" x14ac:dyDescent="0.25">
      <c r="O32" s="10" t="s">
        <v>14</v>
      </c>
      <c r="P32" s="10">
        <v>0.56383905510983479</v>
      </c>
    </row>
    <row r="33" spans="14:27" x14ac:dyDescent="0.25">
      <c r="O33" s="10" t="s">
        <v>15</v>
      </c>
      <c r="P33" s="10">
        <v>14.453025228276006</v>
      </c>
    </row>
    <row r="34" spans="14:27" ht="15.75" thickBot="1" x14ac:dyDescent="0.3">
      <c r="O34" s="11" t="s">
        <v>16</v>
      </c>
      <c r="P34" s="11">
        <v>21</v>
      </c>
    </row>
    <row r="36" spans="14:27" ht="15.75" thickBot="1" x14ac:dyDescent="0.3">
      <c r="O36" t="s">
        <v>17</v>
      </c>
    </row>
    <row r="37" spans="14:27" x14ac:dyDescent="0.25">
      <c r="O37" s="12"/>
      <c r="P37" s="12" t="s">
        <v>22</v>
      </c>
      <c r="Q37" s="12" t="s">
        <v>23</v>
      </c>
      <c r="R37" s="12" t="s">
        <v>24</v>
      </c>
      <c r="S37" s="12" t="s">
        <v>25</v>
      </c>
      <c r="T37" s="12" t="s">
        <v>26</v>
      </c>
      <c r="U37" s="21" t="s">
        <v>49</v>
      </c>
      <c r="V37" s="21"/>
      <c r="W37" s="21"/>
      <c r="X37" s="21"/>
    </row>
    <row r="38" spans="14:27" x14ac:dyDescent="0.25">
      <c r="O38" s="10" t="s">
        <v>18</v>
      </c>
      <c r="P38" s="10">
        <v>1</v>
      </c>
      <c r="Q38" s="10">
        <v>5609.6626018369561</v>
      </c>
      <c r="R38" s="10">
        <v>5609.6626018369561</v>
      </c>
      <c r="S38" s="10">
        <v>26.854632869608331</v>
      </c>
      <c r="T38" s="20">
        <v>5.3014645630811533E-5</v>
      </c>
    </row>
    <row r="39" spans="14:27" x14ac:dyDescent="0.25">
      <c r="O39" s="10" t="s">
        <v>19</v>
      </c>
      <c r="P39" s="10">
        <v>19</v>
      </c>
      <c r="Q39" s="10">
        <v>3968.9088267344714</v>
      </c>
      <c r="R39" s="10">
        <v>208.88993824918271</v>
      </c>
      <c r="S39" s="10"/>
      <c r="T39" s="10"/>
    </row>
    <row r="40" spans="14:27" ht="15.75" thickBot="1" x14ac:dyDescent="0.3">
      <c r="O40" s="11" t="s">
        <v>20</v>
      </c>
      <c r="P40" s="11">
        <v>20</v>
      </c>
      <c r="Q40" s="11">
        <v>9578.5714285714275</v>
      </c>
      <c r="R40" s="11"/>
      <c r="S40" s="11"/>
      <c r="T40" s="11"/>
    </row>
    <row r="41" spans="14:27" ht="15.75" thickBot="1" x14ac:dyDescent="0.3"/>
    <row r="42" spans="14:27" x14ac:dyDescent="0.25">
      <c r="O42" s="12"/>
      <c r="P42" s="12" t="s">
        <v>27</v>
      </c>
      <c r="Q42" s="12" t="s">
        <v>15</v>
      </c>
      <c r="R42" s="12" t="s">
        <v>28</v>
      </c>
      <c r="S42" s="12" t="s">
        <v>29</v>
      </c>
      <c r="T42" s="12" t="s">
        <v>30</v>
      </c>
      <c r="U42" s="12" t="s">
        <v>31</v>
      </c>
      <c r="V42" s="12" t="s">
        <v>32</v>
      </c>
      <c r="W42" s="12" t="s">
        <v>33</v>
      </c>
    </row>
    <row r="43" spans="14:27" x14ac:dyDescent="0.25">
      <c r="O43" s="10" t="s">
        <v>21</v>
      </c>
      <c r="P43" s="20">
        <v>27.851071558300035</v>
      </c>
      <c r="Q43" s="10">
        <v>7.8065382686468725</v>
      </c>
      <c r="R43" s="10">
        <v>3.567659646293841</v>
      </c>
      <c r="S43" s="10">
        <v>2.0541097229261293E-3</v>
      </c>
      <c r="T43" s="10">
        <v>11.511799180363131</v>
      </c>
      <c r="U43" s="10">
        <v>44.190343936236943</v>
      </c>
      <c r="V43" s="10">
        <v>11.511799180363131</v>
      </c>
      <c r="W43" s="10">
        <v>44.190343936236943</v>
      </c>
    </row>
    <row r="44" spans="14:27" ht="15.75" thickBot="1" x14ac:dyDescent="0.3">
      <c r="O44" s="11" t="s">
        <v>44</v>
      </c>
      <c r="P44" s="13">
        <v>5.3410824555030878</v>
      </c>
      <c r="Q44" s="11">
        <v>1.0306700897054777</v>
      </c>
      <c r="R44" s="11">
        <v>5.1821455855280956</v>
      </c>
      <c r="S44" s="11">
        <v>5.3014645630811621E-5</v>
      </c>
      <c r="T44" s="11">
        <v>3.1838651655903525</v>
      </c>
      <c r="U44" s="11">
        <v>7.4982997454158227</v>
      </c>
      <c r="V44" s="11">
        <v>3.1838651655903525</v>
      </c>
      <c r="W44" s="11">
        <v>7.4982997454158227</v>
      </c>
    </row>
    <row r="46" spans="14:27" x14ac:dyDescent="0.25">
      <c r="O46" t="s">
        <v>51</v>
      </c>
      <c r="R46" t="s">
        <v>50</v>
      </c>
    </row>
    <row r="47" spans="14:27" x14ac:dyDescent="0.25">
      <c r="N47" t="s">
        <v>52</v>
      </c>
      <c r="O47" s="18" t="s">
        <v>53</v>
      </c>
      <c r="P47" s="18"/>
      <c r="Q47" s="18"/>
      <c r="R47" s="18"/>
      <c r="S47" s="18"/>
      <c r="U47" s="18" t="s">
        <v>54</v>
      </c>
      <c r="V47" s="18"/>
      <c r="W47" s="18"/>
      <c r="X47" s="18"/>
      <c r="Y47" s="18"/>
      <c r="Z47" s="18"/>
      <c r="AA47" s="18"/>
    </row>
    <row r="48" spans="14:27" x14ac:dyDescent="0.25">
      <c r="O48" t="s">
        <v>34</v>
      </c>
      <c r="S48" t="s">
        <v>46</v>
      </c>
    </row>
    <row r="49" spans="1:20" ht="15.75" thickBot="1" x14ac:dyDescent="0.3"/>
    <row r="50" spans="1:20" x14ac:dyDescent="0.25">
      <c r="O50" s="12" t="s">
        <v>35</v>
      </c>
      <c r="P50" s="12" t="s">
        <v>45</v>
      </c>
      <c r="Q50" s="12" t="s">
        <v>36</v>
      </c>
      <c r="S50" s="12" t="s">
        <v>47</v>
      </c>
      <c r="T50" s="12" t="s">
        <v>48</v>
      </c>
    </row>
    <row r="51" spans="1:20" x14ac:dyDescent="0.25">
      <c r="O51" s="10">
        <v>1</v>
      </c>
      <c r="P51" s="10">
        <v>35.862695241554668</v>
      </c>
      <c r="Q51" s="10">
        <v>-0.86269524155466826</v>
      </c>
      <c r="S51" s="10">
        <v>2.3809523809523809</v>
      </c>
      <c r="T51" s="10">
        <v>17</v>
      </c>
    </row>
    <row r="52" spans="1:20" x14ac:dyDescent="0.25">
      <c r="O52" s="10">
        <v>2</v>
      </c>
      <c r="P52" s="10">
        <v>51.885942608063928</v>
      </c>
      <c r="Q52" s="10">
        <v>11.114057391936072</v>
      </c>
      <c r="S52" s="10">
        <v>7.1428571428571423</v>
      </c>
      <c r="T52" s="10">
        <v>33</v>
      </c>
    </row>
    <row r="53" spans="1:20" ht="15" customHeight="1" x14ac:dyDescent="0.25">
      <c r="A53" s="24" t="s">
        <v>61</v>
      </c>
      <c r="B53" s="24"/>
      <c r="C53" s="24"/>
      <c r="D53" s="24"/>
      <c r="E53" s="24"/>
      <c r="F53" s="24"/>
      <c r="G53" s="24"/>
      <c r="H53" s="24"/>
      <c r="I53" s="24"/>
      <c r="J53" s="24"/>
      <c r="K53" s="24"/>
      <c r="O53" s="10">
        <v>3</v>
      </c>
      <c r="P53" s="10">
        <v>54.55648383581547</v>
      </c>
      <c r="Q53" s="10">
        <v>11.44351616418453</v>
      </c>
      <c r="S53" s="10">
        <v>11.904761904761905</v>
      </c>
      <c r="T53" s="10">
        <v>33</v>
      </c>
    </row>
    <row r="54" spans="1:20" x14ac:dyDescent="0.25">
      <c r="A54" s="24"/>
      <c r="B54" s="24"/>
      <c r="C54" s="24"/>
      <c r="D54" s="24"/>
      <c r="E54" s="24"/>
      <c r="F54" s="24"/>
      <c r="G54" s="24"/>
      <c r="H54" s="24"/>
      <c r="I54" s="24"/>
      <c r="J54" s="24"/>
      <c r="K54" s="24"/>
      <c r="O54" s="10">
        <v>4</v>
      </c>
      <c r="P54" s="10">
        <v>38.53323646930621</v>
      </c>
      <c r="Q54" s="10">
        <v>-21.53323646930621</v>
      </c>
      <c r="S54" s="10">
        <v>16.666666666666664</v>
      </c>
      <c r="T54" s="10">
        <v>35</v>
      </c>
    </row>
    <row r="55" spans="1:20" x14ac:dyDescent="0.25">
      <c r="A55" s="24"/>
      <c r="B55" s="24"/>
      <c r="C55" s="24"/>
      <c r="D55" s="24"/>
      <c r="E55" s="24"/>
      <c r="F55" s="24"/>
      <c r="G55" s="24"/>
      <c r="H55" s="24"/>
      <c r="I55" s="24"/>
      <c r="J55" s="24"/>
      <c r="K55" s="24"/>
      <c r="O55" s="10">
        <v>5</v>
      </c>
      <c r="P55" s="10">
        <v>73.250272430076279</v>
      </c>
      <c r="Q55" s="10">
        <v>20.749727569923721</v>
      </c>
      <c r="S55" s="10">
        <v>21.428571428571427</v>
      </c>
      <c r="T55" s="10">
        <v>43</v>
      </c>
    </row>
    <row r="56" spans="1:20" x14ac:dyDescent="0.25">
      <c r="A56" s="24"/>
      <c r="B56" s="24"/>
      <c r="C56" s="24"/>
      <c r="D56" s="24"/>
      <c r="E56" s="24"/>
      <c r="F56" s="24"/>
      <c r="G56" s="24"/>
      <c r="H56" s="24"/>
      <c r="I56" s="24"/>
      <c r="J56" s="24"/>
      <c r="K56" s="24"/>
      <c r="O56" s="10">
        <v>6</v>
      </c>
      <c r="P56" s="10">
        <v>59.897566291318562</v>
      </c>
      <c r="Q56" s="10">
        <v>19.102433708681438</v>
      </c>
      <c r="S56" s="10">
        <v>26.19047619047619</v>
      </c>
      <c r="T56" s="10">
        <v>57</v>
      </c>
    </row>
    <row r="57" spans="1:20" x14ac:dyDescent="0.25">
      <c r="A57" s="24"/>
      <c r="B57" s="24"/>
      <c r="C57" s="24"/>
      <c r="D57" s="24"/>
      <c r="E57" s="24"/>
      <c r="F57" s="24"/>
      <c r="G57" s="24"/>
      <c r="H57" s="24"/>
      <c r="I57" s="24"/>
      <c r="J57" s="24"/>
      <c r="K57" s="24"/>
      <c r="O57" s="10">
        <v>7</v>
      </c>
      <c r="P57" s="10">
        <v>99.955684707591715</v>
      </c>
      <c r="Q57" s="10">
        <v>-6.9556847075917148</v>
      </c>
      <c r="S57" s="10">
        <v>30.952380952380949</v>
      </c>
      <c r="T57" s="10">
        <v>62</v>
      </c>
    </row>
    <row r="58" spans="1:20" x14ac:dyDescent="0.25">
      <c r="A58" s="24"/>
      <c r="B58" s="24"/>
      <c r="C58" s="24"/>
      <c r="D58" s="24"/>
      <c r="E58" s="24"/>
      <c r="F58" s="24"/>
      <c r="G58" s="24"/>
      <c r="H58" s="24"/>
      <c r="I58" s="24"/>
      <c r="J58" s="24"/>
      <c r="K58" s="24"/>
      <c r="O58" s="10">
        <v>8</v>
      </c>
      <c r="P58" s="10">
        <v>70.579731202324737</v>
      </c>
      <c r="Q58" s="10">
        <v>-4.5797312023247372</v>
      </c>
      <c r="S58" s="10">
        <v>35.714285714285715</v>
      </c>
      <c r="T58" s="10">
        <v>63</v>
      </c>
    </row>
    <row r="59" spans="1:20" x14ac:dyDescent="0.25">
      <c r="A59" s="24"/>
      <c r="B59" s="24"/>
      <c r="C59" s="24"/>
      <c r="D59" s="24"/>
      <c r="E59" s="24"/>
      <c r="F59" s="24"/>
      <c r="G59" s="24"/>
      <c r="H59" s="24"/>
      <c r="I59" s="24"/>
      <c r="J59" s="24"/>
      <c r="K59" s="24"/>
      <c r="O59" s="10">
        <v>9</v>
      </c>
      <c r="P59" s="10">
        <v>94.614602252088631</v>
      </c>
      <c r="Q59" s="10">
        <v>-0.61460225208863051</v>
      </c>
      <c r="S59" s="10">
        <v>40.476190476190474</v>
      </c>
      <c r="T59" s="10">
        <v>65</v>
      </c>
    </row>
    <row r="60" spans="1:20" x14ac:dyDescent="0.25">
      <c r="O60" s="10">
        <v>10</v>
      </c>
      <c r="P60" s="10">
        <v>67.909189974573195</v>
      </c>
      <c r="Q60" s="10">
        <v>14.090810025426805</v>
      </c>
      <c r="S60" s="10">
        <v>45.238095238095234</v>
      </c>
      <c r="T60" s="10">
        <v>65</v>
      </c>
    </row>
    <row r="61" spans="1:20" x14ac:dyDescent="0.25">
      <c r="O61" s="10">
        <v>11</v>
      </c>
      <c r="P61" s="10">
        <v>62.568107519070104</v>
      </c>
      <c r="Q61" s="10">
        <v>15.431892480929896</v>
      </c>
      <c r="S61" s="10">
        <v>50</v>
      </c>
      <c r="T61" s="10">
        <v>66</v>
      </c>
    </row>
    <row r="62" spans="1:20" x14ac:dyDescent="0.25">
      <c r="O62" s="10">
        <v>12</v>
      </c>
      <c r="P62" s="10">
        <v>70.579731202324737</v>
      </c>
      <c r="Q62" s="10">
        <v>-5.5797312023247372</v>
      </c>
      <c r="S62" s="10">
        <v>54.761904761904759</v>
      </c>
      <c r="T62" s="10">
        <v>66</v>
      </c>
    </row>
    <row r="63" spans="1:20" x14ac:dyDescent="0.25">
      <c r="O63" s="10">
        <v>13</v>
      </c>
      <c r="P63" s="10">
        <v>67.909189974573195</v>
      </c>
      <c r="Q63" s="10">
        <v>9.0908100254268049</v>
      </c>
      <c r="S63" s="10">
        <v>59.523809523809518</v>
      </c>
      <c r="T63" s="10">
        <v>75</v>
      </c>
    </row>
    <row r="64" spans="1:20" x14ac:dyDescent="0.25">
      <c r="O64" s="10">
        <v>14</v>
      </c>
      <c r="P64" s="10">
        <v>70.579731202324737</v>
      </c>
      <c r="Q64" s="10">
        <v>4.4202687976752628</v>
      </c>
      <c r="S64" s="10">
        <v>64.285714285714292</v>
      </c>
      <c r="T64" s="10">
        <v>77</v>
      </c>
    </row>
    <row r="65" spans="15:20" x14ac:dyDescent="0.25">
      <c r="O65" s="10">
        <v>15</v>
      </c>
      <c r="P65" s="10">
        <v>67.909189974573195</v>
      </c>
      <c r="Q65" s="10">
        <v>-5.9091899745731951</v>
      </c>
      <c r="S65" s="10">
        <v>69.047619047619051</v>
      </c>
      <c r="T65" s="10">
        <v>78</v>
      </c>
    </row>
    <row r="66" spans="15:20" x14ac:dyDescent="0.25">
      <c r="O66" s="10">
        <v>16</v>
      </c>
      <c r="P66" s="10">
        <v>91.944061024337088</v>
      </c>
      <c r="Q66" s="10">
        <v>-6.9440610243370884</v>
      </c>
      <c r="S66" s="10">
        <v>73.80952380952381</v>
      </c>
      <c r="T66" s="10">
        <v>79</v>
      </c>
    </row>
    <row r="67" spans="15:20" x14ac:dyDescent="0.25">
      <c r="O67" s="10">
        <v>17</v>
      </c>
      <c r="P67" s="10">
        <v>59.897566291318562</v>
      </c>
      <c r="Q67" s="10">
        <v>-16.897566291318562</v>
      </c>
      <c r="S67" s="10">
        <v>78.571428571428569</v>
      </c>
      <c r="T67" s="10">
        <v>82</v>
      </c>
    </row>
    <row r="68" spans="15:20" x14ac:dyDescent="0.25">
      <c r="O68" s="10">
        <v>18</v>
      </c>
      <c r="P68" s="10">
        <v>41.203777697057753</v>
      </c>
      <c r="Q68" s="10">
        <v>15.796222302942247</v>
      </c>
      <c r="S68" s="10">
        <v>83.333333333333329</v>
      </c>
      <c r="T68" s="10">
        <v>85</v>
      </c>
    </row>
    <row r="69" spans="15:20" x14ac:dyDescent="0.25">
      <c r="O69" s="10">
        <v>19</v>
      </c>
      <c r="P69" s="10">
        <v>54.55648383581547</v>
      </c>
      <c r="Q69" s="10">
        <v>-21.55648383581547</v>
      </c>
      <c r="S69" s="10">
        <v>88.095238095238088</v>
      </c>
      <c r="T69" s="10">
        <v>93</v>
      </c>
    </row>
    <row r="70" spans="15:20" x14ac:dyDescent="0.25">
      <c r="O70" s="10">
        <v>20</v>
      </c>
      <c r="P70" s="10">
        <v>67.909189974573195</v>
      </c>
      <c r="Q70" s="10">
        <v>-2.9091899745731951</v>
      </c>
      <c r="S70" s="10">
        <v>92.857142857142861</v>
      </c>
      <c r="T70" s="10">
        <v>94</v>
      </c>
    </row>
    <row r="71" spans="15:20" ht="15.75" thickBot="1" x14ac:dyDescent="0.3">
      <c r="O71" s="11">
        <v>21</v>
      </c>
      <c r="P71" s="11">
        <v>59.897566291318562</v>
      </c>
      <c r="Q71" s="11">
        <v>-26.897566291318562</v>
      </c>
      <c r="S71" s="11">
        <v>97.61904761904762</v>
      </c>
      <c r="T71" s="11">
        <v>94</v>
      </c>
    </row>
    <row r="73" spans="15:20" ht="15.75" thickBot="1" x14ac:dyDescent="0.3">
      <c r="O73" s="18" t="s">
        <v>57</v>
      </c>
      <c r="P73" s="18"/>
      <c r="Q73" s="18"/>
      <c r="R73" s="18"/>
      <c r="S73" s="18"/>
      <c r="T73" s="18"/>
    </row>
    <row r="74" spans="15:20" x14ac:dyDescent="0.25">
      <c r="O74" t="s">
        <v>58</v>
      </c>
      <c r="P74" s="12" t="s">
        <v>35</v>
      </c>
      <c r="Q74" s="12" t="s">
        <v>45</v>
      </c>
      <c r="R74" s="12" t="s">
        <v>36</v>
      </c>
    </row>
    <row r="75" spans="15:20" x14ac:dyDescent="0.25">
      <c r="P75" s="10">
        <v>1</v>
      </c>
      <c r="Q75" s="10">
        <v>35.862695241554668</v>
      </c>
      <c r="R75" s="10">
        <v>-0.86269524155466826</v>
      </c>
    </row>
    <row r="76" spans="15:20" x14ac:dyDescent="0.25">
      <c r="R76" s="22">
        <f>Q75-B2</f>
        <v>0.86269524155466826</v>
      </c>
    </row>
  </sheetData>
  <sortState ref="T51:T71">
    <sortCondition ref="T51"/>
  </sortState>
  <mergeCells count="15">
    <mergeCell ref="A53:K59"/>
    <mergeCell ref="U37:X37"/>
    <mergeCell ref="O73:T73"/>
    <mergeCell ref="O47:S47"/>
    <mergeCell ref="U47:AA47"/>
    <mergeCell ref="F11:J14"/>
    <mergeCell ref="L15:N15"/>
    <mergeCell ref="G22:I22"/>
    <mergeCell ref="F31:G31"/>
    <mergeCell ref="L16:Q16"/>
    <mergeCell ref="L17:Q17"/>
    <mergeCell ref="Q31:U31"/>
    <mergeCell ref="R24:U24"/>
    <mergeCell ref="L18:P18"/>
    <mergeCell ref="I29:K30"/>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CA08-2D8C-4CD3-903C-51A31E2C317F}">
  <dimension ref="A1:M48"/>
  <sheetViews>
    <sheetView zoomScaleNormal="100" workbookViewId="0">
      <selection sqref="A1:J3"/>
    </sheetView>
  </sheetViews>
  <sheetFormatPr defaultRowHeight="15" x14ac:dyDescent="0.25"/>
  <cols>
    <col min="2" max="2" width="11.42578125" customWidth="1"/>
    <col min="3" max="3" width="9.85546875" customWidth="1"/>
  </cols>
  <sheetData>
    <row r="1" spans="1:10" x14ac:dyDescent="0.25">
      <c r="A1" s="24" t="s">
        <v>62</v>
      </c>
      <c r="B1" s="24"/>
      <c r="C1" s="24"/>
      <c r="D1" s="24"/>
      <c r="E1" s="24"/>
      <c r="F1" s="24"/>
      <c r="G1" s="24"/>
      <c r="H1" s="24"/>
      <c r="I1" s="24"/>
      <c r="J1" s="24"/>
    </row>
    <row r="2" spans="1:10" ht="15" customHeight="1" x14ac:dyDescent="0.25">
      <c r="A2" s="24"/>
      <c r="B2" s="24"/>
      <c r="C2" s="24"/>
      <c r="D2" s="24"/>
      <c r="E2" s="24"/>
      <c r="F2" s="24"/>
      <c r="G2" s="24"/>
      <c r="H2" s="24"/>
      <c r="I2" s="24"/>
      <c r="J2" s="24"/>
    </row>
    <row r="3" spans="1:10" x14ac:dyDescent="0.25">
      <c r="A3" s="24"/>
      <c r="B3" s="24"/>
      <c r="C3" s="24"/>
      <c r="D3" s="24"/>
      <c r="E3" s="24"/>
      <c r="F3" s="24"/>
      <c r="G3" s="24"/>
      <c r="H3" s="24"/>
      <c r="I3" s="24"/>
      <c r="J3" s="24"/>
    </row>
    <row r="5" spans="1:10" x14ac:dyDescent="0.25">
      <c r="A5" s="25" t="s">
        <v>63</v>
      </c>
      <c r="B5" s="25" t="s">
        <v>7</v>
      </c>
      <c r="C5" s="25" t="s">
        <v>8</v>
      </c>
      <c r="E5" t="s">
        <v>10</v>
      </c>
    </row>
    <row r="6" spans="1:10" ht="15.75" thickBot="1" x14ac:dyDescent="0.3">
      <c r="A6" s="25">
        <v>1</v>
      </c>
      <c r="B6" s="25">
        <v>0.99</v>
      </c>
      <c r="C6" s="25">
        <v>90.01</v>
      </c>
    </row>
    <row r="7" spans="1:10" x14ac:dyDescent="0.25">
      <c r="A7" s="25">
        <v>2</v>
      </c>
      <c r="B7" s="25">
        <v>1.02</v>
      </c>
      <c r="C7" s="25">
        <v>89.05</v>
      </c>
      <c r="E7" s="16" t="s">
        <v>11</v>
      </c>
      <c r="F7" s="16"/>
    </row>
    <row r="8" spans="1:10" x14ac:dyDescent="0.25">
      <c r="A8" s="25">
        <v>3</v>
      </c>
      <c r="B8" s="25">
        <v>1.1499999999999999</v>
      </c>
      <c r="C8" s="25">
        <v>91.43</v>
      </c>
      <c r="E8" s="10" t="s">
        <v>12</v>
      </c>
      <c r="F8" s="10">
        <v>0.93671538109051844</v>
      </c>
    </row>
    <row r="9" spans="1:10" x14ac:dyDescent="0.25">
      <c r="A9" s="25">
        <v>4</v>
      </c>
      <c r="B9" s="25">
        <v>1.29</v>
      </c>
      <c r="C9" s="25">
        <v>93.74</v>
      </c>
      <c r="E9" s="10" t="s">
        <v>13</v>
      </c>
      <c r="F9" s="10">
        <v>0.87743570517155511</v>
      </c>
    </row>
    <row r="10" spans="1:10" x14ac:dyDescent="0.25">
      <c r="A10" s="25">
        <v>5</v>
      </c>
      <c r="B10" s="25">
        <v>1.46</v>
      </c>
      <c r="C10" s="25">
        <v>96.73</v>
      </c>
      <c r="E10" s="10" t="s">
        <v>14</v>
      </c>
      <c r="F10" s="10">
        <v>0.87062657768108587</v>
      </c>
    </row>
    <row r="11" spans="1:10" x14ac:dyDescent="0.25">
      <c r="A11" s="25">
        <v>6</v>
      </c>
      <c r="B11" s="25">
        <v>1.36</v>
      </c>
      <c r="C11" s="25">
        <v>94.45</v>
      </c>
      <c r="E11" s="10" t="s">
        <v>15</v>
      </c>
      <c r="F11" s="10">
        <v>1.0865290525138689</v>
      </c>
    </row>
    <row r="12" spans="1:10" ht="15.75" thickBot="1" x14ac:dyDescent="0.3">
      <c r="A12" s="25">
        <v>7</v>
      </c>
      <c r="B12" s="25">
        <v>0.87</v>
      </c>
      <c r="C12" s="25">
        <v>87.59</v>
      </c>
      <c r="E12" s="11" t="s">
        <v>16</v>
      </c>
      <c r="F12" s="11">
        <v>20</v>
      </c>
    </row>
    <row r="13" spans="1:10" x14ac:dyDescent="0.25">
      <c r="A13" s="25">
        <v>8</v>
      </c>
      <c r="B13" s="25">
        <v>1.23</v>
      </c>
      <c r="C13" s="25">
        <v>91.77</v>
      </c>
    </row>
    <row r="14" spans="1:10" ht="15.75" thickBot="1" x14ac:dyDescent="0.3">
      <c r="A14" s="25">
        <v>9</v>
      </c>
      <c r="B14" s="25">
        <v>1.55</v>
      </c>
      <c r="C14" s="25">
        <v>99.42</v>
      </c>
      <c r="E14" t="s">
        <v>17</v>
      </c>
    </row>
    <row r="15" spans="1:10" x14ac:dyDescent="0.25">
      <c r="A15" s="25">
        <v>10</v>
      </c>
      <c r="B15" s="25">
        <v>1.4</v>
      </c>
      <c r="C15" s="25">
        <v>93.65</v>
      </c>
      <c r="E15" s="12"/>
      <c r="F15" s="12" t="s">
        <v>22</v>
      </c>
      <c r="G15" s="12" t="s">
        <v>23</v>
      </c>
      <c r="H15" s="12" t="s">
        <v>24</v>
      </c>
      <c r="I15" s="12" t="s">
        <v>25</v>
      </c>
      <c r="J15" s="12" t="s">
        <v>26</v>
      </c>
    </row>
    <row r="16" spans="1:10" x14ac:dyDescent="0.25">
      <c r="A16" s="25">
        <v>11</v>
      </c>
      <c r="B16" s="25">
        <v>1.19</v>
      </c>
      <c r="C16" s="25">
        <v>93.54</v>
      </c>
      <c r="E16" s="10" t="s">
        <v>18</v>
      </c>
      <c r="F16" s="10">
        <v>1</v>
      </c>
      <c r="G16" s="10">
        <v>152.12707812477973</v>
      </c>
      <c r="H16" s="10">
        <v>152.12707812477973</v>
      </c>
      <c r="I16" s="10">
        <v>128.8616943066076</v>
      </c>
      <c r="J16" s="20">
        <v>1.2273143444594011E-9</v>
      </c>
    </row>
    <row r="17" spans="1:13" x14ac:dyDescent="0.25">
      <c r="A17" s="25">
        <v>12</v>
      </c>
      <c r="B17" s="25">
        <v>1.1499999999999999</v>
      </c>
      <c r="C17" s="25">
        <v>92.52</v>
      </c>
      <c r="E17" s="10" t="s">
        <v>19</v>
      </c>
      <c r="F17" s="10">
        <v>18</v>
      </c>
      <c r="G17" s="10">
        <v>21.24981687522034</v>
      </c>
      <c r="H17" s="10">
        <v>1.1805453819566856</v>
      </c>
      <c r="I17" s="10"/>
      <c r="J17" s="10"/>
    </row>
    <row r="18" spans="1:13" ht="15.75" thickBot="1" x14ac:dyDescent="0.3">
      <c r="A18" s="25">
        <v>13</v>
      </c>
      <c r="B18" s="25">
        <v>0.98</v>
      </c>
      <c r="C18" s="25">
        <v>90.56</v>
      </c>
      <c r="E18" s="11" t="s">
        <v>20</v>
      </c>
      <c r="F18" s="11">
        <v>19</v>
      </c>
      <c r="G18" s="11">
        <v>173.37689500000008</v>
      </c>
      <c r="H18" s="11"/>
      <c r="I18" s="11"/>
      <c r="J18" s="11"/>
    </row>
    <row r="19" spans="1:13" ht="15.75" thickBot="1" x14ac:dyDescent="0.3">
      <c r="A19" s="25">
        <v>14</v>
      </c>
      <c r="B19" s="25">
        <v>1.01</v>
      </c>
      <c r="C19" s="25">
        <v>89.54</v>
      </c>
    </row>
    <row r="20" spans="1:13" x14ac:dyDescent="0.25">
      <c r="A20" s="25">
        <v>15</v>
      </c>
      <c r="B20" s="25">
        <v>1.1100000000000001</v>
      </c>
      <c r="C20" s="25">
        <v>89.85</v>
      </c>
      <c r="E20" s="12"/>
      <c r="F20" s="12" t="s">
        <v>27</v>
      </c>
      <c r="G20" s="12" t="s">
        <v>15</v>
      </c>
      <c r="H20" s="12" t="s">
        <v>28</v>
      </c>
      <c r="I20" s="12" t="s">
        <v>29</v>
      </c>
      <c r="J20" s="12" t="s">
        <v>30</v>
      </c>
      <c r="K20" s="12" t="s">
        <v>31</v>
      </c>
      <c r="L20" s="12" t="s">
        <v>32</v>
      </c>
      <c r="M20" s="12" t="s">
        <v>33</v>
      </c>
    </row>
    <row r="21" spans="1:13" x14ac:dyDescent="0.25">
      <c r="A21" s="25">
        <v>16</v>
      </c>
      <c r="B21" s="25">
        <v>1.2</v>
      </c>
      <c r="C21" s="25">
        <v>90.39</v>
      </c>
      <c r="E21" s="10" t="s">
        <v>21</v>
      </c>
      <c r="F21" s="20">
        <v>74.283314240394802</v>
      </c>
      <c r="G21" s="10">
        <v>1.5934733757852924</v>
      </c>
      <c r="H21" s="10">
        <v>46.617229612503962</v>
      </c>
      <c r="I21" s="10">
        <v>3.1714756211375858E-20</v>
      </c>
      <c r="J21" s="10">
        <v>70.93555090467018</v>
      </c>
      <c r="K21" s="10">
        <v>77.631077576119395</v>
      </c>
      <c r="L21" s="10">
        <v>70.93555090467018</v>
      </c>
      <c r="M21" s="10">
        <v>77.631077576119395</v>
      </c>
    </row>
    <row r="22" spans="1:13" ht="15.75" thickBot="1" x14ac:dyDescent="0.3">
      <c r="A22" s="25">
        <v>17</v>
      </c>
      <c r="B22" s="25">
        <v>1.26</v>
      </c>
      <c r="C22" s="25">
        <v>93.25</v>
      </c>
      <c r="E22" s="11" t="s">
        <v>44</v>
      </c>
      <c r="F22" s="13">
        <v>14.947479732111384</v>
      </c>
      <c r="G22" s="11">
        <v>1.3167582697763429</v>
      </c>
      <c r="H22" s="11">
        <v>11.351726490125085</v>
      </c>
      <c r="I22" s="11">
        <v>1.2273143444594054E-9</v>
      </c>
      <c r="J22" s="11">
        <v>12.181073261468612</v>
      </c>
      <c r="K22" s="11">
        <v>17.713886202754157</v>
      </c>
      <c r="L22" s="11">
        <v>12.181073261468612</v>
      </c>
      <c r="M22" s="11">
        <v>17.713886202754157</v>
      </c>
    </row>
    <row r="23" spans="1:13" x14ac:dyDescent="0.25">
      <c r="A23" s="25">
        <v>18</v>
      </c>
      <c r="B23" s="25">
        <v>1.32</v>
      </c>
      <c r="C23" s="25">
        <v>93.41</v>
      </c>
    </row>
    <row r="24" spans="1:13" x14ac:dyDescent="0.25">
      <c r="A24" s="25">
        <v>19</v>
      </c>
      <c r="B24" s="25">
        <v>1.43</v>
      </c>
      <c r="C24" s="25">
        <v>94.98</v>
      </c>
    </row>
    <row r="25" spans="1:13" x14ac:dyDescent="0.25">
      <c r="A25" s="25">
        <v>20</v>
      </c>
      <c r="B25" s="25">
        <v>0.95</v>
      </c>
      <c r="C25" s="25">
        <v>87.33</v>
      </c>
    </row>
    <row r="26" spans="1:13" x14ac:dyDescent="0.25">
      <c r="E26" t="s">
        <v>34</v>
      </c>
      <c r="I26" t="s">
        <v>46</v>
      </c>
    </row>
    <row r="27" spans="1:13" ht="15.75" thickBot="1" x14ac:dyDescent="0.3"/>
    <row r="28" spans="1:13" x14ac:dyDescent="0.25">
      <c r="E28" s="12" t="s">
        <v>35</v>
      </c>
      <c r="F28" s="12" t="s">
        <v>45</v>
      </c>
      <c r="G28" s="12" t="s">
        <v>36</v>
      </c>
      <c r="I28" s="12" t="s">
        <v>47</v>
      </c>
      <c r="J28" s="12" t="s">
        <v>48</v>
      </c>
    </row>
    <row r="29" spans="1:13" x14ac:dyDescent="0.25">
      <c r="E29" s="10">
        <v>1</v>
      </c>
      <c r="F29" s="10">
        <v>89.081319175185058</v>
      </c>
      <c r="G29" s="10">
        <v>0.92868082481494696</v>
      </c>
      <c r="I29" s="10">
        <v>2.5</v>
      </c>
      <c r="J29" s="10">
        <v>87.33</v>
      </c>
    </row>
    <row r="30" spans="1:13" x14ac:dyDescent="0.25">
      <c r="E30" s="10">
        <v>2</v>
      </c>
      <c r="F30" s="10">
        <v>89.529743567148401</v>
      </c>
      <c r="G30" s="10">
        <v>-0.47974356714840383</v>
      </c>
      <c r="I30" s="10">
        <v>7.5</v>
      </c>
      <c r="J30" s="10">
        <v>87.59</v>
      </c>
    </row>
    <row r="31" spans="1:13" x14ac:dyDescent="0.25">
      <c r="E31" s="10">
        <v>3</v>
      </c>
      <c r="F31" s="10">
        <v>91.472915932322877</v>
      </c>
      <c r="G31" s="10">
        <v>-4.2915932322870276E-2</v>
      </c>
      <c r="I31" s="10">
        <v>12.5</v>
      </c>
      <c r="J31" s="10">
        <v>89.05</v>
      </c>
    </row>
    <row r="32" spans="1:13" x14ac:dyDescent="0.25">
      <c r="E32" s="10">
        <v>4</v>
      </c>
      <c r="F32" s="10">
        <v>93.565563094818472</v>
      </c>
      <c r="G32" s="10">
        <v>0.17443690518152266</v>
      </c>
      <c r="I32" s="10">
        <v>17.5</v>
      </c>
      <c r="J32" s="10">
        <v>89.54</v>
      </c>
    </row>
    <row r="33" spans="5:10" x14ac:dyDescent="0.25">
      <c r="E33" s="10">
        <v>5</v>
      </c>
      <c r="F33" s="10">
        <v>96.10663464927741</v>
      </c>
      <c r="G33" s="10">
        <v>0.6233653507225938</v>
      </c>
      <c r="I33" s="10">
        <v>22.5</v>
      </c>
      <c r="J33" s="10">
        <v>89.85</v>
      </c>
    </row>
    <row r="34" spans="5:10" x14ac:dyDescent="0.25">
      <c r="E34" s="10">
        <v>6</v>
      </c>
      <c r="F34" s="10">
        <v>94.611886676066277</v>
      </c>
      <c r="G34" s="10">
        <v>-0.16188667606627405</v>
      </c>
      <c r="I34" s="10">
        <v>27.5</v>
      </c>
      <c r="J34" s="10">
        <v>90.01</v>
      </c>
    </row>
    <row r="35" spans="5:10" x14ac:dyDescent="0.25">
      <c r="E35" s="10">
        <v>7</v>
      </c>
      <c r="F35" s="10">
        <v>87.287621607331687</v>
      </c>
      <c r="G35" s="10">
        <v>0.30237839266831656</v>
      </c>
      <c r="I35" s="10">
        <v>32.5</v>
      </c>
      <c r="J35" s="10">
        <v>90.39</v>
      </c>
    </row>
    <row r="36" spans="5:10" x14ac:dyDescent="0.25">
      <c r="E36" s="10">
        <v>8</v>
      </c>
      <c r="F36" s="10">
        <v>92.668714310891787</v>
      </c>
      <c r="G36" s="10">
        <v>-0.89871431089179055</v>
      </c>
      <c r="I36" s="10">
        <v>37.5</v>
      </c>
      <c r="J36" s="10">
        <v>90.56</v>
      </c>
    </row>
    <row r="37" spans="5:10" x14ac:dyDescent="0.25">
      <c r="E37" s="10">
        <v>9</v>
      </c>
      <c r="F37" s="10">
        <v>97.451907825167439</v>
      </c>
      <c r="G37" s="10">
        <v>1.968092174832563</v>
      </c>
      <c r="I37" s="10">
        <v>42.5</v>
      </c>
      <c r="J37" s="10">
        <v>91.43</v>
      </c>
    </row>
    <row r="38" spans="5:10" x14ac:dyDescent="0.25">
      <c r="E38" s="10">
        <v>10</v>
      </c>
      <c r="F38" s="10">
        <v>95.209785865350725</v>
      </c>
      <c r="G38" s="10">
        <v>-1.5597858653507188</v>
      </c>
      <c r="I38" s="10">
        <v>47.5</v>
      </c>
      <c r="J38" s="10">
        <v>91.77</v>
      </c>
    </row>
    <row r="39" spans="5:10" x14ac:dyDescent="0.25">
      <c r="E39" s="10">
        <v>11</v>
      </c>
      <c r="F39" s="10">
        <v>92.070815121607339</v>
      </c>
      <c r="G39" s="10">
        <v>1.4691848783926673</v>
      </c>
      <c r="I39" s="10">
        <v>52.5</v>
      </c>
      <c r="J39" s="10">
        <v>92.52</v>
      </c>
    </row>
    <row r="40" spans="5:10" x14ac:dyDescent="0.25">
      <c r="E40" s="10">
        <v>12</v>
      </c>
      <c r="F40" s="10">
        <v>91.472915932322877</v>
      </c>
      <c r="G40" s="10">
        <v>1.0470840676771189</v>
      </c>
      <c r="I40" s="10">
        <v>57.5</v>
      </c>
      <c r="J40" s="10">
        <v>93.25</v>
      </c>
    </row>
    <row r="41" spans="5:10" x14ac:dyDescent="0.25">
      <c r="E41" s="10">
        <v>13</v>
      </c>
      <c r="F41" s="10">
        <v>88.931844377863939</v>
      </c>
      <c r="G41" s="10">
        <v>1.6281556221360631</v>
      </c>
      <c r="I41" s="10">
        <v>62.5</v>
      </c>
      <c r="J41" s="10">
        <v>93.41</v>
      </c>
    </row>
    <row r="42" spans="5:10" x14ac:dyDescent="0.25">
      <c r="E42" s="10">
        <v>14</v>
      </c>
      <c r="F42" s="10">
        <v>89.380268769827282</v>
      </c>
      <c r="G42" s="10">
        <v>0.15973123017272428</v>
      </c>
      <c r="I42" s="10">
        <v>67.5</v>
      </c>
      <c r="J42" s="10">
        <v>93.54</v>
      </c>
    </row>
    <row r="43" spans="5:10" x14ac:dyDescent="0.25">
      <c r="E43" s="10">
        <v>15</v>
      </c>
      <c r="F43" s="10">
        <v>90.875016743038429</v>
      </c>
      <c r="G43" s="10">
        <v>-1.0250167430384352</v>
      </c>
      <c r="I43" s="10">
        <v>72.5</v>
      </c>
      <c r="J43" s="10">
        <v>93.65</v>
      </c>
    </row>
    <row r="44" spans="5:10" x14ac:dyDescent="0.25">
      <c r="E44" s="10">
        <v>16</v>
      </c>
      <c r="F44" s="10">
        <v>92.220289918928444</v>
      </c>
      <c r="G44" s="10">
        <v>-1.8302899189284432</v>
      </c>
      <c r="I44" s="10">
        <v>77.5</v>
      </c>
      <c r="J44" s="10">
        <v>93.74</v>
      </c>
    </row>
    <row r="45" spans="5:10" x14ac:dyDescent="0.25">
      <c r="E45" s="10">
        <v>17</v>
      </c>
      <c r="F45" s="10">
        <v>93.117138702855129</v>
      </c>
      <c r="G45" s="10">
        <v>0.1328612971448706</v>
      </c>
      <c r="I45" s="10">
        <v>82.5</v>
      </c>
      <c r="J45" s="10">
        <v>94.45</v>
      </c>
    </row>
    <row r="46" spans="5:10" x14ac:dyDescent="0.25">
      <c r="E46" s="10">
        <v>18</v>
      </c>
      <c r="F46" s="10">
        <v>94.013987486781815</v>
      </c>
      <c r="G46" s="10">
        <v>-0.60398748678181846</v>
      </c>
      <c r="I46" s="10">
        <v>87.5</v>
      </c>
      <c r="J46" s="10">
        <v>94.98</v>
      </c>
    </row>
    <row r="47" spans="5:10" x14ac:dyDescent="0.25">
      <c r="E47" s="10">
        <v>19</v>
      </c>
      <c r="F47" s="10">
        <v>95.658210257314067</v>
      </c>
      <c r="G47" s="10">
        <v>-0.67821025731406337</v>
      </c>
      <c r="I47" s="10">
        <v>92.5</v>
      </c>
      <c r="J47" s="10">
        <v>96.73</v>
      </c>
    </row>
    <row r="48" spans="5:10" ht="15.75" thickBot="1" x14ac:dyDescent="0.3">
      <c r="E48" s="11">
        <v>20</v>
      </c>
      <c r="F48" s="11">
        <v>88.483419985900596</v>
      </c>
      <c r="G48" s="11">
        <v>-1.153419985900598</v>
      </c>
      <c r="I48" s="11">
        <v>97.5</v>
      </c>
      <c r="J48" s="11">
        <v>99.42</v>
      </c>
    </row>
  </sheetData>
  <mergeCells count="1">
    <mergeCell ref="A1:J3"/>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3E95-F99B-4548-9E39-91ACF08C3506}">
  <dimension ref="A2:N66"/>
  <sheetViews>
    <sheetView topLeftCell="A19" workbookViewId="0">
      <selection activeCell="E4" sqref="E4"/>
    </sheetView>
  </sheetViews>
  <sheetFormatPr defaultRowHeight="15" x14ac:dyDescent="0.25"/>
  <cols>
    <col min="1" max="1" width="22.140625" bestFit="1" customWidth="1"/>
    <col min="2" max="2" width="11.28515625" bestFit="1" customWidth="1"/>
  </cols>
  <sheetData>
    <row r="2" spans="1:10" ht="137.44999999999999" customHeight="1" x14ac:dyDescent="0.25">
      <c r="A2" s="23" t="s">
        <v>64</v>
      </c>
      <c r="B2" s="23"/>
      <c r="C2" s="23"/>
      <c r="D2" s="23"/>
      <c r="E2" s="23"/>
      <c r="F2" s="23"/>
      <c r="G2" s="23"/>
      <c r="H2" s="23"/>
      <c r="I2" s="23"/>
      <c r="J2" s="23"/>
    </row>
    <row r="4" spans="1:10" x14ac:dyDescent="0.25">
      <c r="A4" s="26" t="s">
        <v>65</v>
      </c>
      <c r="B4" s="26" t="s">
        <v>66</v>
      </c>
    </row>
    <row r="5" spans="1:10" x14ac:dyDescent="0.25">
      <c r="A5" s="25">
        <v>1</v>
      </c>
      <c r="B5" s="25">
        <v>60</v>
      </c>
    </row>
    <row r="6" spans="1:10" x14ac:dyDescent="0.25">
      <c r="A6" s="25">
        <v>0</v>
      </c>
      <c r="B6" s="25">
        <v>63</v>
      </c>
    </row>
    <row r="7" spans="1:10" x14ac:dyDescent="0.25">
      <c r="A7" s="25">
        <v>1</v>
      </c>
      <c r="B7" s="25">
        <v>65</v>
      </c>
    </row>
    <row r="8" spans="1:10" x14ac:dyDescent="0.25">
      <c r="A8" s="25">
        <v>2</v>
      </c>
      <c r="B8" s="25">
        <v>70</v>
      </c>
    </row>
    <row r="9" spans="1:10" x14ac:dyDescent="0.25">
      <c r="A9" s="25">
        <v>5</v>
      </c>
      <c r="B9" s="25">
        <v>70</v>
      </c>
    </row>
    <row r="10" spans="1:10" x14ac:dyDescent="0.25">
      <c r="A10" s="25">
        <v>1</v>
      </c>
      <c r="B10" s="25">
        <v>70</v>
      </c>
    </row>
    <row r="11" spans="1:10" x14ac:dyDescent="0.25">
      <c r="A11" s="25">
        <v>4</v>
      </c>
      <c r="B11" s="25">
        <v>80</v>
      </c>
    </row>
    <row r="12" spans="1:10" x14ac:dyDescent="0.25">
      <c r="A12" s="25">
        <v>6</v>
      </c>
      <c r="B12" s="25">
        <v>90</v>
      </c>
    </row>
    <row r="13" spans="1:10" x14ac:dyDescent="0.25">
      <c r="A13" s="25">
        <v>2</v>
      </c>
      <c r="B13" s="25">
        <v>80</v>
      </c>
    </row>
    <row r="14" spans="1:10" x14ac:dyDescent="0.25">
      <c r="A14" s="25">
        <v>3</v>
      </c>
      <c r="B14" s="25">
        <v>80</v>
      </c>
    </row>
    <row r="15" spans="1:10" x14ac:dyDescent="0.25">
      <c r="A15" s="25">
        <v>5</v>
      </c>
      <c r="B15" s="25">
        <v>85</v>
      </c>
    </row>
    <row r="16" spans="1:10" x14ac:dyDescent="0.25">
      <c r="A16" s="25">
        <v>4</v>
      </c>
      <c r="B16" s="25">
        <v>89</v>
      </c>
    </row>
    <row r="17" spans="1:9" x14ac:dyDescent="0.25">
      <c r="A17" s="25">
        <v>6</v>
      </c>
      <c r="B17" s="25">
        <v>90</v>
      </c>
    </row>
    <row r="18" spans="1:9" x14ac:dyDescent="0.25">
      <c r="A18" s="25">
        <v>8</v>
      </c>
      <c r="B18" s="25">
        <v>90</v>
      </c>
    </row>
    <row r="19" spans="1:9" x14ac:dyDescent="0.25">
      <c r="A19" s="25">
        <v>4</v>
      </c>
      <c r="B19" s="25">
        <v>90</v>
      </c>
    </row>
    <row r="20" spans="1:9" x14ac:dyDescent="0.25">
      <c r="A20" s="25">
        <v>5</v>
      </c>
      <c r="B20" s="25">
        <v>90</v>
      </c>
    </row>
    <row r="21" spans="1:9" x14ac:dyDescent="0.25">
      <c r="A21" s="25">
        <v>7</v>
      </c>
      <c r="B21" s="25">
        <v>94</v>
      </c>
    </row>
    <row r="22" spans="1:9" x14ac:dyDescent="0.25">
      <c r="A22" s="25">
        <v>9</v>
      </c>
      <c r="B22" s="25">
        <v>100</v>
      </c>
    </row>
    <row r="23" spans="1:9" x14ac:dyDescent="0.25">
      <c r="A23" s="25">
        <v>7</v>
      </c>
      <c r="B23" s="25">
        <v>100</v>
      </c>
      <c r="F23" t="s">
        <v>10</v>
      </c>
    </row>
    <row r="24" spans="1:9" ht="15.75" thickBot="1" x14ac:dyDescent="0.3">
      <c r="A24" s="25">
        <v>6</v>
      </c>
      <c r="B24" s="25">
        <v>100</v>
      </c>
    </row>
    <row r="25" spans="1:9" x14ac:dyDescent="0.25">
      <c r="F25" s="16" t="s">
        <v>11</v>
      </c>
      <c r="G25" s="16"/>
    </row>
    <row r="26" spans="1:9" x14ac:dyDescent="0.25">
      <c r="F26" s="10" t="s">
        <v>12</v>
      </c>
      <c r="G26" s="10">
        <v>0.86501852346107422</v>
      </c>
    </row>
    <row r="27" spans="1:9" x14ac:dyDescent="0.25">
      <c r="F27" s="10" t="s">
        <v>13</v>
      </c>
      <c r="G27" s="20">
        <v>0.74825704593077702</v>
      </c>
      <c r="I27" t="s">
        <v>67</v>
      </c>
    </row>
    <row r="28" spans="1:9" x14ac:dyDescent="0.25">
      <c r="F28" s="10" t="s">
        <v>14</v>
      </c>
      <c r="G28" s="10">
        <v>0.73427132626026459</v>
      </c>
    </row>
    <row r="29" spans="1:9" x14ac:dyDescent="0.25">
      <c r="F29" s="10" t="s">
        <v>15</v>
      </c>
      <c r="G29" s="10">
        <v>1.3179629672633593</v>
      </c>
    </row>
    <row r="30" spans="1:9" ht="15.75" thickBot="1" x14ac:dyDescent="0.3">
      <c r="F30" s="11" t="s">
        <v>16</v>
      </c>
      <c r="G30" s="11">
        <v>20</v>
      </c>
    </row>
    <row r="32" spans="1:9" ht="15.75" thickBot="1" x14ac:dyDescent="0.3">
      <c r="F32" t="s">
        <v>17</v>
      </c>
    </row>
    <row r="33" spans="2:14" x14ac:dyDescent="0.25">
      <c r="F33" s="12"/>
      <c r="G33" s="12" t="s">
        <v>22</v>
      </c>
      <c r="H33" s="12" t="s">
        <v>23</v>
      </c>
      <c r="I33" s="12" t="s">
        <v>24</v>
      </c>
      <c r="J33" s="12" t="s">
        <v>25</v>
      </c>
      <c r="K33" s="12" t="s">
        <v>26</v>
      </c>
    </row>
    <row r="34" spans="2:14" x14ac:dyDescent="0.25">
      <c r="F34" s="10" t="s">
        <v>18</v>
      </c>
      <c r="G34" s="10">
        <v>1</v>
      </c>
      <c r="H34" s="10">
        <v>92.933525104602523</v>
      </c>
      <c r="I34" s="10">
        <v>92.933525104602523</v>
      </c>
      <c r="J34" s="10">
        <v>53.501504646086161</v>
      </c>
      <c r="K34" s="10">
        <v>8.5667592560405901E-7</v>
      </c>
    </row>
    <row r="35" spans="2:14" x14ac:dyDescent="0.25">
      <c r="F35" s="10" t="s">
        <v>19</v>
      </c>
      <c r="G35" s="10">
        <v>18</v>
      </c>
      <c r="H35" s="10">
        <v>31.266474895397497</v>
      </c>
      <c r="I35" s="10">
        <v>1.7370263830776387</v>
      </c>
      <c r="J35" s="10"/>
      <c r="K35" s="10"/>
    </row>
    <row r="36" spans="2:14" ht="15.75" thickBot="1" x14ac:dyDescent="0.3">
      <c r="F36" s="11" t="s">
        <v>20</v>
      </c>
      <c r="G36" s="11">
        <v>19</v>
      </c>
      <c r="H36" s="11">
        <v>124.20000000000002</v>
      </c>
      <c r="I36" s="11"/>
      <c r="J36" s="11"/>
      <c r="K36" s="11"/>
    </row>
    <row r="37" spans="2:14" ht="15.75" thickBot="1" x14ac:dyDescent="0.3">
      <c r="B37" s="19" t="s">
        <v>68</v>
      </c>
      <c r="C37" s="18" t="s">
        <v>69</v>
      </c>
      <c r="D37" s="18"/>
    </row>
    <row r="38" spans="2:14" x14ac:dyDescent="0.25">
      <c r="B38" t="s">
        <v>70</v>
      </c>
      <c r="C38">
        <f>G40*85+G39</f>
        <v>4.683446652719665</v>
      </c>
      <c r="F38" s="12"/>
      <c r="G38" s="12" t="s">
        <v>27</v>
      </c>
      <c r="H38" s="12" t="s">
        <v>15</v>
      </c>
      <c r="I38" s="12" t="s">
        <v>28</v>
      </c>
      <c r="J38" s="12" t="s">
        <v>29</v>
      </c>
      <c r="K38" s="12" t="s">
        <v>30</v>
      </c>
      <c r="L38" s="12" t="s">
        <v>31</v>
      </c>
      <c r="M38" s="12" t="s">
        <v>32</v>
      </c>
      <c r="N38" s="12" t="s">
        <v>33</v>
      </c>
    </row>
    <row r="39" spans="2:14" x14ac:dyDescent="0.25">
      <c r="F39" s="10" t="s">
        <v>21</v>
      </c>
      <c r="G39" s="20">
        <v>-10.13153765690376</v>
      </c>
      <c r="H39" s="10">
        <v>1.9948998872584773</v>
      </c>
      <c r="I39" s="10">
        <v>-5.0787198503616064</v>
      </c>
      <c r="J39" s="10">
        <v>7.8322071843366922E-5</v>
      </c>
      <c r="K39" s="10">
        <v>-14.322666798119457</v>
      </c>
      <c r="L39" s="10">
        <v>-5.9404085156880635</v>
      </c>
      <c r="M39" s="10">
        <v>-14.322666798119457</v>
      </c>
      <c r="N39" s="10">
        <v>-5.9404085156880635</v>
      </c>
    </row>
    <row r="40" spans="2:14" ht="15.75" thickBot="1" x14ac:dyDescent="0.3">
      <c r="F40" s="11" t="s">
        <v>44</v>
      </c>
      <c r="G40" s="13">
        <v>0.17429393305439322</v>
      </c>
      <c r="H40" s="11">
        <v>2.3828640881668708E-2</v>
      </c>
      <c r="I40" s="11">
        <v>7.3144722739296872</v>
      </c>
      <c r="J40" s="11">
        <v>8.566759256040606E-7</v>
      </c>
      <c r="K40" s="11">
        <v>0.1242318162371068</v>
      </c>
      <c r="L40" s="11">
        <v>0.22435604987167965</v>
      </c>
      <c r="M40" s="11">
        <v>0.1242318162371068</v>
      </c>
      <c r="N40" s="11">
        <v>0.22435604987167965</v>
      </c>
    </row>
    <row r="41" spans="2:14" x14ac:dyDescent="0.25">
      <c r="F41" s="10" t="s">
        <v>71</v>
      </c>
    </row>
    <row r="44" spans="2:14" x14ac:dyDescent="0.25">
      <c r="F44" t="s">
        <v>34</v>
      </c>
      <c r="J44" t="s">
        <v>46</v>
      </c>
    </row>
    <row r="45" spans="2:14" ht="15.75" thickBot="1" x14ac:dyDescent="0.3"/>
    <row r="46" spans="2:14" x14ac:dyDescent="0.25">
      <c r="F46" s="12" t="s">
        <v>35</v>
      </c>
      <c r="G46" s="12" t="s">
        <v>45</v>
      </c>
      <c r="H46" s="12" t="s">
        <v>36</v>
      </c>
      <c r="J46" s="12" t="s">
        <v>47</v>
      </c>
      <c r="K46" s="12" t="s">
        <v>48</v>
      </c>
    </row>
    <row r="47" spans="2:14" x14ac:dyDescent="0.25">
      <c r="F47" s="10">
        <v>1</v>
      </c>
      <c r="G47" s="10">
        <v>0.32609832635983338</v>
      </c>
      <c r="H47" s="10">
        <v>0.67390167364016662</v>
      </c>
      <c r="J47" s="10">
        <v>2.5</v>
      </c>
      <c r="K47" s="10">
        <v>0</v>
      </c>
    </row>
    <row r="48" spans="2:14" x14ac:dyDescent="0.25">
      <c r="F48" s="10">
        <v>2</v>
      </c>
      <c r="G48" s="10">
        <v>0.84898012552301338</v>
      </c>
      <c r="H48" s="10">
        <v>-0.84898012552301338</v>
      </c>
      <c r="J48" s="10">
        <v>7.5</v>
      </c>
      <c r="K48" s="10">
        <v>1</v>
      </c>
    </row>
    <row r="49" spans="6:11" x14ac:dyDescent="0.25">
      <c r="F49" s="10">
        <v>3</v>
      </c>
      <c r="G49" s="10">
        <v>1.1975679916318001</v>
      </c>
      <c r="H49" s="10">
        <v>-0.19756799163180006</v>
      </c>
      <c r="J49" s="10">
        <v>12.5</v>
      </c>
      <c r="K49" s="10">
        <v>1</v>
      </c>
    </row>
    <row r="50" spans="6:11" x14ac:dyDescent="0.25">
      <c r="F50" s="10">
        <v>4</v>
      </c>
      <c r="G50" s="10">
        <v>2.0690376569037667</v>
      </c>
      <c r="H50" s="10">
        <v>-6.9037656903766731E-2</v>
      </c>
      <c r="J50" s="10">
        <v>17.5</v>
      </c>
      <c r="K50" s="10">
        <v>1</v>
      </c>
    </row>
    <row r="51" spans="6:11" x14ac:dyDescent="0.25">
      <c r="F51" s="10">
        <v>5</v>
      </c>
      <c r="G51" s="10">
        <v>2.0690376569037667</v>
      </c>
      <c r="H51" s="10">
        <v>2.9309623430962333</v>
      </c>
      <c r="J51" s="10">
        <v>22.5</v>
      </c>
      <c r="K51" s="10">
        <v>2</v>
      </c>
    </row>
    <row r="52" spans="6:11" x14ac:dyDescent="0.25">
      <c r="F52" s="10">
        <v>6</v>
      </c>
      <c r="G52" s="10">
        <v>2.0690376569037667</v>
      </c>
      <c r="H52" s="10">
        <v>-1.0690376569037667</v>
      </c>
      <c r="J52" s="10">
        <v>27.5</v>
      </c>
      <c r="K52" s="10">
        <v>2</v>
      </c>
    </row>
    <row r="53" spans="6:11" x14ac:dyDescent="0.25">
      <c r="F53" s="10">
        <v>7</v>
      </c>
      <c r="G53" s="10">
        <v>3.8119769874476983</v>
      </c>
      <c r="H53" s="10">
        <v>0.18802301255230169</v>
      </c>
      <c r="J53" s="10">
        <v>32.5</v>
      </c>
      <c r="K53" s="10">
        <v>3</v>
      </c>
    </row>
    <row r="54" spans="6:11" x14ac:dyDescent="0.25">
      <c r="F54" s="10">
        <v>8</v>
      </c>
      <c r="G54" s="10">
        <v>5.5549163179916299</v>
      </c>
      <c r="H54" s="10">
        <v>0.44508368200837012</v>
      </c>
      <c r="J54" s="10">
        <v>37.5</v>
      </c>
      <c r="K54" s="10">
        <v>4</v>
      </c>
    </row>
    <row r="55" spans="6:11" x14ac:dyDescent="0.25">
      <c r="F55" s="10">
        <v>9</v>
      </c>
      <c r="G55" s="10">
        <v>3.8119769874476983</v>
      </c>
      <c r="H55" s="10">
        <v>-1.8119769874476983</v>
      </c>
      <c r="J55" s="10">
        <v>42.5</v>
      </c>
      <c r="K55" s="10">
        <v>4</v>
      </c>
    </row>
    <row r="56" spans="6:11" x14ac:dyDescent="0.25">
      <c r="F56" s="10">
        <v>10</v>
      </c>
      <c r="G56" s="10">
        <v>3.8119769874476983</v>
      </c>
      <c r="H56" s="10">
        <v>-0.81197698744769831</v>
      </c>
      <c r="J56" s="10">
        <v>47.5</v>
      </c>
      <c r="K56" s="10">
        <v>4</v>
      </c>
    </row>
    <row r="57" spans="6:11" x14ac:dyDescent="0.25">
      <c r="F57" s="10">
        <v>11</v>
      </c>
      <c r="G57" s="10">
        <v>4.683446652719665</v>
      </c>
      <c r="H57" s="10">
        <v>0.31655334728033502</v>
      </c>
      <c r="J57" s="10">
        <v>52.5</v>
      </c>
      <c r="K57" s="10">
        <v>5</v>
      </c>
    </row>
    <row r="58" spans="6:11" x14ac:dyDescent="0.25">
      <c r="F58" s="10">
        <v>12</v>
      </c>
      <c r="G58" s="10">
        <v>5.3806223849372365</v>
      </c>
      <c r="H58" s="10">
        <v>-1.3806223849372365</v>
      </c>
      <c r="J58" s="10">
        <v>57.5</v>
      </c>
      <c r="K58" s="10">
        <v>5</v>
      </c>
    </row>
    <row r="59" spans="6:11" x14ac:dyDescent="0.25">
      <c r="F59" s="10">
        <v>13</v>
      </c>
      <c r="G59" s="10">
        <v>5.5549163179916299</v>
      </c>
      <c r="H59" s="10">
        <v>0.44508368200837012</v>
      </c>
      <c r="J59" s="10">
        <v>62.5</v>
      </c>
      <c r="K59" s="10">
        <v>5</v>
      </c>
    </row>
    <row r="60" spans="6:11" x14ac:dyDescent="0.25">
      <c r="F60" s="10">
        <v>14</v>
      </c>
      <c r="G60" s="10">
        <v>5.5549163179916299</v>
      </c>
      <c r="H60" s="10">
        <v>2.4450836820083701</v>
      </c>
      <c r="J60" s="10">
        <v>67.5</v>
      </c>
      <c r="K60" s="10">
        <v>6</v>
      </c>
    </row>
    <row r="61" spans="6:11" x14ac:dyDescent="0.25">
      <c r="F61" s="10">
        <v>15</v>
      </c>
      <c r="G61" s="10">
        <v>5.5549163179916299</v>
      </c>
      <c r="H61" s="10">
        <v>-1.5549163179916299</v>
      </c>
      <c r="J61" s="10">
        <v>72.5</v>
      </c>
      <c r="K61" s="10">
        <v>6</v>
      </c>
    </row>
    <row r="62" spans="6:11" x14ac:dyDescent="0.25">
      <c r="F62" s="10">
        <v>16</v>
      </c>
      <c r="G62" s="10">
        <v>5.5549163179916299</v>
      </c>
      <c r="H62" s="10">
        <v>-0.55491631799162988</v>
      </c>
      <c r="J62" s="10">
        <v>77.5</v>
      </c>
      <c r="K62" s="10">
        <v>6</v>
      </c>
    </row>
    <row r="63" spans="6:11" x14ac:dyDescent="0.25">
      <c r="F63" s="10">
        <v>17</v>
      </c>
      <c r="G63" s="10">
        <v>6.2520920502092032</v>
      </c>
      <c r="H63" s="10">
        <v>0.74790794979079678</v>
      </c>
      <c r="J63" s="10">
        <v>82.5</v>
      </c>
      <c r="K63" s="10">
        <v>7</v>
      </c>
    </row>
    <row r="64" spans="6:11" x14ac:dyDescent="0.25">
      <c r="F64" s="10">
        <v>18</v>
      </c>
      <c r="G64" s="10">
        <v>7.2978556485355632</v>
      </c>
      <c r="H64" s="10">
        <v>1.7021443514644368</v>
      </c>
      <c r="J64" s="10">
        <v>87.5</v>
      </c>
      <c r="K64" s="10">
        <v>7</v>
      </c>
    </row>
    <row r="65" spans="6:11" x14ac:dyDescent="0.25">
      <c r="F65" s="10">
        <v>19</v>
      </c>
      <c r="G65" s="10">
        <v>7.2978556485355632</v>
      </c>
      <c r="H65" s="10">
        <v>-0.29785564853556323</v>
      </c>
      <c r="J65" s="10">
        <v>92.5</v>
      </c>
      <c r="K65" s="10">
        <v>8</v>
      </c>
    </row>
    <row r="66" spans="6:11" ht="15.75" thickBot="1" x14ac:dyDescent="0.3">
      <c r="F66" s="11">
        <v>20</v>
      </c>
      <c r="G66" s="11">
        <v>7.2978556485355632</v>
      </c>
      <c r="H66" s="11">
        <v>-1.2978556485355632</v>
      </c>
      <c r="J66" s="11">
        <v>97.5</v>
      </c>
      <c r="K66" s="11">
        <v>9</v>
      </c>
    </row>
  </sheetData>
  <mergeCells count="2">
    <mergeCell ref="A2:J2"/>
    <mergeCell ref="C37:D37"/>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E6B0E-C919-40C1-9F5A-11FB1F0AB040}">
  <dimension ref="A2:N66"/>
  <sheetViews>
    <sheetView workbookViewId="0">
      <selection activeCell="K3" sqref="K3"/>
    </sheetView>
  </sheetViews>
  <sheetFormatPr defaultRowHeight="15" x14ac:dyDescent="0.25"/>
  <cols>
    <col min="1" max="1" width="8.140625" bestFit="1" customWidth="1"/>
    <col min="2" max="2" width="10.5703125" bestFit="1" customWidth="1"/>
  </cols>
  <sheetData>
    <row r="2" spans="1:11" ht="150" customHeight="1" x14ac:dyDescent="0.25">
      <c r="A2" s="23" t="s">
        <v>72</v>
      </c>
      <c r="B2" s="23"/>
      <c r="C2" s="23"/>
      <c r="D2" s="23"/>
      <c r="E2" s="23"/>
      <c r="F2" s="23"/>
      <c r="G2" s="23"/>
      <c r="H2" s="23"/>
      <c r="I2" s="23"/>
      <c r="J2" s="23"/>
      <c r="K2" s="23"/>
    </row>
    <row r="3" spans="1:11" x14ac:dyDescent="0.25">
      <c r="B3" t="s">
        <v>73</v>
      </c>
      <c r="C3" t="s">
        <v>74</v>
      </c>
    </row>
    <row r="4" spans="1:11" x14ac:dyDescent="0.25">
      <c r="A4" s="27" t="s">
        <v>75</v>
      </c>
      <c r="B4" s="28" t="s">
        <v>76</v>
      </c>
      <c r="C4" s="28" t="s">
        <v>77</v>
      </c>
    </row>
    <row r="5" spans="1:11" x14ac:dyDescent="0.25">
      <c r="A5" s="25">
        <v>1</v>
      </c>
      <c r="B5" s="29">
        <v>2158.6999999999998</v>
      </c>
      <c r="C5" s="29">
        <v>15.5</v>
      </c>
    </row>
    <row r="6" spans="1:11" x14ac:dyDescent="0.25">
      <c r="A6" s="25">
        <v>2</v>
      </c>
      <c r="B6" s="29">
        <v>1678.15</v>
      </c>
      <c r="C6" s="29">
        <v>23.75</v>
      </c>
    </row>
    <row r="7" spans="1:11" x14ac:dyDescent="0.25">
      <c r="A7" s="25">
        <v>3</v>
      </c>
      <c r="B7" s="29">
        <v>2316</v>
      </c>
      <c r="C7" s="29">
        <v>8</v>
      </c>
      <c r="D7" t="s">
        <v>78</v>
      </c>
    </row>
    <row r="8" spans="1:11" x14ac:dyDescent="0.25">
      <c r="A8" s="25">
        <v>4</v>
      </c>
      <c r="B8" s="29">
        <v>2061.3000000000002</v>
      </c>
      <c r="C8" s="29">
        <v>17</v>
      </c>
    </row>
    <row r="9" spans="1:11" x14ac:dyDescent="0.25">
      <c r="A9" s="25">
        <v>5</v>
      </c>
      <c r="B9" s="29">
        <v>2207.5</v>
      </c>
      <c r="C9" s="29">
        <v>5</v>
      </c>
    </row>
    <row r="10" spans="1:11" x14ac:dyDescent="0.25">
      <c r="A10" s="25">
        <v>6</v>
      </c>
      <c r="B10" s="29">
        <v>1708.3</v>
      </c>
      <c r="C10" s="29">
        <v>19</v>
      </c>
    </row>
    <row r="11" spans="1:11" x14ac:dyDescent="0.25">
      <c r="A11" s="25">
        <v>7</v>
      </c>
      <c r="B11" s="29">
        <v>1784.7</v>
      </c>
      <c r="C11" s="29">
        <v>24</v>
      </c>
    </row>
    <row r="12" spans="1:11" x14ac:dyDescent="0.25">
      <c r="A12" s="25">
        <v>8</v>
      </c>
      <c r="B12" s="29">
        <v>2575</v>
      </c>
      <c r="C12" s="29">
        <v>2.5</v>
      </c>
    </row>
    <row r="13" spans="1:11" x14ac:dyDescent="0.25">
      <c r="A13" s="25">
        <v>9</v>
      </c>
      <c r="B13" s="29">
        <v>2357.9</v>
      </c>
      <c r="C13" s="29">
        <v>7.5</v>
      </c>
    </row>
    <row r="14" spans="1:11" x14ac:dyDescent="0.25">
      <c r="A14" s="25">
        <v>10</v>
      </c>
      <c r="B14" s="29">
        <v>2277.6999999999998</v>
      </c>
      <c r="C14" s="29">
        <v>11</v>
      </c>
    </row>
    <row r="15" spans="1:11" x14ac:dyDescent="0.25">
      <c r="A15" s="25">
        <v>11</v>
      </c>
      <c r="B15" s="29">
        <v>2165.1999999999998</v>
      </c>
      <c r="C15" s="29">
        <v>13</v>
      </c>
    </row>
    <row r="16" spans="1:11" x14ac:dyDescent="0.25">
      <c r="A16" s="25">
        <v>12</v>
      </c>
      <c r="B16" s="29">
        <v>2399.5500000000002</v>
      </c>
      <c r="C16" s="29">
        <v>3.75</v>
      </c>
    </row>
    <row r="17" spans="1:9" x14ac:dyDescent="0.25">
      <c r="A17" s="25">
        <v>13</v>
      </c>
      <c r="B17" s="29">
        <v>1779.8</v>
      </c>
      <c r="C17" s="29">
        <v>25</v>
      </c>
    </row>
    <row r="18" spans="1:9" x14ac:dyDescent="0.25">
      <c r="A18" s="25">
        <v>14</v>
      </c>
      <c r="B18" s="29">
        <v>2336.75</v>
      </c>
      <c r="C18" s="29">
        <v>9.75</v>
      </c>
    </row>
    <row r="19" spans="1:9" x14ac:dyDescent="0.25">
      <c r="A19" s="25">
        <v>15</v>
      </c>
      <c r="B19" s="29">
        <v>1765.3</v>
      </c>
      <c r="C19" s="29">
        <v>22</v>
      </c>
    </row>
    <row r="20" spans="1:9" x14ac:dyDescent="0.25">
      <c r="A20" s="25">
        <v>16</v>
      </c>
      <c r="B20" s="29">
        <v>2053.5</v>
      </c>
      <c r="C20" s="29">
        <v>18</v>
      </c>
    </row>
    <row r="21" spans="1:9" x14ac:dyDescent="0.25">
      <c r="A21" s="25">
        <v>17</v>
      </c>
      <c r="B21" s="29">
        <v>2414.4</v>
      </c>
      <c r="C21" s="29">
        <v>6</v>
      </c>
    </row>
    <row r="22" spans="1:9" x14ac:dyDescent="0.25">
      <c r="A22" s="25">
        <v>18</v>
      </c>
      <c r="B22" s="29">
        <v>2200.5</v>
      </c>
      <c r="C22" s="29">
        <v>12.5</v>
      </c>
    </row>
    <row r="23" spans="1:9" x14ac:dyDescent="0.25">
      <c r="A23" s="25">
        <v>19</v>
      </c>
      <c r="B23" s="29">
        <v>2654.2</v>
      </c>
      <c r="C23" s="29">
        <v>2</v>
      </c>
      <c r="F23" t="s">
        <v>10</v>
      </c>
    </row>
    <row r="24" spans="1:9" ht="15.75" thickBot="1" x14ac:dyDescent="0.3">
      <c r="A24" s="25">
        <v>20</v>
      </c>
      <c r="B24" s="29">
        <v>1753.7</v>
      </c>
      <c r="C24" s="29">
        <v>21.5</v>
      </c>
    </row>
    <row r="25" spans="1:9" x14ac:dyDescent="0.25">
      <c r="F25" s="16" t="s">
        <v>11</v>
      </c>
      <c r="G25" s="16"/>
    </row>
    <row r="26" spans="1:9" x14ac:dyDescent="0.25">
      <c r="F26" s="10" t="s">
        <v>12</v>
      </c>
      <c r="G26" s="10">
        <v>0.94661564401289078</v>
      </c>
    </row>
    <row r="27" spans="1:9" x14ac:dyDescent="0.25">
      <c r="F27" s="10" t="s">
        <v>13</v>
      </c>
      <c r="G27" s="20">
        <v>0.89608117748993998</v>
      </c>
      <c r="I27" t="s">
        <v>79</v>
      </c>
    </row>
    <row r="28" spans="1:9" x14ac:dyDescent="0.25">
      <c r="F28" s="10" t="s">
        <v>14</v>
      </c>
      <c r="G28" s="10">
        <v>0.89030790957271444</v>
      </c>
    </row>
    <row r="29" spans="1:9" x14ac:dyDescent="0.25">
      <c r="F29" s="10" t="s">
        <v>15</v>
      </c>
      <c r="G29" s="10">
        <v>99.051564196812166</v>
      </c>
    </row>
    <row r="30" spans="1:9" ht="15.75" thickBot="1" x14ac:dyDescent="0.3">
      <c r="F30" s="11" t="s">
        <v>16</v>
      </c>
      <c r="G30" s="11">
        <v>20</v>
      </c>
    </row>
    <row r="32" spans="1:9" ht="15.75" thickBot="1" x14ac:dyDescent="0.3">
      <c r="F32" t="s">
        <v>17</v>
      </c>
    </row>
    <row r="33" spans="6:14" x14ac:dyDescent="0.25">
      <c r="F33" s="12"/>
      <c r="G33" s="12" t="s">
        <v>22</v>
      </c>
      <c r="H33" s="12" t="s">
        <v>23</v>
      </c>
      <c r="I33" s="12" t="s">
        <v>24</v>
      </c>
      <c r="J33" s="12" t="s">
        <v>25</v>
      </c>
      <c r="K33" s="12" t="s">
        <v>26</v>
      </c>
    </row>
    <row r="34" spans="6:14" x14ac:dyDescent="0.25">
      <c r="F34" s="10" t="s">
        <v>18</v>
      </c>
      <c r="G34" s="10">
        <v>1</v>
      </c>
      <c r="H34" s="10">
        <v>1522819.113717966</v>
      </c>
      <c r="I34" s="10">
        <v>1522819.113717966</v>
      </c>
      <c r="J34" s="10">
        <v>155.21212428342787</v>
      </c>
      <c r="K34" s="20">
        <v>2.7533589461233019E-10</v>
      </c>
      <c r="M34" t="s">
        <v>80</v>
      </c>
    </row>
    <row r="35" spans="6:14" x14ac:dyDescent="0.25">
      <c r="F35" s="10" t="s">
        <v>19</v>
      </c>
      <c r="G35" s="10">
        <v>18</v>
      </c>
      <c r="H35" s="10">
        <v>176601.82265703363</v>
      </c>
      <c r="I35" s="10">
        <v>9811.2123698352007</v>
      </c>
      <c r="J35" s="10"/>
      <c r="K35" s="10"/>
    </row>
    <row r="36" spans="6:14" ht="15.75" thickBot="1" x14ac:dyDescent="0.3">
      <c r="F36" s="11" t="s">
        <v>20</v>
      </c>
      <c r="G36" s="11">
        <v>19</v>
      </c>
      <c r="H36" s="11">
        <v>1699420.9363749996</v>
      </c>
      <c r="I36" s="11"/>
      <c r="J36" s="11"/>
      <c r="K36" s="11"/>
    </row>
    <row r="37" spans="6:14" ht="15.75" thickBot="1" x14ac:dyDescent="0.3"/>
    <row r="38" spans="6:14" x14ac:dyDescent="0.25">
      <c r="F38" s="12"/>
      <c r="G38" s="12" t="s">
        <v>27</v>
      </c>
      <c r="H38" s="12" t="s">
        <v>15</v>
      </c>
      <c r="I38" s="12" t="s">
        <v>28</v>
      </c>
      <c r="J38" s="12" t="s">
        <v>29</v>
      </c>
      <c r="K38" s="12" t="s">
        <v>30</v>
      </c>
      <c r="L38" s="12" t="s">
        <v>31</v>
      </c>
      <c r="M38" s="12" t="s">
        <v>32</v>
      </c>
      <c r="N38" s="12" t="s">
        <v>33</v>
      </c>
    </row>
    <row r="39" spans="6:14" x14ac:dyDescent="0.25">
      <c r="F39" s="10" t="s">
        <v>21</v>
      </c>
      <c r="G39" s="10">
        <v>2625.3854624871392</v>
      </c>
      <c r="H39" s="10">
        <v>45.346837458026542</v>
      </c>
      <c r="I39" s="10">
        <v>57.895668356524766</v>
      </c>
      <c r="J39" s="10">
        <v>6.5797763731175697E-22</v>
      </c>
      <c r="K39" s="10">
        <v>2530.1152922163433</v>
      </c>
      <c r="L39" s="10">
        <v>2720.6556327579351</v>
      </c>
      <c r="M39" s="10">
        <v>2530.1152922163433</v>
      </c>
      <c r="N39" s="10">
        <v>2720.6556327579351</v>
      </c>
    </row>
    <row r="40" spans="6:14" ht="15.75" thickBot="1" x14ac:dyDescent="0.3">
      <c r="F40" s="11" t="s">
        <v>77</v>
      </c>
      <c r="G40" s="11">
        <v>-36.961796625090066</v>
      </c>
      <c r="H40" s="11">
        <v>2.9668135350400351</v>
      </c>
      <c r="I40" s="11">
        <v>-12.458415801514567</v>
      </c>
      <c r="J40" s="11">
        <v>2.7533589461233019E-10</v>
      </c>
      <c r="K40" s="11">
        <v>-43.194840570141103</v>
      </c>
      <c r="L40" s="11">
        <v>-30.72875268003903</v>
      </c>
      <c r="M40" s="11">
        <v>-43.194840570141103</v>
      </c>
      <c r="N40" s="11">
        <v>-30.72875268003903</v>
      </c>
    </row>
    <row r="44" spans="6:14" x14ac:dyDescent="0.25">
      <c r="F44" t="s">
        <v>34</v>
      </c>
      <c r="J44" t="s">
        <v>46</v>
      </c>
    </row>
    <row r="45" spans="6:14" ht="15.75" thickBot="1" x14ac:dyDescent="0.3"/>
    <row r="46" spans="6:14" x14ac:dyDescent="0.25">
      <c r="F46" s="12" t="s">
        <v>35</v>
      </c>
      <c r="G46" s="12" t="s">
        <v>81</v>
      </c>
      <c r="H46" s="12" t="s">
        <v>36</v>
      </c>
      <c r="J46" s="12" t="s">
        <v>47</v>
      </c>
      <c r="K46" s="12" t="s">
        <v>76</v>
      </c>
    </row>
    <row r="47" spans="6:14" x14ac:dyDescent="0.25">
      <c r="F47" s="10">
        <v>1</v>
      </c>
      <c r="G47" s="10">
        <v>2052.4776147982429</v>
      </c>
      <c r="H47" s="10">
        <v>106.22238520175688</v>
      </c>
      <c r="J47" s="10">
        <v>2.5</v>
      </c>
      <c r="K47" s="10">
        <v>1678.15</v>
      </c>
    </row>
    <row r="48" spans="6:14" x14ac:dyDescent="0.25">
      <c r="F48" s="10">
        <v>2</v>
      </c>
      <c r="G48" s="10">
        <v>1747.5427926412501</v>
      </c>
      <c r="H48" s="10">
        <v>-69.392792641250026</v>
      </c>
      <c r="J48" s="10">
        <v>7.5</v>
      </c>
      <c r="K48" s="10">
        <v>1708.3</v>
      </c>
    </row>
    <row r="49" spans="6:11" x14ac:dyDescent="0.25">
      <c r="F49" s="10">
        <v>3</v>
      </c>
      <c r="G49" s="10">
        <v>2329.6910894864186</v>
      </c>
      <c r="H49" s="10">
        <v>-13.691089486418605</v>
      </c>
      <c r="J49" s="10">
        <v>12.5</v>
      </c>
      <c r="K49" s="10">
        <v>1753.7</v>
      </c>
    </row>
    <row r="50" spans="6:11" x14ac:dyDescent="0.25">
      <c r="F50" s="10">
        <v>4</v>
      </c>
      <c r="G50" s="10">
        <v>1997.0349198606082</v>
      </c>
      <c r="H50" s="10">
        <v>64.265080139392012</v>
      </c>
      <c r="J50" s="10">
        <v>17.5</v>
      </c>
      <c r="K50" s="10">
        <v>1765.3</v>
      </c>
    </row>
    <row r="51" spans="6:11" x14ac:dyDescent="0.25">
      <c r="F51" s="10">
        <v>5</v>
      </c>
      <c r="G51" s="10">
        <v>2440.5764793616891</v>
      </c>
      <c r="H51" s="10">
        <v>-233.07647936168905</v>
      </c>
      <c r="J51" s="10">
        <v>22.5</v>
      </c>
      <c r="K51" s="10">
        <v>1779.8</v>
      </c>
    </row>
    <row r="52" spans="6:11" x14ac:dyDescent="0.25">
      <c r="F52" s="10">
        <v>6</v>
      </c>
      <c r="G52" s="10">
        <v>1923.111326610428</v>
      </c>
      <c r="H52" s="10">
        <v>-214.81132661042807</v>
      </c>
      <c r="J52" s="10">
        <v>27.5</v>
      </c>
      <c r="K52" s="10">
        <v>1784.7</v>
      </c>
    </row>
    <row r="53" spans="6:11" x14ac:dyDescent="0.25">
      <c r="F53" s="10">
        <v>7</v>
      </c>
      <c r="G53" s="10">
        <v>1738.3023434849777</v>
      </c>
      <c r="H53" s="10">
        <v>46.397656515022391</v>
      </c>
      <c r="J53" s="10">
        <v>32.5</v>
      </c>
      <c r="K53" s="10">
        <v>2053.5</v>
      </c>
    </row>
    <row r="54" spans="6:11" x14ac:dyDescent="0.25">
      <c r="F54" s="10">
        <v>8</v>
      </c>
      <c r="G54" s="10">
        <v>2532.9809709244141</v>
      </c>
      <c r="H54" s="10">
        <v>42.019029075585877</v>
      </c>
      <c r="J54" s="10">
        <v>37.5</v>
      </c>
      <c r="K54" s="10">
        <v>2061.3000000000002</v>
      </c>
    </row>
    <row r="55" spans="6:11" x14ac:dyDescent="0.25">
      <c r="F55" s="10">
        <v>9</v>
      </c>
      <c r="G55" s="10">
        <v>2348.1719877989635</v>
      </c>
      <c r="H55" s="10">
        <v>9.7280122010365631</v>
      </c>
      <c r="J55" s="10">
        <v>42.5</v>
      </c>
      <c r="K55" s="10">
        <v>2158.6999999999998</v>
      </c>
    </row>
    <row r="56" spans="6:11" x14ac:dyDescent="0.25">
      <c r="F56" s="10">
        <v>10</v>
      </c>
      <c r="G56" s="10">
        <v>2218.8056996111486</v>
      </c>
      <c r="H56" s="10">
        <v>58.894300388851207</v>
      </c>
      <c r="J56" s="10">
        <v>47.5</v>
      </c>
      <c r="K56" s="10">
        <v>2165.1999999999998</v>
      </c>
    </row>
    <row r="57" spans="6:11" x14ac:dyDescent="0.25">
      <c r="F57" s="10">
        <v>11</v>
      </c>
      <c r="G57" s="10">
        <v>2144.8821063609685</v>
      </c>
      <c r="H57" s="10">
        <v>20.317893639031354</v>
      </c>
      <c r="J57" s="10">
        <v>52.5</v>
      </c>
      <c r="K57" s="10">
        <v>2200.5</v>
      </c>
    </row>
    <row r="58" spans="6:11" x14ac:dyDescent="0.25">
      <c r="F58" s="10">
        <v>12</v>
      </c>
      <c r="G58" s="10">
        <v>2486.7787251430514</v>
      </c>
      <c r="H58" s="10">
        <v>-87.228725143051179</v>
      </c>
      <c r="J58" s="10">
        <v>57.5</v>
      </c>
      <c r="K58" s="10">
        <v>2207.5</v>
      </c>
    </row>
    <row r="59" spans="6:11" x14ac:dyDescent="0.25">
      <c r="F59" s="10">
        <v>13</v>
      </c>
      <c r="G59" s="10">
        <v>1701.3405468598876</v>
      </c>
      <c r="H59" s="10">
        <v>78.459453140112373</v>
      </c>
      <c r="J59" s="10">
        <v>62.5</v>
      </c>
      <c r="K59" s="10">
        <v>2277.6999999999998</v>
      </c>
    </row>
    <row r="60" spans="6:11" x14ac:dyDescent="0.25">
      <c r="F60" s="10">
        <v>14</v>
      </c>
      <c r="G60" s="10">
        <v>2265.0079453925109</v>
      </c>
      <c r="H60" s="10">
        <v>71.742054607489081</v>
      </c>
      <c r="J60" s="10">
        <v>67.5</v>
      </c>
      <c r="K60" s="10">
        <v>2316</v>
      </c>
    </row>
    <row r="61" spans="6:11" x14ac:dyDescent="0.25">
      <c r="F61" s="10">
        <v>15</v>
      </c>
      <c r="G61" s="10">
        <v>1812.2259367351576</v>
      </c>
      <c r="H61" s="10">
        <v>-46.92593673515762</v>
      </c>
      <c r="J61" s="10">
        <v>72.5</v>
      </c>
      <c r="K61" s="10">
        <v>2336.75</v>
      </c>
    </row>
    <row r="62" spans="6:11" x14ac:dyDescent="0.25">
      <c r="F62" s="10">
        <v>16</v>
      </c>
      <c r="G62" s="10">
        <v>1960.0731232355179</v>
      </c>
      <c r="H62" s="10">
        <v>93.426876764482131</v>
      </c>
      <c r="J62" s="10">
        <v>77.5</v>
      </c>
      <c r="K62" s="10">
        <v>2357.9</v>
      </c>
    </row>
    <row r="63" spans="6:11" x14ac:dyDescent="0.25">
      <c r="F63" s="10">
        <v>17</v>
      </c>
      <c r="G63" s="10">
        <v>2403.6146827365988</v>
      </c>
      <c r="H63" s="10">
        <v>10.785317263401339</v>
      </c>
      <c r="J63" s="10">
        <v>82.5</v>
      </c>
      <c r="K63" s="10">
        <v>2399.5500000000002</v>
      </c>
    </row>
    <row r="64" spans="6:11" x14ac:dyDescent="0.25">
      <c r="F64" s="10">
        <v>18</v>
      </c>
      <c r="G64" s="10">
        <v>2163.3630046735134</v>
      </c>
      <c r="H64" s="10">
        <v>37.136995326486613</v>
      </c>
      <c r="J64" s="10">
        <v>87.5</v>
      </c>
      <c r="K64" s="10">
        <v>2414.4</v>
      </c>
    </row>
    <row r="65" spans="6:11" x14ac:dyDescent="0.25">
      <c r="F65" s="10">
        <v>19</v>
      </c>
      <c r="G65" s="10">
        <v>2551.461869236959</v>
      </c>
      <c r="H65" s="10">
        <v>102.73813076304077</v>
      </c>
      <c r="J65" s="10">
        <v>92.5</v>
      </c>
      <c r="K65" s="10">
        <v>2575</v>
      </c>
    </row>
    <row r="66" spans="6:11" ht="15.75" thickBot="1" x14ac:dyDescent="0.3">
      <c r="F66" s="11">
        <v>20</v>
      </c>
      <c r="G66" s="11">
        <v>1830.7068350477027</v>
      </c>
      <c r="H66" s="11">
        <v>-77.00683504770268</v>
      </c>
      <c r="J66" s="11">
        <v>97.5</v>
      </c>
      <c r="K66" s="11">
        <v>2654.2</v>
      </c>
    </row>
  </sheetData>
  <mergeCells count="1">
    <mergeCell ref="A2:K2"/>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Ex. 3.1_AC vs KWH</vt:lpstr>
      <vt:lpstr>Ex. 3.2_ pureza</vt:lpstr>
      <vt:lpstr>Ex. 3.3_ hipertensão</vt:lpstr>
      <vt:lpstr>Ex. 3.4_resistencia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VICTOR POLONIO CÉSAR</dc:creator>
  <cp:lastModifiedBy>ANDRÉ VICTOR POLONIO CÉSAR</cp:lastModifiedBy>
  <dcterms:created xsi:type="dcterms:W3CDTF">2023-10-10T00:22:17Z</dcterms:created>
  <dcterms:modified xsi:type="dcterms:W3CDTF">2023-10-17T01:16:39Z</dcterms:modified>
</cp:coreProperties>
</file>