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1002250719\Desktop\probability-and-statistics-II-main\"/>
    </mc:Choice>
  </mc:AlternateContent>
  <xr:revisionPtr revIDLastSave="0" documentId="13_ncr:1_{41A012DB-97F0-4DBE-878E-687B59866451}" xr6:coauthVersionLast="36" xr6:coauthVersionMax="47" xr10:uidLastSave="{00000000-0000-0000-0000-000000000000}"/>
  <bookViews>
    <workbookView xWindow="0" yWindow="0" windowWidth="28800" windowHeight="12225" activeTab="3" xr2:uid="{8E0AE2A3-9541-451D-9CBA-713CFAF86553}"/>
  </bookViews>
  <sheets>
    <sheet name="Acidentes" sheetId="1" r:id="rId1"/>
    <sheet name="Privacidade_web" sheetId="2" r:id="rId2"/>
    <sheet name="Pilotos" sheetId="3" r:id="rId3"/>
    <sheet name="Planilha4"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3" i="4" l="1"/>
  <c r="T10" i="4"/>
  <c r="T9" i="4"/>
  <c r="T8" i="4"/>
  <c r="S10" i="4"/>
  <c r="S9" i="4"/>
  <c r="S8" i="4"/>
  <c r="R10" i="4"/>
  <c r="R9" i="4"/>
  <c r="R8" i="4"/>
  <c r="Q10" i="4"/>
  <c r="Q9" i="4"/>
  <c r="Q8" i="4"/>
  <c r="D14" i="1"/>
  <c r="D12" i="1"/>
  <c r="C14" i="1"/>
  <c r="C12" i="1"/>
  <c r="C13" i="1"/>
  <c r="C14" i="3" l="1"/>
  <c r="C13" i="3"/>
  <c r="B14" i="3"/>
  <c r="B13" i="3"/>
  <c r="C17" i="3" s="1"/>
  <c r="C9" i="1"/>
  <c r="C8" i="1"/>
  <c r="G179" i="4" l="1"/>
  <c r="F179" i="4"/>
  <c r="G178" i="4"/>
  <c r="F178" i="4"/>
  <c r="G177" i="4"/>
  <c r="F177" i="4"/>
  <c r="G176" i="4"/>
  <c r="F176" i="4"/>
  <c r="G175" i="4"/>
  <c r="F175" i="4"/>
  <c r="G174" i="4"/>
  <c r="F174" i="4"/>
  <c r="G173" i="4"/>
  <c r="F173" i="4"/>
  <c r="G172" i="4"/>
  <c r="F172" i="4"/>
  <c r="G171" i="4"/>
  <c r="F171" i="4"/>
  <c r="G170" i="4"/>
  <c r="F170" i="4"/>
  <c r="G169" i="4"/>
  <c r="F169" i="4"/>
  <c r="G168" i="4"/>
  <c r="F168" i="4"/>
  <c r="G167" i="4"/>
  <c r="F167" i="4"/>
  <c r="G166" i="4"/>
  <c r="F166" i="4"/>
  <c r="G165" i="4"/>
  <c r="F165" i="4"/>
  <c r="G164" i="4"/>
  <c r="F164" i="4"/>
  <c r="G163" i="4"/>
  <c r="F163" i="4"/>
  <c r="G162" i="4"/>
  <c r="F162" i="4"/>
  <c r="G161" i="4"/>
  <c r="F161" i="4"/>
  <c r="G160" i="4"/>
  <c r="F160" i="4"/>
  <c r="G159" i="4"/>
  <c r="F159" i="4"/>
  <c r="G158" i="4"/>
  <c r="F158" i="4"/>
  <c r="G157" i="4"/>
  <c r="F157" i="4"/>
  <c r="G156" i="4"/>
  <c r="F156" i="4"/>
  <c r="G155" i="4"/>
  <c r="F155" i="4"/>
  <c r="G154" i="4"/>
  <c r="F154" i="4"/>
  <c r="G153" i="4"/>
  <c r="F153" i="4"/>
  <c r="G152" i="4"/>
  <c r="F152" i="4"/>
  <c r="G151" i="4"/>
  <c r="F151" i="4"/>
  <c r="G150" i="4"/>
  <c r="F150" i="4"/>
  <c r="G149" i="4"/>
  <c r="F149" i="4"/>
  <c r="G148" i="4"/>
  <c r="F148" i="4"/>
  <c r="G147" i="4"/>
  <c r="F147" i="4"/>
  <c r="G146" i="4"/>
  <c r="F146" i="4"/>
  <c r="G145" i="4"/>
  <c r="F145" i="4"/>
  <c r="G144" i="4"/>
  <c r="F144" i="4"/>
  <c r="G143" i="4"/>
  <c r="F143" i="4"/>
  <c r="G142" i="4"/>
  <c r="F142" i="4"/>
  <c r="G141" i="4"/>
  <c r="F141" i="4"/>
  <c r="G140" i="4"/>
  <c r="F140" i="4"/>
  <c r="G139" i="4"/>
  <c r="F139" i="4"/>
  <c r="G138" i="4"/>
  <c r="F138" i="4"/>
  <c r="G137" i="4"/>
  <c r="F137" i="4"/>
  <c r="G136" i="4"/>
  <c r="F136" i="4"/>
  <c r="G135" i="4"/>
  <c r="F135" i="4"/>
  <c r="G134" i="4"/>
  <c r="F134" i="4"/>
  <c r="G133" i="4"/>
  <c r="F133" i="4"/>
  <c r="G132" i="4"/>
  <c r="F132" i="4"/>
  <c r="G131" i="4"/>
  <c r="F131" i="4"/>
  <c r="G130" i="4"/>
  <c r="F130" i="4"/>
  <c r="G129" i="4"/>
  <c r="F129" i="4"/>
  <c r="G128" i="4"/>
  <c r="F128" i="4"/>
  <c r="G127" i="4"/>
  <c r="F127" i="4"/>
  <c r="G126" i="4"/>
  <c r="F126" i="4"/>
  <c r="G125" i="4"/>
  <c r="F125" i="4"/>
  <c r="G124" i="4"/>
  <c r="F124" i="4"/>
  <c r="G123" i="4"/>
  <c r="F123" i="4"/>
  <c r="G122" i="4"/>
  <c r="F122" i="4"/>
  <c r="G121" i="4"/>
  <c r="F121" i="4"/>
  <c r="G120" i="4"/>
  <c r="F120" i="4"/>
  <c r="G119" i="4"/>
  <c r="F119" i="4"/>
  <c r="G118" i="4"/>
  <c r="F118" i="4"/>
  <c r="G117" i="4"/>
  <c r="F117" i="4"/>
  <c r="G116" i="4"/>
  <c r="F116" i="4"/>
  <c r="G115" i="4"/>
  <c r="F115" i="4"/>
  <c r="G114" i="4"/>
  <c r="F114" i="4"/>
  <c r="G113" i="4"/>
  <c r="F113" i="4"/>
  <c r="G112" i="4"/>
  <c r="F112" i="4"/>
  <c r="G111" i="4"/>
  <c r="F111" i="4"/>
  <c r="G110" i="4"/>
  <c r="F110" i="4"/>
  <c r="G109" i="4"/>
  <c r="F109" i="4"/>
  <c r="G108" i="4"/>
  <c r="F108" i="4"/>
  <c r="G107" i="4"/>
  <c r="F107" i="4"/>
  <c r="G106" i="4"/>
  <c r="F106" i="4"/>
  <c r="G105" i="4"/>
  <c r="F105" i="4"/>
  <c r="G104" i="4"/>
  <c r="F104" i="4"/>
  <c r="G103" i="4"/>
  <c r="F103" i="4"/>
  <c r="G102" i="4"/>
  <c r="F102" i="4"/>
  <c r="G101" i="4"/>
  <c r="F101" i="4"/>
  <c r="G100" i="4"/>
  <c r="F100" i="4"/>
  <c r="G99" i="4"/>
  <c r="F99" i="4"/>
  <c r="G98" i="4"/>
  <c r="F98" i="4"/>
  <c r="G97" i="4"/>
  <c r="F97" i="4"/>
  <c r="G96" i="4"/>
  <c r="F96" i="4"/>
  <c r="G95" i="4"/>
  <c r="F95" i="4"/>
  <c r="G94" i="4"/>
  <c r="F94" i="4"/>
  <c r="G93" i="4"/>
  <c r="F93" i="4"/>
  <c r="G92" i="4"/>
  <c r="F92" i="4"/>
  <c r="G91" i="4"/>
  <c r="F91" i="4"/>
  <c r="G90" i="4"/>
  <c r="F90" i="4"/>
  <c r="G89" i="4"/>
  <c r="F89" i="4"/>
  <c r="G88" i="4"/>
  <c r="F88" i="4"/>
  <c r="G87" i="4"/>
  <c r="F87" i="4"/>
  <c r="G86" i="4"/>
  <c r="F86" i="4"/>
  <c r="G85" i="4"/>
  <c r="F85" i="4"/>
  <c r="G84" i="4"/>
  <c r="F84" i="4"/>
  <c r="G83" i="4"/>
  <c r="F83" i="4"/>
  <c r="G82" i="4"/>
  <c r="F82" i="4"/>
  <c r="G81" i="4"/>
  <c r="F81" i="4"/>
  <c r="G80" i="4"/>
  <c r="F80" i="4"/>
  <c r="G79" i="4"/>
  <c r="F79" i="4"/>
  <c r="G78" i="4"/>
  <c r="F78" i="4"/>
  <c r="G77" i="4"/>
  <c r="F77" i="4"/>
  <c r="G76" i="4"/>
  <c r="F76" i="4"/>
  <c r="G75" i="4"/>
  <c r="F75" i="4"/>
  <c r="G74" i="4"/>
  <c r="F74" i="4"/>
  <c r="G73" i="4"/>
  <c r="F73" i="4"/>
  <c r="G72" i="4"/>
  <c r="F72" i="4"/>
  <c r="G71" i="4"/>
  <c r="F71" i="4"/>
  <c r="G70" i="4"/>
  <c r="F70" i="4"/>
  <c r="G69" i="4"/>
  <c r="F69" i="4"/>
  <c r="G68" i="4"/>
  <c r="F68" i="4"/>
  <c r="G67" i="4"/>
  <c r="F67" i="4"/>
  <c r="G66" i="4"/>
  <c r="F66" i="4"/>
  <c r="G65" i="4"/>
  <c r="F65" i="4"/>
  <c r="G64" i="4"/>
  <c r="F64" i="4"/>
  <c r="G63" i="4"/>
  <c r="F63" i="4"/>
  <c r="G62" i="4"/>
  <c r="F62" i="4"/>
  <c r="G61" i="4"/>
  <c r="F61" i="4"/>
  <c r="G60" i="4"/>
  <c r="F60" i="4"/>
  <c r="G59" i="4"/>
  <c r="F59" i="4"/>
  <c r="G58" i="4"/>
  <c r="F58" i="4"/>
  <c r="G57" i="4"/>
  <c r="F57" i="4"/>
  <c r="G56" i="4"/>
  <c r="F56" i="4"/>
  <c r="G55" i="4"/>
  <c r="F55" i="4"/>
  <c r="G54" i="4"/>
  <c r="F54" i="4"/>
  <c r="G53" i="4"/>
  <c r="F53" i="4"/>
  <c r="G52" i="4"/>
  <c r="F52" i="4"/>
  <c r="G51" i="4"/>
  <c r="F51" i="4"/>
  <c r="G50" i="4"/>
  <c r="F50" i="4"/>
  <c r="G49" i="4"/>
  <c r="F49" i="4"/>
  <c r="G48" i="4"/>
  <c r="F48" i="4"/>
  <c r="G47" i="4"/>
  <c r="F47" i="4"/>
  <c r="G46" i="4"/>
  <c r="F46" i="4"/>
  <c r="G45" i="4"/>
  <c r="F45" i="4"/>
  <c r="G44" i="4"/>
  <c r="F44" i="4"/>
  <c r="G43" i="4"/>
  <c r="F43" i="4"/>
  <c r="G42" i="4"/>
  <c r="F42" i="4"/>
  <c r="G41" i="4"/>
  <c r="F41" i="4"/>
  <c r="G40" i="4"/>
  <c r="F40" i="4"/>
  <c r="G39" i="4"/>
  <c r="F39" i="4"/>
  <c r="G38" i="4"/>
  <c r="F38" i="4"/>
  <c r="G37" i="4"/>
  <c r="F37" i="4"/>
  <c r="G36" i="4"/>
  <c r="F36" i="4"/>
  <c r="G35" i="4"/>
  <c r="F35" i="4"/>
  <c r="G34" i="4"/>
  <c r="F34" i="4"/>
  <c r="G33" i="4"/>
  <c r="F33" i="4"/>
  <c r="G32" i="4"/>
  <c r="F32" i="4"/>
  <c r="G31" i="4"/>
  <c r="F31" i="4"/>
  <c r="G30" i="4"/>
  <c r="F30" i="4"/>
  <c r="G29" i="4"/>
  <c r="F29" i="4"/>
  <c r="G28" i="4"/>
  <c r="F28" i="4"/>
  <c r="G27" i="4"/>
  <c r="F27" i="4"/>
  <c r="G26" i="4"/>
  <c r="F26" i="4"/>
  <c r="G25" i="4"/>
  <c r="F25" i="4"/>
  <c r="G24" i="4"/>
  <c r="F24" i="4"/>
  <c r="G23" i="4"/>
  <c r="F23" i="4"/>
  <c r="G22" i="4"/>
  <c r="F22" i="4"/>
  <c r="G21" i="4"/>
  <c r="F21" i="4"/>
  <c r="G20" i="4"/>
  <c r="F20" i="4"/>
  <c r="G19" i="4"/>
  <c r="F19" i="4"/>
  <c r="G18" i="4"/>
  <c r="F18" i="4"/>
  <c r="C13" i="2"/>
  <c r="D13" i="2"/>
  <c r="E13" i="2"/>
  <c r="C14" i="2"/>
  <c r="D14" i="2"/>
  <c r="E14" i="2"/>
  <c r="C15" i="2"/>
  <c r="D15" i="2"/>
  <c r="E15" i="2"/>
  <c r="C16" i="2"/>
  <c r="D16" i="2"/>
  <c r="E16" i="2"/>
  <c r="J5" i="2" l="1"/>
</calcChain>
</file>

<file path=xl/sharedStrings.xml><?xml version="1.0" encoding="utf-8"?>
<sst xmlns="http://schemas.openxmlformats.org/spreadsheetml/2006/main" count="90" uniqueCount="64">
  <si>
    <t>Dias da semana</t>
  </si>
  <si>
    <t>Dom</t>
  </si>
  <si>
    <t>Seg</t>
  </si>
  <si>
    <t>Ter</t>
  </si>
  <si>
    <t>Qua</t>
  </si>
  <si>
    <t>Qui</t>
  </si>
  <si>
    <t>Sex</t>
  </si>
  <si>
    <t>Sáb</t>
  </si>
  <si>
    <t>Número de acidentes</t>
  </si>
  <si>
    <t>Número de acidentes esperados</t>
  </si>
  <si>
    <t>Nationality of Web Site</t>
  </si>
  <si>
    <t>Location</t>
  </si>
  <si>
    <t>France</t>
  </si>
  <si>
    <t>UK</t>
  </si>
  <si>
    <t>USA</t>
  </si>
  <si>
    <t>Row Total</t>
  </si>
  <si>
    <t>Home page</t>
  </si>
  <si>
    <t>Order page</t>
  </si>
  <si>
    <t>Client page</t>
  </si>
  <si>
    <t>Other page</t>
  </si>
  <si>
    <t>Col Total</t>
  </si>
  <si>
    <t>Freq. Esperadas</t>
  </si>
  <si>
    <t xml:space="preserve">Conforme as compras online cresceram, também cresceu a oportunidade para a coleta de dados pessoais e a invasão de privacidade. Os grandes distribuidores online têm programas conhecidos como “política de privacidade” que definem regras relativas ao uso que eles fa- zem das informações coletadas, ao direito do consumidor de recusar ofertas promocionais de uma terceira parte e assim por diante. Você pode acessar esses programas na Web, encontra- dos na página principal do endereço eletrônico, na página de pedidos (isto é, onde você entra com as informações do cartão de crédito) no site de um cliente na Web ou em alguma outra página. Nos Estados Unidos, tais conexões são facultativas, enquanto na União Europeia (UE) são obrigatórias por lei. A posição da política de privacidade é considerada uma medi- da do grau de proteção do consumidor (quanto mais distante a conexão estiver da página principal, é menos provável que seja notada). Os pesquisadores de mercado fizeram uma investigação em 291 sites na Web de três países (França, Estados Unidos, Reino Unido) e obtiveram a tabela de contingência mostrada aqui como Tabela a seguir. A localização da política de privacidade é independente da nacionalidade do endereço eletrônico? </t>
  </si>
  <si>
    <t>Yes</t>
  </si>
  <si>
    <t>No</t>
  </si>
  <si>
    <t>Depois do acidente no qual o senador norte-americano John F. Kennedy Jr. morreu enquanto pilotava seu avião, à noite, de Nova York até Cape Cod, foi feita uma pesquisa por telefone aleatoriamente, na qual se perguntou a 409 nova-iorquinos: “Deve ser permitido que os pilo- tos particulares voem à noite sem uma habilitação para navegação por instrumentos?”. A mesma pergunta foi feita a 70 especialistas em aviação. Os resultados são mostrados na tabela a seguir. Os totais excluem aqueles que responderam “Sem opinião”</t>
  </si>
  <si>
    <t>“Deve ser permitido que os pilotos particulares voem à noite sem uma habilitação para navegação por instrumentos?</t>
  </si>
  <si>
    <t>Opinião</t>
  </si>
  <si>
    <t>Pilotos experientes</t>
  </si>
  <si>
    <t>Público em geral</t>
  </si>
  <si>
    <t>Total linhas</t>
  </si>
  <si>
    <t>Total colunas</t>
  </si>
  <si>
    <r>
      <t xml:space="preserve">Os estudantes trabalham mais tempo para comprar carros mais novos? Essa hipótese foi testada usando dados de uma pesquisa entre estudantes de estatística básica no curso de administração que se deslocam todos os dias para o campus da universidade. A pesquisa tinha duas perguntas do tipo em que se preenchem os espaços em branco: 
Quantas horas semanais aproximadamente você espera trabalhar em um serviço externo neste semestre? 
Qual é a idade (em anos) do carro que você usualmente dirige?
A Tabela a seguir resume a resposta de 162 estudantes. Poucos trabalharam menos do que 15 horas e a maioria trabalha 25 ou mais. A maioria dirige carros com menos de três anos de uso, embora poucos dirijam carros de dez anos ou mais. Nenhuma das duas variáveis era normalmente distribuída (e havia valores discrepantes), de modo que um teste qui-quadrado era preferível a um modelo de correlação ou regressão. As hipóteses a serem testadas são:
</t>
    </r>
    <r>
      <rPr>
        <i/>
        <sz val="11"/>
        <color theme="1"/>
        <rFont val="Calibri"/>
        <family val="2"/>
        <scheme val="minor"/>
      </rPr>
      <t>H0: A idade do carro é independente das horas de trabalho 
H1: A idade do carro não é independente das horas de trabalho</t>
    </r>
  </si>
  <si>
    <t>Weekly Work Hours</t>
  </si>
  <si>
    <t>Age of Car Usually Driven</t>
  </si>
  <si>
    <t>Less than 3</t>
  </si>
  <si>
    <t>3 to 6</t>
  </si>
  <si>
    <t>6 to 10</t>
  </si>
  <si>
    <t>10 or More</t>
  </si>
  <si>
    <t>Row Tot</t>
  </si>
  <si>
    <t>Under 15</t>
  </si>
  <si>
    <t>15 to 25</t>
  </si>
  <si>
    <t>25 or More</t>
  </si>
  <si>
    <t>Col Tot</t>
  </si>
  <si>
    <t>Note: The calculations below show the raw data and the transformation to coded categories.</t>
  </si>
  <si>
    <t>Raw Data</t>
  </si>
  <si>
    <t>Coded</t>
  </si>
  <si>
    <t>Obs</t>
  </si>
  <si>
    <t>WorkHrs</t>
  </si>
  <si>
    <t>CarAge</t>
  </si>
  <si>
    <r>
      <rPr>
        <i/>
        <sz val="10"/>
        <rFont val="Arial"/>
        <family val="2"/>
      </rPr>
      <t xml:space="preserve">Note: </t>
    </r>
    <r>
      <rPr>
        <sz val="10"/>
        <rFont val="Arial"/>
        <family val="2"/>
      </rPr>
      <t>Print area is truncated</t>
    </r>
  </si>
  <si>
    <t>because file is long.</t>
  </si>
  <si>
    <t>Dados da pesquisa: Horas de trabalho x Idade do carro  (n = 162)</t>
  </si>
  <si>
    <t>g*l</t>
  </si>
  <si>
    <t>col</t>
  </si>
  <si>
    <t>row</t>
  </si>
  <si>
    <t>p-valor</t>
  </si>
  <si>
    <t>Regra de três</t>
  </si>
  <si>
    <t>p-value</t>
  </si>
  <si>
    <t>Dependem do grau de experiência de quem  responde</t>
  </si>
  <si>
    <t>Real</t>
  </si>
  <si>
    <t>Esperado</t>
  </si>
  <si>
    <t>Esperado (calculado)</t>
  </si>
  <si>
    <t>Não tem significância, &lt;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</si>
</sst>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0"/>
      <color theme="1"/>
      <name val="Calibri"/>
      <family val="2"/>
      <scheme val="minor"/>
    </font>
    <font>
      <sz val="10"/>
      <color rgb="FF595959"/>
      <name val="Arial"/>
      <family val="2"/>
    </font>
    <font>
      <i/>
      <sz val="10"/>
      <name val="Arial"/>
      <family val="2"/>
    </font>
    <font>
      <sz val="10"/>
      <name val="Arial"/>
      <family val="2"/>
    </font>
    <font>
      <b/>
      <i/>
      <sz val="12"/>
      <color theme="4" tint="-0.249977111117893"/>
      <name val="Arial"/>
      <family val="2"/>
    </font>
    <font>
      <i/>
      <sz val="11"/>
      <color theme="1"/>
      <name val="Calibri"/>
      <family val="2"/>
      <scheme val="minor"/>
    </font>
    <font>
      <i/>
      <sz val="10"/>
      <color theme="4" tint="-0.249977111117893"/>
      <name val="Arial"/>
      <family val="2"/>
    </font>
    <font>
      <b/>
      <i/>
      <sz val="10"/>
      <color indexed="12"/>
      <name val="Arial"/>
      <family val="2"/>
    </font>
  </fonts>
  <fills count="5">
    <fill>
      <patternFill patternType="none"/>
    </fill>
    <fill>
      <patternFill patternType="gray125"/>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s>
  <borders count="18">
    <border>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4">
    <xf numFmtId="0" fontId="0" fillId="0" borderId="0" xfId="0"/>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xf numFmtId="0" fontId="3" fillId="0" borderId="0" xfId="0" applyFont="1" applyAlignment="1">
      <alignment vertical="top" wrapText="1"/>
    </xf>
    <xf numFmtId="0" fontId="4" fillId="0" borderId="0" xfId="0" applyFont="1" applyAlignment="1">
      <alignment horizontal="center" vertical="top" wrapText="1"/>
    </xf>
    <xf numFmtId="0" fontId="3" fillId="0" borderId="0" xfId="0" applyFont="1" applyAlignment="1">
      <alignment horizontal="center" vertical="top" wrapText="1"/>
    </xf>
    <xf numFmtId="0" fontId="4" fillId="0" borderId="0" xfId="0" applyFont="1" applyAlignment="1">
      <alignment horizontal="left" vertical="top" wrapText="1" indent="1"/>
    </xf>
    <xf numFmtId="0" fontId="4" fillId="0" borderId="7" xfId="0" applyFont="1" applyBorder="1" applyAlignment="1">
      <alignment horizontal="center" vertical="top" wrapText="1"/>
    </xf>
    <xf numFmtId="0" fontId="4" fillId="0" borderId="0" xfId="0" applyFont="1" applyAlignment="1">
      <alignment vertical="top" wrapText="1"/>
    </xf>
    <xf numFmtId="0" fontId="4" fillId="0" borderId="0" xfId="0" applyFont="1" applyFill="1" applyBorder="1" applyAlignment="1">
      <alignment horizontal="left" vertical="top" wrapText="1" indent="1"/>
    </xf>
    <xf numFmtId="2" fontId="4" fillId="0" borderId="7" xfId="0" applyNumberFormat="1" applyFont="1" applyBorder="1" applyAlignment="1">
      <alignment horizontal="center" vertical="top" wrapText="1"/>
    </xf>
    <xf numFmtId="0" fontId="0" fillId="0" borderId="0" xfId="0" applyAlignment="1">
      <alignment horizontal="center"/>
    </xf>
    <xf numFmtId="164" fontId="0" fillId="0" borderId="0" xfId="0" applyNumberFormat="1"/>
    <xf numFmtId="0" fontId="5" fillId="0" borderId="0" xfId="0" applyFont="1"/>
    <xf numFmtId="0" fontId="4" fillId="0" borderId="7" xfId="0" applyFont="1" applyBorder="1" applyAlignment="1">
      <alignment horizontal="center" wrapText="1"/>
    </xf>
    <xf numFmtId="0" fontId="4" fillId="0" borderId="0" xfId="0" applyFont="1" applyAlignment="1">
      <alignment horizontal="center" wrapText="1"/>
    </xf>
    <xf numFmtId="0" fontId="7" fillId="0" borderId="0" xfId="0" applyFont="1" applyAlignment="1">
      <alignment horizontal="right"/>
    </xf>
    <xf numFmtId="0" fontId="7" fillId="0" borderId="0" xfId="0"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0" fillId="0" borderId="7" xfId="0" applyBorder="1" applyAlignment="1">
      <alignment horizontal="center"/>
    </xf>
    <xf numFmtId="0" fontId="3" fillId="0" borderId="0" xfId="0" applyFont="1" applyAlignment="1">
      <alignment horizontal="left"/>
    </xf>
    <xf numFmtId="0" fontId="8" fillId="2" borderId="8" xfId="0" applyFont="1" applyFill="1" applyBorder="1" applyAlignment="1">
      <alignment horizontal="center"/>
    </xf>
    <xf numFmtId="0" fontId="8" fillId="2" borderId="9" xfId="0" applyFont="1"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0" xfId="0" applyFill="1" applyAlignment="1">
      <alignment horizontal="center"/>
    </xf>
    <xf numFmtId="0" fontId="0" fillId="3" borderId="14" xfId="0" applyFill="1" applyBorder="1" applyAlignment="1">
      <alignment horizontal="center"/>
    </xf>
    <xf numFmtId="0" fontId="4" fillId="0" borderId="0" xfId="0" applyFont="1" applyAlignment="1">
      <alignment horizontal="left"/>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3" fillId="0" borderId="0" xfId="0" applyFont="1" applyAlignment="1">
      <alignment horizontal="center" vertical="top" wrapText="1"/>
    </xf>
    <xf numFmtId="0" fontId="7" fillId="0" borderId="0" xfId="0" applyFont="1" applyAlignment="1">
      <alignment horizontal="center"/>
    </xf>
    <xf numFmtId="0" fontId="3" fillId="0" borderId="0" xfId="0" applyFont="1" applyAlignment="1">
      <alignment horizontal="center"/>
    </xf>
    <xf numFmtId="0" fontId="2" fillId="0" borderId="0" xfId="0" applyFont="1" applyFill="1" applyBorder="1" applyAlignment="1">
      <alignment vertical="center" wrapText="1"/>
    </xf>
    <xf numFmtId="0" fontId="1" fillId="0" borderId="0" xfId="0" applyFont="1"/>
    <xf numFmtId="0" fontId="3" fillId="0" borderId="0" xfId="0" applyFont="1" applyAlignment="1">
      <alignment horizontal="center" vertical="top" wrapText="1"/>
    </xf>
    <xf numFmtId="0" fontId="0" fillId="0" borderId="0" xfId="0" applyAlignment="1">
      <alignment horizontal="left" vertical="center" wrapText="1"/>
    </xf>
    <xf numFmtId="0" fontId="7" fillId="0" borderId="0" xfId="0" applyFont="1" applyAlignment="1">
      <alignment horizontal="center"/>
    </xf>
    <xf numFmtId="0" fontId="3" fillId="0" borderId="0" xfId="0" applyFont="1" applyAlignment="1">
      <alignment horizontal="center"/>
    </xf>
    <xf numFmtId="0" fontId="0" fillId="0" borderId="0" xfId="0" quotePrefix="1"/>
    <xf numFmtId="0" fontId="0" fillId="4" borderId="0" xfId="0" applyFill="1"/>
    <xf numFmtId="0" fontId="0" fillId="0" borderId="0" xfId="0" applyAlignment="1">
      <alignment horizontal="center"/>
    </xf>
    <xf numFmtId="0" fontId="0" fillId="0" borderId="0" xfId="0" applyAlignment="1">
      <alignment horizontal="center" wrapText="1"/>
    </xf>
    <xf numFmtId="0" fontId="0" fillId="0" borderId="7" xfId="0" applyBorder="1"/>
    <xf numFmtId="0" fontId="3" fillId="0" borderId="0"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251460</xdr:colOff>
      <xdr:row>4</xdr:row>
      <xdr:rowOff>3810</xdr:rowOff>
    </xdr:from>
    <xdr:to>
      <xdr:col>16</xdr:col>
      <xdr:colOff>457200</xdr:colOff>
      <xdr:row>9</xdr:row>
      <xdr:rowOff>9525</xdr:rowOff>
    </xdr:to>
    <xdr:sp macro="" textlink="">
      <xdr:nvSpPr>
        <xdr:cNvPr id="3" name="CaixaDeTexto 2">
          <a:extLst>
            <a:ext uri="{FF2B5EF4-FFF2-40B4-BE49-F238E27FC236}">
              <a16:creationId xmlns:a16="http://schemas.microsoft.com/office/drawing/2014/main" id="{7898A7AD-DAC6-7868-39F3-E63900879F93}"/>
            </a:ext>
          </a:extLst>
        </xdr:cNvPr>
        <xdr:cNvSpPr txBox="1"/>
      </xdr:nvSpPr>
      <xdr:spPr>
        <a:xfrm>
          <a:off x="7823835" y="775335"/>
          <a:ext cx="386334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cálculo dos graus</a:t>
          </a:r>
          <a:r>
            <a:rPr lang="pt-BR" sz="1100" baseline="0"/>
            <a:t> de liberdade: </a:t>
          </a:r>
          <a:r>
            <a:rPr lang="pt-BR" sz="1100" b="1" baseline="0"/>
            <a:t>g.l = (r-1)(c-1) </a:t>
          </a:r>
        </a:p>
        <a:p>
          <a:r>
            <a:rPr lang="pt-BR" sz="1100" baseline="0"/>
            <a:t>Fórmulas excel</a:t>
          </a:r>
          <a:r>
            <a:rPr lang="pt-BR" sz="1100" b="1" baseline="0"/>
            <a:t>: =INV.QUIQUA(prob;g.l.) </a:t>
          </a:r>
          <a:r>
            <a:rPr lang="pt-BR" sz="1100" baseline="0"/>
            <a:t>para achar o qui-quadrado crítico</a:t>
          </a:r>
        </a:p>
        <a:p>
          <a:r>
            <a:rPr lang="pt-BR" sz="1100" baseline="0"/>
            <a:t>para obter o p-valor do teste</a:t>
          </a:r>
          <a:r>
            <a:rPr lang="pt-BR" sz="1100" b="1" baseline="0"/>
            <a:t>:  =TESTE.QUIQUA(valores reais; valores esperados)   </a:t>
          </a:r>
        </a:p>
        <a:p>
          <a:endParaRPr lang="pt-BR" sz="1100" baseline="0"/>
        </a:p>
        <a:p>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15</xdr:row>
      <xdr:rowOff>9525</xdr:rowOff>
    </xdr:from>
    <xdr:to>
      <xdr:col>10</xdr:col>
      <xdr:colOff>295275</xdr:colOff>
      <xdr:row>20</xdr:row>
      <xdr:rowOff>38100</xdr:rowOff>
    </xdr:to>
    <xdr:sp macro="" textlink="">
      <xdr:nvSpPr>
        <xdr:cNvPr id="2" name="AutoShape 1">
          <a:extLst>
            <a:ext uri="{FF2B5EF4-FFF2-40B4-BE49-F238E27FC236}">
              <a16:creationId xmlns:a16="http://schemas.microsoft.com/office/drawing/2014/main" id="{C1EC376E-AF51-4A3C-B680-07E896B74BB7}"/>
            </a:ext>
          </a:extLst>
        </xdr:cNvPr>
        <xdr:cNvSpPr>
          <a:spLocks noChangeArrowheads="1"/>
        </xdr:cNvSpPr>
      </xdr:nvSpPr>
      <xdr:spPr bwMode="auto">
        <a:xfrm>
          <a:off x="6781800" y="2051685"/>
          <a:ext cx="2146935" cy="866775"/>
        </a:xfrm>
        <a:prstGeom prst="wedgeRoundRectCallout">
          <a:avLst>
            <a:gd name="adj1" fmla="val -65384"/>
            <a:gd name="adj2" fmla="val 103407"/>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Look at the cell formulas in G15:H176 to see how the numerical data were transformed into categories for a chi-square test.</a:t>
          </a:r>
        </a:p>
      </xdr:txBody>
    </xdr:sp>
    <xdr:clientData/>
  </xdr:twoCellAnchor>
  <xdr:twoCellAnchor>
    <xdr:from>
      <xdr:col>7</xdr:col>
      <xdr:colOff>561975</xdr:colOff>
      <xdr:row>22</xdr:row>
      <xdr:rowOff>133350</xdr:rowOff>
    </xdr:from>
    <xdr:to>
      <xdr:col>9</xdr:col>
      <xdr:colOff>333375</xdr:colOff>
      <xdr:row>26</xdr:row>
      <xdr:rowOff>28575</xdr:rowOff>
    </xdr:to>
    <xdr:sp macro="" textlink="">
      <xdr:nvSpPr>
        <xdr:cNvPr id="3" name="Text Box 3">
          <a:extLst>
            <a:ext uri="{FF2B5EF4-FFF2-40B4-BE49-F238E27FC236}">
              <a16:creationId xmlns:a16="http://schemas.microsoft.com/office/drawing/2014/main" id="{05BCD95B-B6F7-42A4-98C7-9E8FF7BC5914}"/>
            </a:ext>
          </a:extLst>
        </xdr:cNvPr>
        <xdr:cNvSpPr txBox="1">
          <a:spLocks noChangeArrowheads="1"/>
        </xdr:cNvSpPr>
      </xdr:nvSpPr>
      <xdr:spPr bwMode="auto">
        <a:xfrm>
          <a:off x="6924675" y="3348990"/>
          <a:ext cx="1432560" cy="56578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1" u="none" strike="noStrike" baseline="0">
              <a:solidFill>
                <a:srgbClr val="800000"/>
              </a:solidFill>
              <a:latin typeface="Arial"/>
              <a:cs typeface="Arial"/>
            </a:rPr>
            <a:t>Source:</a:t>
          </a:r>
          <a:r>
            <a:rPr lang="en-US" sz="1000" b="0" i="0" u="none" strike="noStrike" baseline="0">
              <a:solidFill>
                <a:srgbClr val="000000"/>
              </a:solidFill>
              <a:latin typeface="Arial"/>
              <a:cs typeface="Arial"/>
            </a:rPr>
            <a:t> Survey of 162 introductory statistics students.</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C673-A3D7-4344-A591-283AD6FF7CB5}">
  <dimension ref="B3:N14"/>
  <sheetViews>
    <sheetView workbookViewId="0">
      <selection activeCell="E11" sqref="E11"/>
    </sheetView>
  </sheetViews>
  <sheetFormatPr defaultRowHeight="15" x14ac:dyDescent="0.25"/>
  <cols>
    <col min="2" max="2" width="19.42578125" bestFit="1" customWidth="1"/>
    <col min="3" max="3" width="12" bestFit="1" customWidth="1"/>
    <col min="4" max="4" width="10.5703125" customWidth="1"/>
    <col min="5" max="5" width="11.42578125" bestFit="1" customWidth="1"/>
  </cols>
  <sheetData>
    <row r="3" spans="2:14" x14ac:dyDescent="0.25">
      <c r="B3" s="43"/>
      <c r="C3" s="43"/>
      <c r="D3" s="43"/>
      <c r="E3" s="43"/>
      <c r="F3" s="43"/>
      <c r="G3" s="43"/>
      <c r="H3" s="43"/>
      <c r="I3" s="43"/>
    </row>
    <row r="4" spans="2:14" ht="15.75" thickBot="1" x14ac:dyDescent="0.3">
      <c r="B4" s="1" t="s">
        <v>0</v>
      </c>
      <c r="C4" s="2" t="s">
        <v>1</v>
      </c>
      <c r="D4" s="2" t="s">
        <v>2</v>
      </c>
      <c r="E4" s="2" t="s">
        <v>3</v>
      </c>
      <c r="F4" s="2" t="s">
        <v>4</v>
      </c>
      <c r="G4" s="2" t="s">
        <v>5</v>
      </c>
      <c r="H4" s="2" t="s">
        <v>6</v>
      </c>
      <c r="I4" s="3" t="s">
        <v>7</v>
      </c>
      <c r="M4" t="s">
        <v>55</v>
      </c>
      <c r="N4" t="s">
        <v>54</v>
      </c>
    </row>
    <row r="5" spans="2:14" ht="15.75" thickBot="1" x14ac:dyDescent="0.3">
      <c r="B5" s="4" t="s">
        <v>8</v>
      </c>
      <c r="C5" s="5">
        <v>33</v>
      </c>
      <c r="D5" s="5">
        <v>26</v>
      </c>
      <c r="E5" s="5">
        <v>21</v>
      </c>
      <c r="F5" s="5">
        <v>22</v>
      </c>
      <c r="G5" s="5">
        <v>17</v>
      </c>
      <c r="H5" s="5">
        <v>20</v>
      </c>
      <c r="I5" s="6">
        <v>36</v>
      </c>
    </row>
    <row r="6" spans="2:14" s="7" customFormat="1" ht="42" customHeight="1" x14ac:dyDescent="0.2">
      <c r="B6" s="4" t="s">
        <v>9</v>
      </c>
      <c r="C6" s="5">
        <v>25</v>
      </c>
      <c r="D6" s="5">
        <v>25</v>
      </c>
      <c r="E6" s="5">
        <v>25</v>
      </c>
      <c r="F6" s="5">
        <v>25</v>
      </c>
      <c r="G6" s="5">
        <v>25</v>
      </c>
      <c r="H6" s="5">
        <v>25</v>
      </c>
      <c r="I6" s="6">
        <v>25</v>
      </c>
    </row>
    <row r="8" spans="2:14" x14ac:dyDescent="0.25">
      <c r="B8" s="42" t="s">
        <v>53</v>
      </c>
      <c r="C8">
        <f>(7-1)*(2-1)</f>
        <v>6</v>
      </c>
    </row>
    <row r="9" spans="2:14" x14ac:dyDescent="0.25">
      <c r="B9" s="42" t="s">
        <v>56</v>
      </c>
      <c r="C9" s="49">
        <f>_xlfn.CHISQ.TEST(C5:I5,C6:I6)</f>
        <v>6.196880441665896E-2</v>
      </c>
    </row>
    <row r="12" spans="2:14" x14ac:dyDescent="0.25">
      <c r="C12">
        <f>_xlfn.CHISQ.INV(0.05,C8)</f>
        <v>1.6353828943279065</v>
      </c>
      <c r="D12">
        <f>_xlfn.CHISQ.INV.RT(0.05,C8)</f>
        <v>12.591587243743978</v>
      </c>
    </row>
    <row r="13" spans="2:14" x14ac:dyDescent="0.25">
      <c r="C13" s="48">
        <f>_xlfn.CHISQ.TEST(C5:I5,C6:I6)</f>
        <v>6.196880441665896E-2</v>
      </c>
      <c r="E13" s="17"/>
    </row>
    <row r="14" spans="2:14" x14ac:dyDescent="0.25">
      <c r="C14">
        <f>_xlfn.CHISQ.INV(C13,C8)</f>
        <v>1.7891767623818118</v>
      </c>
      <c r="D14">
        <f>_xlfn.CHISQ.INV.RT(C13,C8)</f>
        <v>12</v>
      </c>
    </row>
  </sheetData>
  <mergeCells count="1">
    <mergeCell ref="B3:I3"/>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7D046-5714-4C6E-9E80-65AE9A864989}">
  <dimension ref="A2:K18"/>
  <sheetViews>
    <sheetView workbookViewId="0">
      <selection activeCell="L6" sqref="L6"/>
    </sheetView>
  </sheetViews>
  <sheetFormatPr defaultRowHeight="15" x14ac:dyDescent="0.25"/>
  <cols>
    <col min="2" max="2" width="20.28515625" customWidth="1"/>
    <col min="3" max="3" width="11.5703125" bestFit="1" customWidth="1"/>
  </cols>
  <sheetData>
    <row r="2" spans="1:11" ht="177.6" customHeight="1" x14ac:dyDescent="0.25">
      <c r="A2" s="45" t="s">
        <v>22</v>
      </c>
      <c r="B2" s="45"/>
      <c r="C2" s="45"/>
      <c r="D2" s="45"/>
      <c r="E2" s="45"/>
      <c r="F2" s="45"/>
      <c r="G2" s="45"/>
      <c r="H2" s="45"/>
      <c r="I2" s="45"/>
      <c r="J2" s="45"/>
      <c r="K2" s="45"/>
    </row>
    <row r="3" spans="1:11" x14ac:dyDescent="0.25">
      <c r="B3" s="8"/>
      <c r="C3" s="44" t="s">
        <v>10</v>
      </c>
      <c r="D3" s="44"/>
      <c r="E3" s="44"/>
      <c r="F3" s="9"/>
    </row>
    <row r="4" spans="1:11" x14ac:dyDescent="0.25">
      <c r="B4" s="8" t="s">
        <v>11</v>
      </c>
      <c r="C4" s="10" t="s">
        <v>12</v>
      </c>
      <c r="D4" s="10" t="s">
        <v>13</v>
      </c>
      <c r="E4" s="10" t="s">
        <v>14</v>
      </c>
      <c r="F4" s="9" t="s">
        <v>15</v>
      </c>
    </row>
    <row r="5" spans="1:11" ht="18" customHeight="1" x14ac:dyDescent="0.25">
      <c r="B5" s="11" t="s">
        <v>16</v>
      </c>
      <c r="C5" s="12">
        <v>56</v>
      </c>
      <c r="D5" s="12">
        <v>68</v>
      </c>
      <c r="E5" s="12">
        <v>35</v>
      </c>
      <c r="F5" s="9">
        <v>159</v>
      </c>
      <c r="I5" s="52" t="s">
        <v>58</v>
      </c>
      <c r="J5" s="52">
        <f>_xlfn.CHISQ.TEST(C5:E8,C13:E16)</f>
        <v>7.478972103908567E-3</v>
      </c>
    </row>
    <row r="6" spans="1:11" ht="17.45" customHeight="1" x14ac:dyDescent="0.25">
      <c r="B6" s="11" t="s">
        <v>17</v>
      </c>
      <c r="C6" s="12">
        <v>19</v>
      </c>
      <c r="D6" s="12">
        <v>19</v>
      </c>
      <c r="E6" s="12">
        <v>28</v>
      </c>
      <c r="F6" s="9">
        <v>66</v>
      </c>
    </row>
    <row r="7" spans="1:11" x14ac:dyDescent="0.25">
      <c r="B7" s="11" t="s">
        <v>18</v>
      </c>
      <c r="C7" s="12">
        <v>6</v>
      </c>
      <c r="D7" s="12">
        <v>10</v>
      </c>
      <c r="E7" s="12">
        <v>16</v>
      </c>
      <c r="F7" s="9">
        <v>32</v>
      </c>
      <c r="K7" s="14"/>
    </row>
    <row r="8" spans="1:11" ht="16.149999999999999" customHeight="1" x14ac:dyDescent="0.25">
      <c r="B8" s="11" t="s">
        <v>19</v>
      </c>
      <c r="C8" s="12">
        <v>12</v>
      </c>
      <c r="D8" s="12">
        <v>9</v>
      </c>
      <c r="E8" s="12">
        <v>13</v>
      </c>
      <c r="F8" s="9">
        <v>34</v>
      </c>
    </row>
    <row r="9" spans="1:11" x14ac:dyDescent="0.25">
      <c r="B9" s="13" t="s">
        <v>20</v>
      </c>
      <c r="C9" s="9">
        <v>93</v>
      </c>
      <c r="D9" s="9">
        <v>106</v>
      </c>
      <c r="E9" s="9">
        <v>92</v>
      </c>
      <c r="F9" s="9">
        <v>291</v>
      </c>
    </row>
    <row r="11" spans="1:11" x14ac:dyDescent="0.25">
      <c r="C11" t="s">
        <v>62</v>
      </c>
    </row>
    <row r="12" spans="1:11" x14ac:dyDescent="0.25">
      <c r="B12" t="s">
        <v>21</v>
      </c>
      <c r="C12" s="10" t="s">
        <v>12</v>
      </c>
      <c r="D12" s="10" t="s">
        <v>13</v>
      </c>
      <c r="E12" s="10" t="s">
        <v>14</v>
      </c>
      <c r="F12" s="9" t="s">
        <v>15</v>
      </c>
    </row>
    <row r="13" spans="1:11" x14ac:dyDescent="0.25">
      <c r="C13" s="15">
        <f>($F$13*C9)/F9</f>
        <v>50.814432989690722</v>
      </c>
      <c r="D13" s="15">
        <f>($F$13*D9)/$F$9</f>
        <v>57.917525773195877</v>
      </c>
      <c r="E13" s="15">
        <f>($F$13*E9)/$F$9</f>
        <v>50.268041237113401</v>
      </c>
      <c r="F13" s="9">
        <v>159</v>
      </c>
    </row>
    <row r="14" spans="1:11" x14ac:dyDescent="0.25">
      <c r="C14" s="15">
        <f>($F$6*C9)/$F$9</f>
        <v>21.092783505154639</v>
      </c>
      <c r="D14" s="15">
        <f>($F$6*D9)/$F$9</f>
        <v>24.041237113402062</v>
      </c>
      <c r="E14" s="15">
        <f>($F$6*E9)/$F$9</f>
        <v>20.865979381443299</v>
      </c>
      <c r="F14" s="9">
        <v>66</v>
      </c>
    </row>
    <row r="15" spans="1:11" x14ac:dyDescent="0.25">
      <c r="C15" s="15">
        <f>($F$7*C9)/$F$9</f>
        <v>10.226804123711339</v>
      </c>
      <c r="D15" s="15">
        <f t="shared" ref="D15:E15" si="0">($F$7*D9)/$F$9</f>
        <v>11.656357388316151</v>
      </c>
      <c r="E15" s="15">
        <f t="shared" si="0"/>
        <v>10.116838487972508</v>
      </c>
      <c r="F15" s="9">
        <v>32</v>
      </c>
    </row>
    <row r="16" spans="1:11" x14ac:dyDescent="0.25">
      <c r="C16" s="15">
        <f>($F$8*C9)/$F$9</f>
        <v>10.865979381443299</v>
      </c>
      <c r="D16" s="15">
        <f t="shared" ref="D16:E16" si="1">($F$8*D9)/$F$9</f>
        <v>12.384879725085911</v>
      </c>
      <c r="E16" s="15">
        <f t="shared" si="1"/>
        <v>10.749140893470789</v>
      </c>
      <c r="F16" s="9">
        <v>34</v>
      </c>
    </row>
    <row r="17" spans="3:10" x14ac:dyDescent="0.25">
      <c r="C17" s="9">
        <v>93</v>
      </c>
      <c r="D17" s="9">
        <v>106</v>
      </c>
      <c r="E17" s="9">
        <v>92</v>
      </c>
      <c r="F17" s="9">
        <v>291</v>
      </c>
      <c r="H17" s="9"/>
      <c r="I17" s="9"/>
      <c r="J17" s="16"/>
    </row>
    <row r="18" spans="3:10" x14ac:dyDescent="0.25">
      <c r="H18" s="16"/>
      <c r="I18" s="16"/>
      <c r="J18" s="16"/>
    </row>
  </sheetData>
  <mergeCells count="2">
    <mergeCell ref="C3:E3"/>
    <mergeCell ref="A2:K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31A5-61A5-4407-AEE7-6DBD77BAAA78}">
  <dimension ref="A2:H18"/>
  <sheetViews>
    <sheetView workbookViewId="0">
      <selection activeCell="E10" sqref="E10"/>
    </sheetView>
  </sheetViews>
  <sheetFormatPr defaultRowHeight="15" x14ac:dyDescent="0.25"/>
  <cols>
    <col min="2" max="2" width="14.7109375" customWidth="1"/>
    <col min="3" max="3" width="13.42578125" customWidth="1"/>
    <col min="4" max="4" width="15.85546875" customWidth="1"/>
  </cols>
  <sheetData>
    <row r="2" spans="1:8" ht="78.599999999999994" customHeight="1" x14ac:dyDescent="0.25">
      <c r="A2" s="45" t="s">
        <v>25</v>
      </c>
      <c r="B2" s="45"/>
      <c r="C2" s="45"/>
      <c r="D2" s="45"/>
      <c r="E2" s="45"/>
      <c r="F2" s="45"/>
      <c r="G2" s="45"/>
      <c r="H2" s="45"/>
    </row>
    <row r="4" spans="1:8" ht="15.75" x14ac:dyDescent="0.25">
      <c r="A4" s="18" t="s">
        <v>26</v>
      </c>
    </row>
    <row r="5" spans="1:8" x14ac:dyDescent="0.25">
      <c r="A5" t="s">
        <v>60</v>
      </c>
    </row>
    <row r="6" spans="1:8" ht="25.5" x14ac:dyDescent="0.25">
      <c r="A6" s="8" t="s">
        <v>27</v>
      </c>
      <c r="B6" s="10" t="s">
        <v>28</v>
      </c>
      <c r="C6" s="10" t="s">
        <v>29</v>
      </c>
      <c r="D6" s="10" t="s">
        <v>30</v>
      </c>
    </row>
    <row r="7" spans="1:8" x14ac:dyDescent="0.25">
      <c r="A7" s="11" t="s">
        <v>23</v>
      </c>
      <c r="B7" s="19">
        <v>40</v>
      </c>
      <c r="C7" s="19">
        <v>61</v>
      </c>
      <c r="D7" s="20">
        <v>101</v>
      </c>
    </row>
    <row r="8" spans="1:8" x14ac:dyDescent="0.25">
      <c r="A8" s="11" t="s">
        <v>24</v>
      </c>
      <c r="B8" s="19">
        <v>29</v>
      </c>
      <c r="C8" s="19">
        <v>323</v>
      </c>
      <c r="D8" s="20">
        <v>352</v>
      </c>
    </row>
    <row r="9" spans="1:8" ht="25.5" x14ac:dyDescent="0.25">
      <c r="A9" s="13" t="s">
        <v>31</v>
      </c>
      <c r="B9" s="20">
        <v>69</v>
      </c>
      <c r="C9" s="20">
        <v>384</v>
      </c>
      <c r="D9" s="20">
        <v>453</v>
      </c>
    </row>
    <row r="11" spans="1:8" x14ac:dyDescent="0.25">
      <c r="A11" t="s">
        <v>61</v>
      </c>
    </row>
    <row r="12" spans="1:8" ht="25.5" x14ac:dyDescent="0.25">
      <c r="A12" s="8" t="s">
        <v>27</v>
      </c>
      <c r="B12" s="39" t="s">
        <v>28</v>
      </c>
      <c r="C12" s="39" t="s">
        <v>29</v>
      </c>
      <c r="D12" s="39" t="s">
        <v>30</v>
      </c>
    </row>
    <row r="13" spans="1:8" x14ac:dyDescent="0.25">
      <c r="A13" s="11" t="s">
        <v>23</v>
      </c>
      <c r="B13" s="19">
        <f>B15*D13/D15</f>
        <v>15.3841059602649</v>
      </c>
      <c r="C13" s="19">
        <f>D13*C15/D15</f>
        <v>85.615894039735096</v>
      </c>
      <c r="D13" s="20">
        <v>101</v>
      </c>
      <c r="E13" s="50" t="s">
        <v>57</v>
      </c>
      <c r="F13" s="50"/>
    </row>
    <row r="14" spans="1:8" x14ac:dyDescent="0.25">
      <c r="A14" s="11" t="s">
        <v>24</v>
      </c>
      <c r="B14" s="19">
        <f>B15*D14/D15</f>
        <v>53.615894039735096</v>
      </c>
      <c r="C14" s="19">
        <f>D14*C15/D15</f>
        <v>298.38410596026489</v>
      </c>
      <c r="D14" s="20">
        <v>352</v>
      </c>
    </row>
    <row r="15" spans="1:8" ht="25.5" x14ac:dyDescent="0.25">
      <c r="A15" s="13" t="s">
        <v>31</v>
      </c>
      <c r="B15" s="20">
        <v>69</v>
      </c>
      <c r="C15" s="20">
        <v>384</v>
      </c>
      <c r="D15" s="20">
        <v>453</v>
      </c>
    </row>
    <row r="17" spans="2:6" x14ac:dyDescent="0.25">
      <c r="B17" t="s">
        <v>58</v>
      </c>
      <c r="C17" s="49">
        <f>_xlfn.CHISQ.TEST(B7:C8,B13:C14)</f>
        <v>1.0514819632987149E-14</v>
      </c>
      <c r="D17" s="51" t="s">
        <v>59</v>
      </c>
      <c r="E17" s="51"/>
      <c r="F17" s="51"/>
    </row>
    <row r="18" spans="2:6" x14ac:dyDescent="0.25">
      <c r="D18" s="51"/>
      <c r="E18" s="51"/>
      <c r="F18" s="51"/>
    </row>
  </sheetData>
  <mergeCells count="3">
    <mergeCell ref="A2:H2"/>
    <mergeCell ref="E13:F13"/>
    <mergeCell ref="D17:F18"/>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B0BB-4D15-4055-A3E7-4EBC45F32B19}">
  <dimension ref="A2:U180"/>
  <sheetViews>
    <sheetView tabSelected="1" workbookViewId="0">
      <selection activeCell="R14" sqref="R14"/>
    </sheetView>
  </sheetViews>
  <sheetFormatPr defaultRowHeight="15" x14ac:dyDescent="0.25"/>
  <cols>
    <col min="3" max="3" width="11.28515625" bestFit="1" customWidth="1"/>
    <col min="17" max="17" width="11.28515625" bestFit="1" customWidth="1"/>
  </cols>
  <sheetData>
    <row r="2" spans="1:21" ht="169.15" customHeight="1" x14ac:dyDescent="0.25">
      <c r="A2" s="45" t="s">
        <v>32</v>
      </c>
      <c r="B2" s="45"/>
      <c r="C2" s="45"/>
      <c r="D2" s="45"/>
      <c r="E2" s="45"/>
      <c r="F2" s="45"/>
      <c r="G2" s="45"/>
      <c r="H2" s="45"/>
      <c r="I2" s="45"/>
      <c r="J2" s="45"/>
      <c r="K2" s="45"/>
      <c r="L2" s="45"/>
      <c r="M2" s="45"/>
    </row>
    <row r="4" spans="1:21" ht="15.75" x14ac:dyDescent="0.25">
      <c r="A4" s="18" t="s">
        <v>52</v>
      </c>
    </row>
    <row r="6" spans="1:21" x14ac:dyDescent="0.25">
      <c r="B6" s="21" t="s">
        <v>33</v>
      </c>
      <c r="C6" s="46" t="s">
        <v>34</v>
      </c>
      <c r="D6" s="46"/>
      <c r="E6" s="46"/>
      <c r="F6" s="46"/>
      <c r="P6" s="21" t="s">
        <v>33</v>
      </c>
      <c r="Q6" s="46" t="s">
        <v>34</v>
      </c>
      <c r="R6" s="46"/>
      <c r="S6" s="46"/>
      <c r="T6" s="46"/>
    </row>
    <row r="7" spans="1:21" x14ac:dyDescent="0.25">
      <c r="B7" s="22"/>
      <c r="C7" s="23" t="s">
        <v>35</v>
      </c>
      <c r="D7" s="23" t="s">
        <v>36</v>
      </c>
      <c r="E7" s="23" t="s">
        <v>37</v>
      </c>
      <c r="F7" s="23" t="s">
        <v>38</v>
      </c>
      <c r="G7" s="23" t="s">
        <v>39</v>
      </c>
      <c r="P7" s="40"/>
      <c r="Q7" s="41" t="s">
        <v>35</v>
      </c>
      <c r="R7" s="41" t="s">
        <v>36</v>
      </c>
      <c r="S7" s="41" t="s">
        <v>37</v>
      </c>
      <c r="T7" s="41" t="s">
        <v>38</v>
      </c>
      <c r="U7" s="41" t="s">
        <v>39</v>
      </c>
    </row>
    <row r="8" spans="1:21" x14ac:dyDescent="0.25">
      <c r="B8" s="24" t="s">
        <v>40</v>
      </c>
      <c r="C8" s="25">
        <v>9</v>
      </c>
      <c r="D8" s="25">
        <v>8</v>
      </c>
      <c r="E8" s="25">
        <v>8</v>
      </c>
      <c r="F8" s="25">
        <v>4</v>
      </c>
      <c r="G8" s="16">
        <v>29</v>
      </c>
      <c r="P8" s="24" t="s">
        <v>40</v>
      </c>
      <c r="Q8" s="25">
        <f>Q11*U8/U11</f>
        <v>12.709876543209877</v>
      </c>
      <c r="R8" s="25">
        <f>R11*U8/U11</f>
        <v>8.0555555555555554</v>
      </c>
      <c r="S8" s="25">
        <f>S11*U8/U11</f>
        <v>4.833333333333333</v>
      </c>
      <c r="T8" s="25">
        <f>T11*U8/U11</f>
        <v>3.4012345679012346</v>
      </c>
      <c r="U8" s="16">
        <v>29</v>
      </c>
    </row>
    <row r="9" spans="1:21" x14ac:dyDescent="0.25">
      <c r="B9" s="24" t="s">
        <v>41</v>
      </c>
      <c r="C9" s="25">
        <v>34</v>
      </c>
      <c r="D9" s="25">
        <v>17</v>
      </c>
      <c r="E9" s="25">
        <v>11</v>
      </c>
      <c r="F9" s="25">
        <v>9</v>
      </c>
      <c r="G9" s="16">
        <v>71</v>
      </c>
      <c r="P9" s="24" t="s">
        <v>41</v>
      </c>
      <c r="Q9" s="25">
        <f>Q11*U9/U11</f>
        <v>31.117283950617285</v>
      </c>
      <c r="R9" s="25">
        <f>R11*U9/U11</f>
        <v>19.722222222222221</v>
      </c>
      <c r="S9" s="25">
        <f>S11*U9/U11</f>
        <v>11.833333333333334</v>
      </c>
      <c r="T9" s="25">
        <f>T11*U9/U11</f>
        <v>8.3271604938271597</v>
      </c>
      <c r="U9" s="16">
        <v>71</v>
      </c>
    </row>
    <row r="10" spans="1:21" x14ac:dyDescent="0.25">
      <c r="B10" s="24" t="s">
        <v>42</v>
      </c>
      <c r="C10" s="25">
        <v>28</v>
      </c>
      <c r="D10" s="25">
        <v>20</v>
      </c>
      <c r="E10" s="25">
        <v>8</v>
      </c>
      <c r="F10" s="25">
        <v>6</v>
      </c>
      <c r="G10" s="16">
        <v>62</v>
      </c>
      <c r="P10" s="24" t="s">
        <v>42</v>
      </c>
      <c r="Q10" s="25">
        <f>Q11*U10/U11</f>
        <v>27.172839506172838</v>
      </c>
      <c r="R10" s="25">
        <f>R11*U10/U11</f>
        <v>17.222222222222221</v>
      </c>
      <c r="S10" s="25">
        <f>S11*U10/U11</f>
        <v>10.333333333333334</v>
      </c>
      <c r="T10" s="25">
        <f>T11*U10/U11</f>
        <v>7.2716049382716053</v>
      </c>
      <c r="U10" s="16">
        <v>62</v>
      </c>
    </row>
    <row r="11" spans="1:21" x14ac:dyDescent="0.25">
      <c r="B11" s="24" t="s">
        <v>43</v>
      </c>
      <c r="C11" s="16">
        <v>71</v>
      </c>
      <c r="D11" s="16">
        <v>45</v>
      </c>
      <c r="E11" s="16">
        <v>27</v>
      </c>
      <c r="F11" s="16">
        <v>19</v>
      </c>
      <c r="G11" s="16">
        <v>162</v>
      </c>
      <c r="P11" s="24" t="s">
        <v>43</v>
      </c>
      <c r="Q11" s="16">
        <v>71</v>
      </c>
      <c r="R11" s="16">
        <v>45</v>
      </c>
      <c r="S11" s="16">
        <v>27</v>
      </c>
      <c r="T11" s="16">
        <v>19</v>
      </c>
      <c r="U11" s="16">
        <v>162</v>
      </c>
    </row>
    <row r="13" spans="1:21" x14ac:dyDescent="0.25">
      <c r="P13" s="53" t="s">
        <v>58</v>
      </c>
      <c r="Q13">
        <f>_xlfn.CHISQ.TEST(C8:F10,Q8:T10)</f>
        <v>0.51320961856298042</v>
      </c>
      <c r="R13" t="s">
        <v>63</v>
      </c>
    </row>
    <row r="14" spans="1:21" x14ac:dyDescent="0.25">
      <c r="B14" s="26" t="s">
        <v>44</v>
      </c>
    </row>
    <row r="16" spans="1:21" x14ac:dyDescent="0.25">
      <c r="C16" s="47" t="s">
        <v>45</v>
      </c>
      <c r="D16" s="47"/>
      <c r="E16" s="23"/>
      <c r="F16" s="47" t="s">
        <v>46</v>
      </c>
      <c r="G16" s="47"/>
    </row>
    <row r="17" spans="2:9" x14ac:dyDescent="0.25">
      <c r="B17" s="27" t="s">
        <v>47</v>
      </c>
      <c r="C17" s="27" t="s">
        <v>48</v>
      </c>
      <c r="D17" s="28" t="s">
        <v>49</v>
      </c>
      <c r="E17" s="23"/>
      <c r="F17" s="27" t="s">
        <v>48</v>
      </c>
      <c r="G17" s="28" t="s">
        <v>49</v>
      </c>
    </row>
    <row r="18" spans="2:9" x14ac:dyDescent="0.25">
      <c r="B18" s="29">
        <v>1</v>
      </c>
      <c r="C18" s="30">
        <v>25</v>
      </c>
      <c r="D18" s="31">
        <v>10</v>
      </c>
      <c r="E18" s="16"/>
      <c r="F18" s="29">
        <f>IF(C18&lt;15,1,IF(C18&lt;25,2,3))</f>
        <v>3</v>
      </c>
      <c r="G18" s="31">
        <f>IF(D18&lt;3,1,IF(D18&lt;6,2,IF(D18&lt;10,3,4)))</f>
        <v>4</v>
      </c>
      <c r="H18" s="16"/>
      <c r="I18" s="16"/>
    </row>
    <row r="19" spans="2:9" x14ac:dyDescent="0.25">
      <c r="B19" s="32">
        <v>2</v>
      </c>
      <c r="C19" s="33">
        <v>35</v>
      </c>
      <c r="D19" s="34">
        <v>2</v>
      </c>
      <c r="E19" s="16"/>
      <c r="F19" s="32">
        <f t="shared" ref="F19:F82" si="0">IF(C19&lt;15,1,IF(C19&lt;25,2,3))</f>
        <v>3</v>
      </c>
      <c r="G19" s="34">
        <f t="shared" ref="G19:G82" si="1">IF(D19&lt;3,1,IF(D19&lt;6,2,IF(D19&lt;10,3,4)))</f>
        <v>1</v>
      </c>
      <c r="H19" s="16"/>
      <c r="I19" s="16"/>
    </row>
    <row r="20" spans="2:9" x14ac:dyDescent="0.25">
      <c r="B20" s="32">
        <v>3</v>
      </c>
      <c r="C20" s="33">
        <v>20</v>
      </c>
      <c r="D20" s="34">
        <v>13</v>
      </c>
      <c r="E20" s="16"/>
      <c r="F20" s="32">
        <f t="shared" si="0"/>
        <v>2</v>
      </c>
      <c r="G20" s="34">
        <f t="shared" si="1"/>
        <v>4</v>
      </c>
      <c r="H20" s="16"/>
      <c r="I20" s="16"/>
    </row>
    <row r="21" spans="2:9" x14ac:dyDescent="0.25">
      <c r="B21" s="32">
        <v>4</v>
      </c>
      <c r="C21" s="33">
        <v>20</v>
      </c>
      <c r="D21" s="34">
        <v>11</v>
      </c>
      <c r="E21" s="16"/>
      <c r="F21" s="32">
        <f t="shared" si="0"/>
        <v>2</v>
      </c>
      <c r="G21" s="34">
        <f t="shared" si="1"/>
        <v>4</v>
      </c>
      <c r="H21" s="16"/>
      <c r="I21" s="16"/>
    </row>
    <row r="22" spans="2:9" x14ac:dyDescent="0.25">
      <c r="B22" s="32">
        <v>5</v>
      </c>
      <c r="C22" s="33">
        <v>34</v>
      </c>
      <c r="D22" s="34">
        <v>11</v>
      </c>
      <c r="E22" s="16"/>
      <c r="F22" s="32">
        <f t="shared" si="0"/>
        <v>3</v>
      </c>
      <c r="G22" s="34">
        <f t="shared" si="1"/>
        <v>4</v>
      </c>
      <c r="H22" s="16"/>
      <c r="I22" s="16"/>
    </row>
    <row r="23" spans="2:9" x14ac:dyDescent="0.25">
      <c r="B23" s="32">
        <v>6</v>
      </c>
      <c r="C23" s="33">
        <v>22.5</v>
      </c>
      <c r="D23" s="34">
        <v>1</v>
      </c>
      <c r="E23" s="16"/>
      <c r="F23" s="32">
        <f t="shared" si="0"/>
        <v>2</v>
      </c>
      <c r="G23" s="34">
        <f t="shared" si="1"/>
        <v>1</v>
      </c>
      <c r="H23" s="16"/>
      <c r="I23" s="16"/>
    </row>
    <row r="24" spans="2:9" x14ac:dyDescent="0.25">
      <c r="B24" s="32">
        <v>7</v>
      </c>
      <c r="C24" s="33">
        <v>9</v>
      </c>
      <c r="D24" s="34">
        <v>5</v>
      </c>
      <c r="E24" s="16"/>
      <c r="F24" s="32">
        <f t="shared" si="0"/>
        <v>1</v>
      </c>
      <c r="G24" s="34">
        <f t="shared" si="1"/>
        <v>2</v>
      </c>
      <c r="H24" s="16"/>
      <c r="I24" s="16"/>
    </row>
    <row r="25" spans="2:9" x14ac:dyDescent="0.25">
      <c r="B25" s="32">
        <v>8</v>
      </c>
      <c r="C25" s="33">
        <v>20.5</v>
      </c>
      <c r="D25" s="34">
        <v>1.5</v>
      </c>
      <c r="E25" s="16"/>
      <c r="F25" s="32">
        <f t="shared" si="0"/>
        <v>2</v>
      </c>
      <c r="G25" s="34">
        <f t="shared" si="1"/>
        <v>1</v>
      </c>
      <c r="H25" s="16"/>
      <c r="I25" s="16"/>
    </row>
    <row r="26" spans="2:9" x14ac:dyDescent="0.25">
      <c r="B26" s="32">
        <v>9</v>
      </c>
      <c r="C26" s="33">
        <v>0</v>
      </c>
      <c r="D26" s="34">
        <v>1</v>
      </c>
      <c r="E26" s="16"/>
      <c r="F26" s="32">
        <f t="shared" si="0"/>
        <v>1</v>
      </c>
      <c r="G26" s="34">
        <f t="shared" si="1"/>
        <v>1</v>
      </c>
      <c r="H26" s="16"/>
      <c r="I26" s="16"/>
    </row>
    <row r="27" spans="2:9" x14ac:dyDescent="0.25">
      <c r="B27" s="32">
        <v>10</v>
      </c>
      <c r="C27" s="33">
        <v>18</v>
      </c>
      <c r="D27" s="34">
        <v>3</v>
      </c>
      <c r="E27" s="16"/>
      <c r="F27" s="32">
        <f t="shared" si="0"/>
        <v>2</v>
      </c>
      <c r="G27" s="34">
        <f t="shared" si="1"/>
        <v>2</v>
      </c>
      <c r="H27" s="16"/>
      <c r="I27" s="16"/>
    </row>
    <row r="28" spans="2:9" x14ac:dyDescent="0.25">
      <c r="B28" s="32">
        <v>11</v>
      </c>
      <c r="C28" s="33">
        <v>22</v>
      </c>
      <c r="D28" s="34">
        <v>3</v>
      </c>
      <c r="E28" s="16"/>
      <c r="F28" s="32">
        <f t="shared" si="0"/>
        <v>2</v>
      </c>
      <c r="G28" s="34">
        <f t="shared" si="1"/>
        <v>2</v>
      </c>
      <c r="H28" s="16"/>
      <c r="I28" s="35" t="s">
        <v>50</v>
      </c>
    </row>
    <row r="29" spans="2:9" x14ac:dyDescent="0.25">
      <c r="B29" s="32">
        <v>12</v>
      </c>
      <c r="C29" s="33">
        <v>30</v>
      </c>
      <c r="D29" s="34">
        <v>0.3</v>
      </c>
      <c r="E29" s="16"/>
      <c r="F29" s="32">
        <f t="shared" si="0"/>
        <v>3</v>
      </c>
      <c r="G29" s="34">
        <f t="shared" si="1"/>
        <v>1</v>
      </c>
      <c r="H29" s="16"/>
      <c r="I29" s="35" t="s">
        <v>51</v>
      </c>
    </row>
    <row r="30" spans="2:9" x14ac:dyDescent="0.25">
      <c r="B30" s="32">
        <v>13</v>
      </c>
      <c r="C30" s="33">
        <v>20</v>
      </c>
      <c r="D30" s="34">
        <v>2</v>
      </c>
      <c r="E30" s="16"/>
      <c r="F30" s="32">
        <f t="shared" si="0"/>
        <v>2</v>
      </c>
      <c r="G30" s="34">
        <f t="shared" si="1"/>
        <v>1</v>
      </c>
      <c r="H30" s="16"/>
      <c r="I30" s="16"/>
    </row>
    <row r="31" spans="2:9" x14ac:dyDescent="0.25">
      <c r="B31" s="32">
        <v>14</v>
      </c>
      <c r="C31" s="33">
        <v>20</v>
      </c>
      <c r="D31" s="34">
        <v>4</v>
      </c>
      <c r="E31" s="16"/>
      <c r="F31" s="32">
        <f t="shared" si="0"/>
        <v>2</v>
      </c>
      <c r="G31" s="34">
        <f t="shared" si="1"/>
        <v>2</v>
      </c>
      <c r="H31" s="16"/>
      <c r="I31" s="16"/>
    </row>
    <row r="32" spans="2:9" x14ac:dyDescent="0.25">
      <c r="B32" s="32">
        <v>15</v>
      </c>
      <c r="C32" s="33">
        <v>20</v>
      </c>
      <c r="D32" s="34">
        <v>2</v>
      </c>
      <c r="E32" s="16"/>
      <c r="F32" s="32">
        <f t="shared" si="0"/>
        <v>2</v>
      </c>
      <c r="G32" s="34">
        <f t="shared" si="1"/>
        <v>1</v>
      </c>
      <c r="H32" s="16"/>
      <c r="I32" s="16"/>
    </row>
    <row r="33" spans="2:9" x14ac:dyDescent="0.25">
      <c r="B33" s="32">
        <v>16</v>
      </c>
      <c r="C33" s="33">
        <v>15</v>
      </c>
      <c r="D33" s="34">
        <v>2</v>
      </c>
      <c r="E33" s="16"/>
      <c r="F33" s="32">
        <f t="shared" si="0"/>
        <v>2</v>
      </c>
      <c r="G33" s="34">
        <f t="shared" si="1"/>
        <v>1</v>
      </c>
      <c r="H33" s="16"/>
      <c r="I33" s="16"/>
    </row>
    <row r="34" spans="2:9" x14ac:dyDescent="0.25">
      <c r="B34" s="32">
        <v>17</v>
      </c>
      <c r="C34" s="33">
        <v>0</v>
      </c>
      <c r="D34" s="34">
        <v>10</v>
      </c>
      <c r="E34" s="16"/>
      <c r="F34" s="32">
        <f t="shared" si="0"/>
        <v>1</v>
      </c>
      <c r="G34" s="34">
        <f t="shared" si="1"/>
        <v>4</v>
      </c>
      <c r="H34" s="16"/>
      <c r="I34" s="16"/>
    </row>
    <row r="35" spans="2:9" x14ac:dyDescent="0.25">
      <c r="B35" s="32">
        <v>18</v>
      </c>
      <c r="C35" s="33">
        <v>15</v>
      </c>
      <c r="D35" s="34">
        <v>10</v>
      </c>
      <c r="E35" s="16"/>
      <c r="F35" s="32">
        <f t="shared" si="0"/>
        <v>2</v>
      </c>
      <c r="G35" s="34">
        <f t="shared" si="1"/>
        <v>4</v>
      </c>
      <c r="H35" s="16"/>
      <c r="I35" s="16"/>
    </row>
    <row r="36" spans="2:9" x14ac:dyDescent="0.25">
      <c r="B36" s="32">
        <v>19</v>
      </c>
      <c r="C36" s="33">
        <v>50</v>
      </c>
      <c r="D36" s="34">
        <v>2</v>
      </c>
      <c r="E36" s="16"/>
      <c r="F36" s="32">
        <f t="shared" si="0"/>
        <v>3</v>
      </c>
      <c r="G36" s="34">
        <f t="shared" si="1"/>
        <v>1</v>
      </c>
      <c r="H36" s="16"/>
      <c r="I36" s="16"/>
    </row>
    <row r="37" spans="2:9" x14ac:dyDescent="0.25">
      <c r="B37" s="32">
        <v>20</v>
      </c>
      <c r="C37" s="33">
        <v>20</v>
      </c>
      <c r="D37" s="34">
        <v>10</v>
      </c>
      <c r="E37" s="16"/>
      <c r="F37" s="32">
        <f t="shared" si="0"/>
        <v>2</v>
      </c>
      <c r="G37" s="34">
        <f t="shared" si="1"/>
        <v>4</v>
      </c>
      <c r="H37" s="16"/>
      <c r="I37" s="16"/>
    </row>
    <row r="38" spans="2:9" x14ac:dyDescent="0.25">
      <c r="B38" s="32">
        <v>21</v>
      </c>
      <c r="C38" s="33">
        <v>30</v>
      </c>
      <c r="D38" s="34">
        <v>1</v>
      </c>
      <c r="E38" s="16"/>
      <c r="F38" s="32">
        <f t="shared" si="0"/>
        <v>3</v>
      </c>
      <c r="G38" s="34">
        <f t="shared" si="1"/>
        <v>1</v>
      </c>
      <c r="H38" s="16"/>
      <c r="I38" s="16"/>
    </row>
    <row r="39" spans="2:9" x14ac:dyDescent="0.25">
      <c r="B39" s="32">
        <v>22</v>
      </c>
      <c r="C39" s="33">
        <v>3</v>
      </c>
      <c r="D39" s="34">
        <v>4</v>
      </c>
      <c r="E39" s="16"/>
      <c r="F39" s="32">
        <f t="shared" si="0"/>
        <v>1</v>
      </c>
      <c r="G39" s="34">
        <f t="shared" si="1"/>
        <v>2</v>
      </c>
      <c r="H39" s="16"/>
      <c r="I39" s="16"/>
    </row>
    <row r="40" spans="2:9" x14ac:dyDescent="0.25">
      <c r="B40" s="32">
        <v>23</v>
      </c>
      <c r="C40" s="33">
        <v>22.5</v>
      </c>
      <c r="D40" s="34">
        <v>0.5</v>
      </c>
      <c r="E40" s="16"/>
      <c r="F40" s="32">
        <f t="shared" si="0"/>
        <v>2</v>
      </c>
      <c r="G40" s="34">
        <f t="shared" si="1"/>
        <v>1</v>
      </c>
      <c r="H40" s="16"/>
      <c r="I40" s="16"/>
    </row>
    <row r="41" spans="2:9" x14ac:dyDescent="0.25">
      <c r="B41" s="32">
        <v>24</v>
      </c>
      <c r="C41" s="33">
        <v>25</v>
      </c>
      <c r="D41" s="34">
        <v>2</v>
      </c>
      <c r="E41" s="16"/>
      <c r="F41" s="32">
        <f t="shared" si="0"/>
        <v>3</v>
      </c>
      <c r="G41" s="34">
        <f t="shared" si="1"/>
        <v>1</v>
      </c>
      <c r="H41" s="16"/>
      <c r="I41" s="16"/>
    </row>
    <row r="42" spans="2:9" x14ac:dyDescent="0.25">
      <c r="B42" s="32">
        <v>25</v>
      </c>
      <c r="C42" s="33">
        <v>20</v>
      </c>
      <c r="D42" s="34">
        <v>2</v>
      </c>
      <c r="E42" s="16"/>
      <c r="F42" s="32">
        <f t="shared" si="0"/>
        <v>2</v>
      </c>
      <c r="G42" s="34">
        <f t="shared" si="1"/>
        <v>1</v>
      </c>
      <c r="H42" s="16"/>
      <c r="I42" s="16"/>
    </row>
    <row r="43" spans="2:9" x14ac:dyDescent="0.25">
      <c r="B43" s="32">
        <v>26</v>
      </c>
      <c r="C43" s="33">
        <v>45</v>
      </c>
      <c r="D43" s="34">
        <v>7</v>
      </c>
      <c r="E43" s="16"/>
      <c r="F43" s="32">
        <f t="shared" si="0"/>
        <v>3</v>
      </c>
      <c r="G43" s="34">
        <f t="shared" si="1"/>
        <v>3</v>
      </c>
      <c r="H43" s="16"/>
      <c r="I43" s="16"/>
    </row>
    <row r="44" spans="2:9" x14ac:dyDescent="0.25">
      <c r="B44" s="32">
        <v>27</v>
      </c>
      <c r="C44" s="33">
        <v>33.5</v>
      </c>
      <c r="D44" s="34">
        <v>5</v>
      </c>
      <c r="E44" s="16"/>
      <c r="F44" s="32">
        <f t="shared" si="0"/>
        <v>3</v>
      </c>
      <c r="G44" s="34">
        <f t="shared" si="1"/>
        <v>2</v>
      </c>
      <c r="H44" s="16"/>
      <c r="I44" s="16"/>
    </row>
    <row r="45" spans="2:9" x14ac:dyDescent="0.25">
      <c r="B45" s="32">
        <v>28</v>
      </c>
      <c r="C45" s="33">
        <v>20</v>
      </c>
      <c r="D45" s="34">
        <v>6</v>
      </c>
      <c r="E45" s="16"/>
      <c r="F45" s="32">
        <f t="shared" si="0"/>
        <v>2</v>
      </c>
      <c r="G45" s="34">
        <f t="shared" si="1"/>
        <v>3</v>
      </c>
      <c r="H45" s="16"/>
      <c r="I45" s="16"/>
    </row>
    <row r="46" spans="2:9" x14ac:dyDescent="0.25">
      <c r="B46" s="32">
        <v>29</v>
      </c>
      <c r="C46" s="33">
        <v>40</v>
      </c>
      <c r="D46" s="34">
        <v>6</v>
      </c>
      <c r="E46" s="16"/>
      <c r="F46" s="32">
        <f t="shared" si="0"/>
        <v>3</v>
      </c>
      <c r="G46" s="34">
        <f t="shared" si="1"/>
        <v>3</v>
      </c>
      <c r="H46" s="16"/>
      <c r="I46" s="16"/>
    </row>
    <row r="47" spans="2:9" x14ac:dyDescent="0.25">
      <c r="B47" s="32">
        <v>30</v>
      </c>
      <c r="C47" s="33">
        <v>16</v>
      </c>
      <c r="D47" s="34">
        <v>1</v>
      </c>
      <c r="E47" s="16"/>
      <c r="F47" s="32">
        <f t="shared" si="0"/>
        <v>2</v>
      </c>
      <c r="G47" s="34">
        <f t="shared" si="1"/>
        <v>1</v>
      </c>
      <c r="H47" s="16"/>
      <c r="I47" s="16"/>
    </row>
    <row r="48" spans="2:9" x14ac:dyDescent="0.25">
      <c r="B48" s="32">
        <v>31</v>
      </c>
      <c r="C48" s="33">
        <v>0</v>
      </c>
      <c r="D48" s="34">
        <v>2.5</v>
      </c>
      <c r="E48" s="16"/>
      <c r="F48" s="32">
        <f t="shared" si="0"/>
        <v>1</v>
      </c>
      <c r="G48" s="34">
        <f t="shared" si="1"/>
        <v>1</v>
      </c>
      <c r="H48" s="16"/>
      <c r="I48" s="16"/>
    </row>
    <row r="49" spans="2:9" x14ac:dyDescent="0.25">
      <c r="B49" s="32">
        <v>32</v>
      </c>
      <c r="C49" s="33">
        <v>30</v>
      </c>
      <c r="D49" s="34">
        <v>10</v>
      </c>
      <c r="E49" s="16"/>
      <c r="F49" s="32">
        <f t="shared" si="0"/>
        <v>3</v>
      </c>
      <c r="G49" s="34">
        <f t="shared" si="1"/>
        <v>4</v>
      </c>
      <c r="H49" s="16"/>
      <c r="I49" s="16"/>
    </row>
    <row r="50" spans="2:9" x14ac:dyDescent="0.25">
      <c r="B50" s="32">
        <v>33</v>
      </c>
      <c r="C50" s="33">
        <v>32</v>
      </c>
      <c r="D50" s="34">
        <v>3</v>
      </c>
      <c r="E50" s="16"/>
      <c r="F50" s="32">
        <f t="shared" si="0"/>
        <v>3</v>
      </c>
      <c r="G50" s="34">
        <f t="shared" si="1"/>
        <v>2</v>
      </c>
      <c r="H50" s="16"/>
      <c r="I50" s="16"/>
    </row>
    <row r="51" spans="2:9" x14ac:dyDescent="0.25">
      <c r="B51" s="32">
        <v>34</v>
      </c>
      <c r="C51" s="33">
        <v>0</v>
      </c>
      <c r="D51" s="34">
        <v>7</v>
      </c>
      <c r="E51" s="16"/>
      <c r="F51" s="32">
        <f t="shared" si="0"/>
        <v>1</v>
      </c>
      <c r="G51" s="34">
        <f t="shared" si="1"/>
        <v>3</v>
      </c>
      <c r="H51" s="16"/>
      <c r="I51" s="16"/>
    </row>
    <row r="52" spans="2:9" x14ac:dyDescent="0.25">
      <c r="B52" s="32">
        <v>35</v>
      </c>
      <c r="C52" s="33">
        <v>40</v>
      </c>
      <c r="D52" s="34">
        <v>1</v>
      </c>
      <c r="E52" s="16"/>
      <c r="F52" s="32">
        <f t="shared" si="0"/>
        <v>3</v>
      </c>
      <c r="G52" s="34">
        <f t="shared" si="1"/>
        <v>1</v>
      </c>
      <c r="H52" s="16"/>
      <c r="I52" s="16"/>
    </row>
    <row r="53" spans="2:9" x14ac:dyDescent="0.25">
      <c r="B53" s="32">
        <v>36</v>
      </c>
      <c r="C53" s="33">
        <v>20</v>
      </c>
      <c r="D53" s="34">
        <v>3</v>
      </c>
      <c r="E53" s="16"/>
      <c r="F53" s="32">
        <f t="shared" si="0"/>
        <v>2</v>
      </c>
      <c r="G53" s="34">
        <f t="shared" si="1"/>
        <v>2</v>
      </c>
      <c r="H53" s="16"/>
      <c r="I53" s="16"/>
    </row>
    <row r="54" spans="2:9" x14ac:dyDescent="0.25">
      <c r="B54" s="32">
        <v>37</v>
      </c>
      <c r="C54" s="33">
        <v>9</v>
      </c>
      <c r="D54" s="34">
        <v>5</v>
      </c>
      <c r="E54" s="16"/>
      <c r="F54" s="32">
        <f t="shared" si="0"/>
        <v>1</v>
      </c>
      <c r="G54" s="34">
        <f t="shared" si="1"/>
        <v>2</v>
      </c>
      <c r="H54" s="16"/>
      <c r="I54" s="16"/>
    </row>
    <row r="55" spans="2:9" x14ac:dyDescent="0.25">
      <c r="B55" s="32">
        <v>38</v>
      </c>
      <c r="C55" s="33">
        <v>35</v>
      </c>
      <c r="D55" s="34">
        <v>2</v>
      </c>
      <c r="E55" s="16"/>
      <c r="F55" s="32">
        <f t="shared" si="0"/>
        <v>3</v>
      </c>
      <c r="G55" s="34">
        <f t="shared" si="1"/>
        <v>1</v>
      </c>
      <c r="H55" s="16"/>
      <c r="I55" s="16"/>
    </row>
    <row r="56" spans="2:9" x14ac:dyDescent="0.25">
      <c r="B56" s="32">
        <v>39</v>
      </c>
      <c r="C56" s="33">
        <v>50</v>
      </c>
      <c r="D56" s="34">
        <v>3</v>
      </c>
      <c r="E56" s="16"/>
      <c r="F56" s="32">
        <f t="shared" si="0"/>
        <v>3</v>
      </c>
      <c r="G56" s="34">
        <f t="shared" si="1"/>
        <v>2</v>
      </c>
      <c r="H56" s="16"/>
      <c r="I56" s="16"/>
    </row>
    <row r="57" spans="2:9" x14ac:dyDescent="0.25">
      <c r="B57" s="32">
        <v>40</v>
      </c>
      <c r="C57" s="33">
        <v>20</v>
      </c>
      <c r="D57" s="34">
        <v>8</v>
      </c>
      <c r="E57" s="16"/>
      <c r="F57" s="32">
        <f t="shared" si="0"/>
        <v>2</v>
      </c>
      <c r="G57" s="34">
        <f t="shared" si="1"/>
        <v>3</v>
      </c>
      <c r="H57" s="16"/>
      <c r="I57" s="16"/>
    </row>
    <row r="58" spans="2:9" x14ac:dyDescent="0.25">
      <c r="B58" s="32">
        <v>41</v>
      </c>
      <c r="C58" s="33">
        <v>20</v>
      </c>
      <c r="D58" s="34">
        <v>1</v>
      </c>
      <c r="E58" s="16"/>
      <c r="F58" s="32">
        <f t="shared" si="0"/>
        <v>2</v>
      </c>
      <c r="G58" s="34">
        <f t="shared" si="1"/>
        <v>1</v>
      </c>
      <c r="H58" s="16"/>
      <c r="I58" s="16"/>
    </row>
    <row r="59" spans="2:9" x14ac:dyDescent="0.25">
      <c r="B59" s="32">
        <v>42</v>
      </c>
      <c r="C59" s="33">
        <v>8</v>
      </c>
      <c r="D59" s="34">
        <v>2</v>
      </c>
      <c r="E59" s="16"/>
      <c r="F59" s="32">
        <f t="shared" si="0"/>
        <v>1</v>
      </c>
      <c r="G59" s="34">
        <f t="shared" si="1"/>
        <v>1</v>
      </c>
      <c r="H59" s="16"/>
      <c r="I59" s="16"/>
    </row>
    <row r="60" spans="2:9" x14ac:dyDescent="0.25">
      <c r="B60" s="32">
        <v>43</v>
      </c>
      <c r="C60" s="33">
        <v>10</v>
      </c>
      <c r="D60" s="34">
        <v>15</v>
      </c>
      <c r="E60" s="16"/>
      <c r="F60" s="32">
        <f t="shared" si="0"/>
        <v>1</v>
      </c>
      <c r="G60" s="34">
        <f t="shared" si="1"/>
        <v>4</v>
      </c>
      <c r="H60" s="16"/>
      <c r="I60" s="16"/>
    </row>
    <row r="61" spans="2:9" x14ac:dyDescent="0.25">
      <c r="B61" s="32">
        <v>44</v>
      </c>
      <c r="C61" s="33">
        <v>32</v>
      </c>
      <c r="D61" s="34">
        <v>3</v>
      </c>
      <c r="E61" s="16"/>
      <c r="F61" s="32">
        <f t="shared" si="0"/>
        <v>3</v>
      </c>
      <c r="G61" s="34">
        <f t="shared" si="1"/>
        <v>2</v>
      </c>
      <c r="H61" s="16"/>
      <c r="I61" s="16"/>
    </row>
    <row r="62" spans="2:9" x14ac:dyDescent="0.25">
      <c r="B62" s="32">
        <v>45</v>
      </c>
      <c r="C62" s="33">
        <v>30</v>
      </c>
      <c r="D62" s="34">
        <v>0</v>
      </c>
      <c r="E62" s="16"/>
      <c r="F62" s="32">
        <f t="shared" si="0"/>
        <v>3</v>
      </c>
      <c r="G62" s="34">
        <f t="shared" si="1"/>
        <v>1</v>
      </c>
      <c r="H62" s="16"/>
      <c r="I62" s="16"/>
    </row>
    <row r="63" spans="2:9" x14ac:dyDescent="0.25">
      <c r="B63" s="32">
        <v>46</v>
      </c>
      <c r="C63" s="33">
        <v>17.5</v>
      </c>
      <c r="D63" s="34">
        <v>2.5</v>
      </c>
      <c r="E63" s="16"/>
      <c r="F63" s="32">
        <f t="shared" si="0"/>
        <v>2</v>
      </c>
      <c r="G63" s="34">
        <f t="shared" si="1"/>
        <v>1</v>
      </c>
      <c r="H63" s="16"/>
      <c r="I63" s="16"/>
    </row>
    <row r="64" spans="2:9" x14ac:dyDescent="0.25">
      <c r="B64" s="32">
        <v>47</v>
      </c>
      <c r="C64" s="33">
        <v>26</v>
      </c>
      <c r="D64" s="34">
        <v>5</v>
      </c>
      <c r="E64" s="16"/>
      <c r="F64" s="32">
        <f t="shared" si="0"/>
        <v>3</v>
      </c>
      <c r="G64" s="34">
        <f t="shared" si="1"/>
        <v>2</v>
      </c>
      <c r="H64" s="16"/>
      <c r="I64" s="16"/>
    </row>
    <row r="65" spans="2:9" x14ac:dyDescent="0.25">
      <c r="B65" s="32">
        <v>48</v>
      </c>
      <c r="C65" s="33">
        <v>30</v>
      </c>
      <c r="D65" s="34">
        <v>1</v>
      </c>
      <c r="E65" s="16"/>
      <c r="F65" s="32">
        <f t="shared" si="0"/>
        <v>3</v>
      </c>
      <c r="G65" s="34">
        <f t="shared" si="1"/>
        <v>1</v>
      </c>
      <c r="H65" s="16"/>
      <c r="I65" s="16"/>
    </row>
    <row r="66" spans="2:9" x14ac:dyDescent="0.25">
      <c r="B66" s="32">
        <v>49</v>
      </c>
      <c r="C66" s="33">
        <v>15</v>
      </c>
      <c r="D66" s="34">
        <v>6</v>
      </c>
      <c r="E66" s="16"/>
      <c r="F66" s="32">
        <f t="shared" si="0"/>
        <v>2</v>
      </c>
      <c r="G66" s="34">
        <f t="shared" si="1"/>
        <v>3</v>
      </c>
      <c r="H66" s="16"/>
      <c r="I66" s="16"/>
    </row>
    <row r="67" spans="2:9" x14ac:dyDescent="0.25">
      <c r="B67" s="32">
        <v>50</v>
      </c>
      <c r="C67" s="33">
        <v>20</v>
      </c>
      <c r="D67" s="34">
        <v>9</v>
      </c>
      <c r="E67" s="16"/>
      <c r="F67" s="32">
        <f t="shared" si="0"/>
        <v>2</v>
      </c>
      <c r="G67" s="34">
        <f t="shared" si="1"/>
        <v>3</v>
      </c>
      <c r="H67" s="16"/>
      <c r="I67" s="16"/>
    </row>
    <row r="68" spans="2:9" x14ac:dyDescent="0.25">
      <c r="B68" s="32">
        <v>51</v>
      </c>
      <c r="C68" s="33">
        <v>40</v>
      </c>
      <c r="D68" s="34">
        <v>2.5</v>
      </c>
      <c r="E68" s="16"/>
      <c r="F68" s="32">
        <f t="shared" si="0"/>
        <v>3</v>
      </c>
      <c r="G68" s="34">
        <f t="shared" si="1"/>
        <v>1</v>
      </c>
      <c r="H68" s="16"/>
      <c r="I68" s="16"/>
    </row>
    <row r="69" spans="2:9" x14ac:dyDescent="0.25">
      <c r="B69" s="32">
        <v>52</v>
      </c>
      <c r="C69" s="33">
        <v>2</v>
      </c>
      <c r="D69" s="34">
        <v>5</v>
      </c>
      <c r="E69" s="16"/>
      <c r="F69" s="32">
        <f t="shared" si="0"/>
        <v>1</v>
      </c>
      <c r="G69" s="34">
        <f t="shared" si="1"/>
        <v>2</v>
      </c>
      <c r="H69" s="16"/>
      <c r="I69" s="16"/>
    </row>
    <row r="70" spans="2:9" x14ac:dyDescent="0.25">
      <c r="B70" s="32">
        <v>53</v>
      </c>
      <c r="C70" s="33">
        <v>35</v>
      </c>
      <c r="D70" s="34">
        <v>2</v>
      </c>
      <c r="E70" s="16"/>
      <c r="F70" s="32">
        <f t="shared" si="0"/>
        <v>3</v>
      </c>
      <c r="G70" s="34">
        <f t="shared" si="1"/>
        <v>1</v>
      </c>
      <c r="H70" s="16"/>
      <c r="I70" s="16"/>
    </row>
    <row r="71" spans="2:9" x14ac:dyDescent="0.25">
      <c r="B71" s="32">
        <v>54</v>
      </c>
      <c r="C71" s="33">
        <v>20</v>
      </c>
      <c r="D71" s="34">
        <v>6</v>
      </c>
      <c r="E71" s="16"/>
      <c r="F71" s="32">
        <f t="shared" si="0"/>
        <v>2</v>
      </c>
      <c r="G71" s="34">
        <f t="shared" si="1"/>
        <v>3</v>
      </c>
      <c r="H71" s="16"/>
      <c r="I71" s="16"/>
    </row>
    <row r="72" spans="2:9" x14ac:dyDescent="0.25">
      <c r="B72" s="32">
        <v>55</v>
      </c>
      <c r="C72" s="33">
        <v>0</v>
      </c>
      <c r="D72" s="34">
        <v>2.5</v>
      </c>
      <c r="E72" s="16"/>
      <c r="F72" s="32">
        <f t="shared" si="0"/>
        <v>1</v>
      </c>
      <c r="G72" s="34">
        <f t="shared" si="1"/>
        <v>1</v>
      </c>
      <c r="H72" s="16"/>
      <c r="I72" s="16"/>
    </row>
    <row r="73" spans="2:9" x14ac:dyDescent="0.25">
      <c r="B73" s="32">
        <v>56</v>
      </c>
      <c r="C73" s="33">
        <v>20</v>
      </c>
      <c r="D73" s="34">
        <v>4</v>
      </c>
      <c r="E73" s="16"/>
      <c r="F73" s="32">
        <f t="shared" si="0"/>
        <v>2</v>
      </c>
      <c r="G73" s="34">
        <f t="shared" si="1"/>
        <v>2</v>
      </c>
      <c r="H73" s="16"/>
      <c r="I73" s="16"/>
    </row>
    <row r="74" spans="2:9" x14ac:dyDescent="0.25">
      <c r="B74" s="32">
        <v>57</v>
      </c>
      <c r="C74" s="33">
        <v>50</v>
      </c>
      <c r="D74" s="34">
        <v>0</v>
      </c>
      <c r="E74" s="16"/>
      <c r="F74" s="32">
        <f t="shared" si="0"/>
        <v>3</v>
      </c>
      <c r="G74" s="34">
        <f t="shared" si="1"/>
        <v>1</v>
      </c>
      <c r="H74" s="16"/>
      <c r="I74" s="16"/>
    </row>
    <row r="75" spans="2:9" x14ac:dyDescent="0.25">
      <c r="B75" s="32">
        <v>58</v>
      </c>
      <c r="C75" s="33">
        <v>15</v>
      </c>
      <c r="D75" s="34">
        <v>10</v>
      </c>
      <c r="E75" s="16"/>
      <c r="F75" s="32">
        <f t="shared" si="0"/>
        <v>2</v>
      </c>
      <c r="G75" s="34">
        <f t="shared" si="1"/>
        <v>4</v>
      </c>
      <c r="H75" s="16"/>
      <c r="I75" s="16"/>
    </row>
    <row r="76" spans="2:9" x14ac:dyDescent="0.25">
      <c r="B76" s="32">
        <v>59</v>
      </c>
      <c r="C76" s="33">
        <v>20</v>
      </c>
      <c r="D76" s="34">
        <v>1</v>
      </c>
      <c r="E76" s="16"/>
      <c r="F76" s="32">
        <f t="shared" si="0"/>
        <v>2</v>
      </c>
      <c r="G76" s="34">
        <f t="shared" si="1"/>
        <v>1</v>
      </c>
      <c r="H76" s="16"/>
      <c r="I76" s="16"/>
    </row>
    <row r="77" spans="2:9" x14ac:dyDescent="0.25">
      <c r="B77" s="32">
        <v>60</v>
      </c>
      <c r="C77" s="33">
        <v>25</v>
      </c>
      <c r="D77" s="34">
        <v>1</v>
      </c>
      <c r="E77" s="16"/>
      <c r="F77" s="32">
        <f t="shared" si="0"/>
        <v>3</v>
      </c>
      <c r="G77" s="34">
        <f t="shared" si="1"/>
        <v>1</v>
      </c>
      <c r="H77" s="16"/>
      <c r="I77" s="16"/>
    </row>
    <row r="78" spans="2:9" x14ac:dyDescent="0.25">
      <c r="B78" s="32">
        <v>61</v>
      </c>
      <c r="C78" s="33">
        <v>20</v>
      </c>
      <c r="D78" s="34">
        <v>10</v>
      </c>
      <c r="E78" s="16"/>
      <c r="F78" s="32">
        <f t="shared" si="0"/>
        <v>2</v>
      </c>
      <c r="G78" s="34">
        <f t="shared" si="1"/>
        <v>4</v>
      </c>
      <c r="H78" s="16"/>
      <c r="I78" s="16"/>
    </row>
    <row r="79" spans="2:9" x14ac:dyDescent="0.25">
      <c r="B79" s="32">
        <v>62</v>
      </c>
      <c r="C79" s="33">
        <v>32</v>
      </c>
      <c r="D79" s="34">
        <v>1</v>
      </c>
      <c r="E79" s="16"/>
      <c r="F79" s="32">
        <f t="shared" si="0"/>
        <v>3</v>
      </c>
      <c r="G79" s="34">
        <f t="shared" si="1"/>
        <v>1</v>
      </c>
      <c r="H79" s="16"/>
      <c r="I79" s="16"/>
    </row>
    <row r="80" spans="2:9" x14ac:dyDescent="0.25">
      <c r="B80" s="32">
        <v>63</v>
      </c>
      <c r="C80" s="33">
        <v>27.5</v>
      </c>
      <c r="D80" s="34">
        <v>1.5</v>
      </c>
      <c r="E80" s="16"/>
      <c r="F80" s="32">
        <f t="shared" si="0"/>
        <v>3</v>
      </c>
      <c r="G80" s="34">
        <f t="shared" si="1"/>
        <v>1</v>
      </c>
      <c r="H80" s="16"/>
      <c r="I80" s="16"/>
    </row>
    <row r="81" spans="2:9" x14ac:dyDescent="0.25">
      <c r="B81" s="32">
        <v>64</v>
      </c>
      <c r="C81" s="33">
        <v>0</v>
      </c>
      <c r="D81" s="34">
        <v>1</v>
      </c>
      <c r="E81" s="16"/>
      <c r="F81" s="32">
        <f t="shared" si="0"/>
        <v>1</v>
      </c>
      <c r="G81" s="34">
        <f t="shared" si="1"/>
        <v>1</v>
      </c>
      <c r="H81" s="16"/>
      <c r="I81" s="16"/>
    </row>
    <row r="82" spans="2:9" x14ac:dyDescent="0.25">
      <c r="B82" s="32">
        <v>65</v>
      </c>
      <c r="C82" s="33">
        <v>10</v>
      </c>
      <c r="D82" s="34">
        <v>1.5</v>
      </c>
      <c r="E82" s="16"/>
      <c r="F82" s="32">
        <f t="shared" si="0"/>
        <v>1</v>
      </c>
      <c r="G82" s="34">
        <f t="shared" si="1"/>
        <v>1</v>
      </c>
      <c r="H82" s="16"/>
      <c r="I82" s="16"/>
    </row>
    <row r="83" spans="2:9" x14ac:dyDescent="0.25">
      <c r="B83" s="32">
        <v>66</v>
      </c>
      <c r="C83" s="33">
        <v>35</v>
      </c>
      <c r="D83" s="34">
        <v>4</v>
      </c>
      <c r="E83" s="16"/>
      <c r="F83" s="32">
        <f t="shared" ref="F83:F146" si="2">IF(C83&lt;15,1,IF(C83&lt;25,2,3))</f>
        <v>3</v>
      </c>
      <c r="G83" s="34">
        <f t="shared" ref="G83:G146" si="3">IF(D83&lt;3,1,IF(D83&lt;6,2,IF(D83&lt;10,3,4)))</f>
        <v>2</v>
      </c>
      <c r="H83" s="16"/>
      <c r="I83" s="16"/>
    </row>
    <row r="84" spans="2:9" x14ac:dyDescent="0.25">
      <c r="B84" s="32">
        <v>67</v>
      </c>
      <c r="C84" s="33">
        <v>12</v>
      </c>
      <c r="D84" s="34">
        <v>7</v>
      </c>
      <c r="E84" s="16"/>
      <c r="F84" s="32">
        <f t="shared" si="2"/>
        <v>1</v>
      </c>
      <c r="G84" s="34">
        <f t="shared" si="3"/>
        <v>3</v>
      </c>
      <c r="H84" s="16"/>
      <c r="I84" s="16"/>
    </row>
    <row r="85" spans="2:9" x14ac:dyDescent="0.25">
      <c r="B85" s="32">
        <v>68</v>
      </c>
      <c r="C85" s="33">
        <v>25</v>
      </c>
      <c r="D85" s="34">
        <v>3</v>
      </c>
      <c r="E85" s="16"/>
      <c r="F85" s="32">
        <f t="shared" si="2"/>
        <v>3</v>
      </c>
      <c r="G85" s="34">
        <f t="shared" si="3"/>
        <v>2</v>
      </c>
      <c r="H85" s="16"/>
      <c r="I85" s="16"/>
    </row>
    <row r="86" spans="2:9" x14ac:dyDescent="0.25">
      <c r="B86" s="32">
        <v>69</v>
      </c>
      <c r="C86" s="33">
        <v>8</v>
      </c>
      <c r="D86" s="34">
        <v>8</v>
      </c>
      <c r="E86" s="16"/>
      <c r="F86" s="32">
        <f t="shared" si="2"/>
        <v>1</v>
      </c>
      <c r="G86" s="34">
        <f t="shared" si="3"/>
        <v>3</v>
      </c>
      <c r="H86" s="16"/>
      <c r="I86" s="16"/>
    </row>
    <row r="87" spans="2:9" x14ac:dyDescent="0.25">
      <c r="B87" s="32">
        <v>70</v>
      </c>
      <c r="C87" s="33">
        <v>3</v>
      </c>
      <c r="D87" s="34">
        <v>1</v>
      </c>
      <c r="E87" s="16"/>
      <c r="F87" s="32">
        <f t="shared" si="2"/>
        <v>1</v>
      </c>
      <c r="G87" s="34">
        <f t="shared" si="3"/>
        <v>1</v>
      </c>
      <c r="H87" s="16"/>
      <c r="I87" s="16"/>
    </row>
    <row r="88" spans="2:9" x14ac:dyDescent="0.25">
      <c r="B88" s="32">
        <v>71</v>
      </c>
      <c r="C88" s="33">
        <v>35</v>
      </c>
      <c r="D88" s="34">
        <v>0</v>
      </c>
      <c r="E88" s="16"/>
      <c r="F88" s="32">
        <f t="shared" si="2"/>
        <v>3</v>
      </c>
      <c r="G88" s="34">
        <f t="shared" si="3"/>
        <v>1</v>
      </c>
      <c r="H88" s="16"/>
      <c r="I88" s="16"/>
    </row>
    <row r="89" spans="2:9" x14ac:dyDescent="0.25">
      <c r="B89" s="32">
        <v>72</v>
      </c>
      <c r="C89" s="33">
        <v>25</v>
      </c>
      <c r="D89" s="34">
        <v>8</v>
      </c>
      <c r="E89" s="16"/>
      <c r="F89" s="32">
        <f t="shared" si="2"/>
        <v>3</v>
      </c>
      <c r="G89" s="34">
        <f t="shared" si="3"/>
        <v>3</v>
      </c>
      <c r="H89" s="16"/>
      <c r="I89" s="16"/>
    </row>
    <row r="90" spans="2:9" x14ac:dyDescent="0.25">
      <c r="B90" s="32">
        <v>73</v>
      </c>
      <c r="C90" s="33">
        <v>25</v>
      </c>
      <c r="D90" s="34">
        <v>2</v>
      </c>
      <c r="E90" s="16"/>
      <c r="F90" s="32">
        <f t="shared" si="2"/>
        <v>3</v>
      </c>
      <c r="G90" s="34">
        <f t="shared" si="3"/>
        <v>1</v>
      </c>
      <c r="H90" s="16"/>
      <c r="I90" s="16"/>
    </row>
    <row r="91" spans="2:9" x14ac:dyDescent="0.25">
      <c r="B91" s="32">
        <v>74</v>
      </c>
      <c r="C91" s="33">
        <v>24</v>
      </c>
      <c r="D91" s="34">
        <v>6</v>
      </c>
      <c r="E91" s="16"/>
      <c r="F91" s="32">
        <f t="shared" si="2"/>
        <v>2</v>
      </c>
      <c r="G91" s="34">
        <f t="shared" si="3"/>
        <v>3</v>
      </c>
      <c r="H91" s="16"/>
      <c r="I91" s="16"/>
    </row>
    <row r="92" spans="2:9" x14ac:dyDescent="0.25">
      <c r="B92" s="32">
        <v>75</v>
      </c>
      <c r="C92" s="33">
        <v>20</v>
      </c>
      <c r="D92" s="34">
        <v>1</v>
      </c>
      <c r="E92" s="16"/>
      <c r="F92" s="32">
        <f t="shared" si="2"/>
        <v>2</v>
      </c>
      <c r="G92" s="34">
        <f t="shared" si="3"/>
        <v>1</v>
      </c>
      <c r="H92" s="16"/>
      <c r="I92" s="16"/>
    </row>
    <row r="93" spans="2:9" x14ac:dyDescent="0.25">
      <c r="B93" s="32">
        <v>76</v>
      </c>
      <c r="C93" s="33">
        <v>15</v>
      </c>
      <c r="D93" s="34">
        <v>10</v>
      </c>
      <c r="E93" s="16"/>
      <c r="F93" s="32">
        <f t="shared" si="2"/>
        <v>2</v>
      </c>
      <c r="G93" s="34">
        <f t="shared" si="3"/>
        <v>4</v>
      </c>
      <c r="H93" s="16"/>
      <c r="I93" s="16"/>
    </row>
    <row r="94" spans="2:9" x14ac:dyDescent="0.25">
      <c r="B94" s="32">
        <v>77</v>
      </c>
      <c r="C94" s="33">
        <v>20</v>
      </c>
      <c r="D94" s="34">
        <v>3</v>
      </c>
      <c r="E94" s="16"/>
      <c r="F94" s="32">
        <f t="shared" si="2"/>
        <v>2</v>
      </c>
      <c r="G94" s="34">
        <f t="shared" si="3"/>
        <v>2</v>
      </c>
      <c r="H94" s="16"/>
      <c r="I94" s="16"/>
    </row>
    <row r="95" spans="2:9" x14ac:dyDescent="0.25">
      <c r="B95" s="32">
        <v>78</v>
      </c>
      <c r="C95" s="33">
        <v>25</v>
      </c>
      <c r="D95" s="34">
        <v>2</v>
      </c>
      <c r="E95" s="16"/>
      <c r="F95" s="32">
        <f t="shared" si="2"/>
        <v>3</v>
      </c>
      <c r="G95" s="34">
        <f t="shared" si="3"/>
        <v>1</v>
      </c>
      <c r="H95" s="16"/>
      <c r="I95" s="16"/>
    </row>
    <row r="96" spans="2:9" x14ac:dyDescent="0.25">
      <c r="B96" s="32">
        <v>79</v>
      </c>
      <c r="C96" s="33">
        <v>20</v>
      </c>
      <c r="D96" s="34">
        <v>3</v>
      </c>
      <c r="E96" s="16"/>
      <c r="F96" s="32">
        <f t="shared" si="2"/>
        <v>2</v>
      </c>
      <c r="G96" s="34">
        <f t="shared" si="3"/>
        <v>2</v>
      </c>
      <c r="H96" s="16"/>
      <c r="I96" s="16"/>
    </row>
    <row r="97" spans="2:9" x14ac:dyDescent="0.25">
      <c r="B97" s="32">
        <v>80</v>
      </c>
      <c r="C97" s="33">
        <v>0</v>
      </c>
      <c r="D97" s="34">
        <v>6</v>
      </c>
      <c r="E97" s="16"/>
      <c r="F97" s="32">
        <f t="shared" si="2"/>
        <v>1</v>
      </c>
      <c r="G97" s="34">
        <f t="shared" si="3"/>
        <v>3</v>
      </c>
      <c r="H97" s="16"/>
      <c r="I97" s="16"/>
    </row>
    <row r="98" spans="2:9" x14ac:dyDescent="0.25">
      <c r="B98" s="32">
        <v>81</v>
      </c>
      <c r="C98" s="33">
        <v>0</v>
      </c>
      <c r="D98" s="34">
        <v>4</v>
      </c>
      <c r="E98" s="16"/>
      <c r="F98" s="32">
        <f t="shared" si="2"/>
        <v>1</v>
      </c>
      <c r="G98" s="34">
        <f t="shared" si="3"/>
        <v>2</v>
      </c>
      <c r="H98" s="16"/>
      <c r="I98" s="16"/>
    </row>
    <row r="99" spans="2:9" x14ac:dyDescent="0.25">
      <c r="B99" s="32">
        <v>82</v>
      </c>
      <c r="C99" s="33">
        <v>40</v>
      </c>
      <c r="D99" s="34">
        <v>4</v>
      </c>
      <c r="E99" s="16"/>
      <c r="F99" s="32">
        <f t="shared" si="2"/>
        <v>3</v>
      </c>
      <c r="G99" s="34">
        <f t="shared" si="3"/>
        <v>2</v>
      </c>
      <c r="H99" s="16"/>
      <c r="I99" s="16"/>
    </row>
    <row r="100" spans="2:9" x14ac:dyDescent="0.25">
      <c r="B100" s="32">
        <v>83</v>
      </c>
      <c r="C100" s="33">
        <v>20</v>
      </c>
      <c r="D100" s="34">
        <v>9</v>
      </c>
      <c r="E100" s="16"/>
      <c r="F100" s="32">
        <f t="shared" si="2"/>
        <v>2</v>
      </c>
      <c r="G100" s="34">
        <f t="shared" si="3"/>
        <v>3</v>
      </c>
      <c r="H100" s="16"/>
      <c r="I100" s="16"/>
    </row>
    <row r="101" spans="2:9" x14ac:dyDescent="0.25">
      <c r="B101" s="32">
        <v>84</v>
      </c>
      <c r="C101" s="33">
        <v>50</v>
      </c>
      <c r="D101" s="34">
        <v>26</v>
      </c>
      <c r="E101" s="16"/>
      <c r="F101" s="32">
        <f t="shared" si="2"/>
        <v>3</v>
      </c>
      <c r="G101" s="34">
        <f t="shared" si="3"/>
        <v>4</v>
      </c>
      <c r="H101" s="16"/>
      <c r="I101" s="16"/>
    </row>
    <row r="102" spans="2:9" x14ac:dyDescent="0.25">
      <c r="B102" s="32">
        <v>85</v>
      </c>
      <c r="C102" s="33">
        <v>20</v>
      </c>
      <c r="D102" s="34">
        <v>20</v>
      </c>
      <c r="E102" s="16"/>
      <c r="F102" s="32">
        <f t="shared" si="2"/>
        <v>2</v>
      </c>
      <c r="G102" s="34">
        <f t="shared" si="3"/>
        <v>4</v>
      </c>
      <c r="H102" s="16"/>
      <c r="I102" s="16"/>
    </row>
    <row r="103" spans="2:9" x14ac:dyDescent="0.25">
      <c r="B103" s="32">
        <v>86</v>
      </c>
      <c r="C103" s="33">
        <v>10</v>
      </c>
      <c r="D103" s="34">
        <v>6</v>
      </c>
      <c r="E103" s="16"/>
      <c r="F103" s="32">
        <f t="shared" si="2"/>
        <v>1</v>
      </c>
      <c r="G103" s="34">
        <f t="shared" si="3"/>
        <v>3</v>
      </c>
      <c r="H103" s="16"/>
      <c r="I103" s="16"/>
    </row>
    <row r="104" spans="2:9" x14ac:dyDescent="0.25">
      <c r="B104" s="32">
        <v>87</v>
      </c>
      <c r="C104" s="33">
        <v>0</v>
      </c>
      <c r="D104" s="34">
        <v>9</v>
      </c>
      <c r="E104" s="16"/>
      <c r="F104" s="32">
        <f t="shared" si="2"/>
        <v>1</v>
      </c>
      <c r="G104" s="34">
        <f t="shared" si="3"/>
        <v>3</v>
      </c>
      <c r="H104" s="16"/>
      <c r="I104" s="16"/>
    </row>
    <row r="105" spans="2:9" x14ac:dyDescent="0.25">
      <c r="B105" s="32">
        <v>88</v>
      </c>
      <c r="C105" s="33">
        <v>20</v>
      </c>
      <c r="D105" s="34">
        <v>10</v>
      </c>
      <c r="E105" s="16"/>
      <c r="F105" s="32">
        <f t="shared" si="2"/>
        <v>2</v>
      </c>
      <c r="G105" s="34">
        <f t="shared" si="3"/>
        <v>4</v>
      </c>
      <c r="H105" s="16"/>
      <c r="I105" s="16"/>
    </row>
    <row r="106" spans="2:9" x14ac:dyDescent="0.25">
      <c r="B106" s="32">
        <v>89</v>
      </c>
      <c r="C106" s="33">
        <v>20</v>
      </c>
      <c r="D106" s="34">
        <v>2</v>
      </c>
      <c r="E106" s="16"/>
      <c r="F106" s="32">
        <f t="shared" si="2"/>
        <v>2</v>
      </c>
      <c r="G106" s="34">
        <f t="shared" si="3"/>
        <v>1</v>
      </c>
      <c r="H106" s="16"/>
      <c r="I106" s="16"/>
    </row>
    <row r="107" spans="2:9" x14ac:dyDescent="0.25">
      <c r="B107" s="32">
        <v>90</v>
      </c>
      <c r="C107" s="33">
        <v>40</v>
      </c>
      <c r="D107" s="34">
        <v>1</v>
      </c>
      <c r="E107" s="16"/>
      <c r="F107" s="32">
        <f t="shared" si="2"/>
        <v>3</v>
      </c>
      <c r="G107" s="34">
        <f t="shared" si="3"/>
        <v>1</v>
      </c>
      <c r="H107" s="16"/>
      <c r="I107" s="16"/>
    </row>
    <row r="108" spans="2:9" x14ac:dyDescent="0.25">
      <c r="B108" s="32">
        <v>91</v>
      </c>
      <c r="C108" s="33">
        <v>24</v>
      </c>
      <c r="D108" s="34">
        <v>7</v>
      </c>
      <c r="E108" s="16"/>
      <c r="F108" s="32">
        <f t="shared" si="2"/>
        <v>2</v>
      </c>
      <c r="G108" s="34">
        <f t="shared" si="3"/>
        <v>3</v>
      </c>
      <c r="H108" s="16"/>
      <c r="I108" s="16"/>
    </row>
    <row r="109" spans="2:9" x14ac:dyDescent="0.25">
      <c r="B109" s="32">
        <v>92</v>
      </c>
      <c r="C109" s="33">
        <v>20</v>
      </c>
      <c r="D109" s="34">
        <v>4</v>
      </c>
      <c r="E109" s="16"/>
      <c r="F109" s="32">
        <f t="shared" si="2"/>
        <v>2</v>
      </c>
      <c r="G109" s="34">
        <f t="shared" si="3"/>
        <v>2</v>
      </c>
      <c r="H109" s="16"/>
      <c r="I109" s="16"/>
    </row>
    <row r="110" spans="2:9" x14ac:dyDescent="0.25">
      <c r="B110" s="32">
        <v>93</v>
      </c>
      <c r="C110" s="33">
        <v>20</v>
      </c>
      <c r="D110" s="34">
        <v>5</v>
      </c>
      <c r="E110" s="16"/>
      <c r="F110" s="32">
        <f t="shared" si="2"/>
        <v>2</v>
      </c>
      <c r="G110" s="34">
        <f t="shared" si="3"/>
        <v>2</v>
      </c>
      <c r="H110" s="16"/>
      <c r="I110" s="16"/>
    </row>
    <row r="111" spans="2:9" x14ac:dyDescent="0.25">
      <c r="B111" s="32">
        <v>94</v>
      </c>
      <c r="C111" s="33">
        <v>20</v>
      </c>
      <c r="D111" s="34">
        <v>0</v>
      </c>
      <c r="E111" s="16"/>
      <c r="F111" s="32">
        <f t="shared" si="2"/>
        <v>2</v>
      </c>
      <c r="G111" s="34">
        <f t="shared" si="3"/>
        <v>1</v>
      </c>
      <c r="H111" s="16"/>
      <c r="I111" s="16"/>
    </row>
    <row r="112" spans="2:9" x14ac:dyDescent="0.25">
      <c r="B112" s="32">
        <v>95</v>
      </c>
      <c r="C112" s="33">
        <v>0</v>
      </c>
      <c r="D112" s="34">
        <v>7</v>
      </c>
      <c r="E112" s="16"/>
      <c r="F112" s="32">
        <f t="shared" si="2"/>
        <v>1</v>
      </c>
      <c r="G112" s="34">
        <f t="shared" si="3"/>
        <v>3</v>
      </c>
      <c r="H112" s="16"/>
      <c r="I112" s="16"/>
    </row>
    <row r="113" spans="2:9" x14ac:dyDescent="0.25">
      <c r="B113" s="32">
        <v>96</v>
      </c>
      <c r="C113" s="33">
        <v>24</v>
      </c>
      <c r="D113" s="34">
        <v>4</v>
      </c>
      <c r="E113" s="16"/>
      <c r="F113" s="32">
        <f t="shared" si="2"/>
        <v>2</v>
      </c>
      <c r="G113" s="34">
        <f t="shared" si="3"/>
        <v>2</v>
      </c>
      <c r="H113" s="16"/>
      <c r="I113" s="16"/>
    </row>
    <row r="114" spans="2:9" x14ac:dyDescent="0.25">
      <c r="B114" s="32">
        <v>97</v>
      </c>
      <c r="C114" s="33">
        <v>30</v>
      </c>
      <c r="D114" s="34">
        <v>1</v>
      </c>
      <c r="E114" s="16"/>
      <c r="F114" s="32">
        <f t="shared" si="2"/>
        <v>3</v>
      </c>
      <c r="G114" s="34">
        <f t="shared" si="3"/>
        <v>1</v>
      </c>
      <c r="H114" s="16"/>
      <c r="I114" s="16"/>
    </row>
    <row r="115" spans="2:9" x14ac:dyDescent="0.25">
      <c r="B115" s="32">
        <v>98</v>
      </c>
      <c r="C115" s="33">
        <v>32</v>
      </c>
      <c r="D115" s="34">
        <v>3</v>
      </c>
      <c r="E115" s="16"/>
      <c r="F115" s="32">
        <f t="shared" si="2"/>
        <v>3</v>
      </c>
      <c r="G115" s="34">
        <f t="shared" si="3"/>
        <v>2</v>
      </c>
      <c r="H115" s="16"/>
      <c r="I115" s="16"/>
    </row>
    <row r="116" spans="2:9" x14ac:dyDescent="0.25">
      <c r="B116" s="32">
        <v>99</v>
      </c>
      <c r="C116" s="33">
        <v>20</v>
      </c>
      <c r="D116" s="34">
        <v>2</v>
      </c>
      <c r="E116" s="16"/>
      <c r="F116" s="32">
        <f t="shared" si="2"/>
        <v>2</v>
      </c>
      <c r="G116" s="34">
        <f t="shared" si="3"/>
        <v>1</v>
      </c>
      <c r="H116" s="16"/>
      <c r="I116" s="16"/>
    </row>
    <row r="117" spans="2:9" x14ac:dyDescent="0.25">
      <c r="B117" s="32">
        <v>100</v>
      </c>
      <c r="C117" s="33">
        <v>25</v>
      </c>
      <c r="D117" s="34">
        <v>6</v>
      </c>
      <c r="E117" s="16"/>
      <c r="F117" s="32">
        <f t="shared" si="2"/>
        <v>3</v>
      </c>
      <c r="G117" s="34">
        <f t="shared" si="3"/>
        <v>3</v>
      </c>
      <c r="H117" s="16"/>
      <c r="I117" s="16"/>
    </row>
    <row r="118" spans="2:9" x14ac:dyDescent="0.25">
      <c r="B118" s="32">
        <v>101</v>
      </c>
      <c r="C118" s="33">
        <v>17</v>
      </c>
      <c r="D118" s="34">
        <v>1</v>
      </c>
      <c r="E118" s="16"/>
      <c r="F118" s="32">
        <f t="shared" si="2"/>
        <v>2</v>
      </c>
      <c r="G118" s="34">
        <f t="shared" si="3"/>
        <v>1</v>
      </c>
      <c r="H118" s="16"/>
      <c r="I118" s="16"/>
    </row>
    <row r="119" spans="2:9" x14ac:dyDescent="0.25">
      <c r="B119" s="32">
        <v>102</v>
      </c>
      <c r="C119" s="33">
        <v>25</v>
      </c>
      <c r="D119" s="34">
        <v>4</v>
      </c>
      <c r="E119" s="16"/>
      <c r="F119" s="32">
        <f t="shared" si="2"/>
        <v>3</v>
      </c>
      <c r="G119" s="34">
        <f t="shared" si="3"/>
        <v>2</v>
      </c>
      <c r="H119" s="16"/>
      <c r="I119" s="16"/>
    </row>
    <row r="120" spans="2:9" x14ac:dyDescent="0.25">
      <c r="B120" s="32">
        <v>103</v>
      </c>
      <c r="C120" s="33">
        <v>20</v>
      </c>
      <c r="D120" s="34">
        <v>2</v>
      </c>
      <c r="E120" s="16"/>
      <c r="F120" s="32">
        <f t="shared" si="2"/>
        <v>2</v>
      </c>
      <c r="G120" s="34">
        <f t="shared" si="3"/>
        <v>1</v>
      </c>
      <c r="H120" s="16"/>
      <c r="I120" s="16"/>
    </row>
    <row r="121" spans="2:9" x14ac:dyDescent="0.25">
      <c r="B121" s="32">
        <v>104</v>
      </c>
      <c r="C121" s="33">
        <v>20</v>
      </c>
      <c r="D121" s="34">
        <v>1</v>
      </c>
      <c r="E121" s="16"/>
      <c r="F121" s="32">
        <f t="shared" si="2"/>
        <v>2</v>
      </c>
      <c r="G121" s="34">
        <f t="shared" si="3"/>
        <v>1</v>
      </c>
      <c r="H121" s="16"/>
      <c r="I121" s="16"/>
    </row>
    <row r="122" spans="2:9" x14ac:dyDescent="0.25">
      <c r="B122" s="32">
        <v>105</v>
      </c>
      <c r="C122" s="33">
        <v>10</v>
      </c>
      <c r="D122" s="34">
        <v>1</v>
      </c>
      <c r="E122" s="16"/>
      <c r="F122" s="32">
        <f t="shared" si="2"/>
        <v>1</v>
      </c>
      <c r="G122" s="34">
        <f t="shared" si="3"/>
        <v>1</v>
      </c>
      <c r="H122" s="16"/>
      <c r="I122" s="16"/>
    </row>
    <row r="123" spans="2:9" x14ac:dyDescent="0.25">
      <c r="B123" s="32">
        <v>106</v>
      </c>
      <c r="C123" s="33">
        <v>16</v>
      </c>
      <c r="D123" s="34">
        <v>1</v>
      </c>
      <c r="E123" s="16"/>
      <c r="F123" s="32">
        <f t="shared" si="2"/>
        <v>2</v>
      </c>
      <c r="G123" s="34">
        <f t="shared" si="3"/>
        <v>1</v>
      </c>
      <c r="H123" s="16"/>
      <c r="I123" s="16"/>
    </row>
    <row r="124" spans="2:9" x14ac:dyDescent="0.25">
      <c r="B124" s="32">
        <v>107</v>
      </c>
      <c r="C124" s="33">
        <v>32</v>
      </c>
      <c r="D124" s="34">
        <v>10</v>
      </c>
      <c r="E124" s="16"/>
      <c r="F124" s="32">
        <f t="shared" si="2"/>
        <v>3</v>
      </c>
      <c r="G124" s="34">
        <f t="shared" si="3"/>
        <v>4</v>
      </c>
      <c r="H124" s="16"/>
      <c r="I124" s="16"/>
    </row>
    <row r="125" spans="2:9" x14ac:dyDescent="0.25">
      <c r="B125" s="32">
        <v>108</v>
      </c>
      <c r="C125" s="33">
        <v>30</v>
      </c>
      <c r="D125" s="34">
        <v>7</v>
      </c>
      <c r="E125" s="16"/>
      <c r="F125" s="32">
        <f t="shared" si="2"/>
        <v>3</v>
      </c>
      <c r="G125" s="34">
        <f t="shared" si="3"/>
        <v>3</v>
      </c>
      <c r="H125" s="16"/>
      <c r="I125" s="16"/>
    </row>
    <row r="126" spans="2:9" x14ac:dyDescent="0.25">
      <c r="B126" s="32">
        <v>109</v>
      </c>
      <c r="C126" s="33">
        <v>13</v>
      </c>
      <c r="D126" s="34">
        <v>3.5</v>
      </c>
      <c r="E126" s="16"/>
      <c r="F126" s="32">
        <f t="shared" si="2"/>
        <v>1</v>
      </c>
      <c r="G126" s="34">
        <f t="shared" si="3"/>
        <v>2</v>
      </c>
      <c r="H126" s="16"/>
      <c r="I126" s="16"/>
    </row>
    <row r="127" spans="2:9" x14ac:dyDescent="0.25">
      <c r="B127" s="32">
        <v>110</v>
      </c>
      <c r="C127" s="33">
        <v>15</v>
      </c>
      <c r="D127" s="34">
        <v>2</v>
      </c>
      <c r="E127" s="16"/>
      <c r="F127" s="32">
        <f t="shared" si="2"/>
        <v>2</v>
      </c>
      <c r="G127" s="34">
        <f t="shared" si="3"/>
        <v>1</v>
      </c>
      <c r="H127" s="16"/>
      <c r="I127" s="16"/>
    </row>
    <row r="128" spans="2:9" x14ac:dyDescent="0.25">
      <c r="B128" s="32">
        <v>111</v>
      </c>
      <c r="C128" s="33">
        <v>32</v>
      </c>
      <c r="D128" s="34">
        <v>4</v>
      </c>
      <c r="E128" s="16"/>
      <c r="F128" s="32">
        <f t="shared" si="2"/>
        <v>3</v>
      </c>
      <c r="G128" s="34">
        <f t="shared" si="3"/>
        <v>2</v>
      </c>
      <c r="H128" s="16"/>
      <c r="I128" s="16"/>
    </row>
    <row r="129" spans="2:9" x14ac:dyDescent="0.25">
      <c r="B129" s="32">
        <v>112</v>
      </c>
      <c r="C129" s="33">
        <v>20</v>
      </c>
      <c r="D129" s="34">
        <v>2</v>
      </c>
      <c r="E129" s="16"/>
      <c r="F129" s="32">
        <f t="shared" si="2"/>
        <v>2</v>
      </c>
      <c r="G129" s="34">
        <f t="shared" si="3"/>
        <v>1</v>
      </c>
      <c r="H129" s="16"/>
      <c r="I129" s="16"/>
    </row>
    <row r="130" spans="2:9" x14ac:dyDescent="0.25">
      <c r="B130" s="32">
        <v>113</v>
      </c>
      <c r="C130" s="33">
        <v>20</v>
      </c>
      <c r="D130" s="34">
        <v>2</v>
      </c>
      <c r="E130" s="16"/>
      <c r="F130" s="32">
        <f t="shared" si="2"/>
        <v>2</v>
      </c>
      <c r="G130" s="34">
        <f t="shared" si="3"/>
        <v>1</v>
      </c>
      <c r="H130" s="16"/>
      <c r="I130" s="16"/>
    </row>
    <row r="131" spans="2:9" x14ac:dyDescent="0.25">
      <c r="B131" s="32">
        <v>114</v>
      </c>
      <c r="C131" s="33">
        <v>20</v>
      </c>
      <c r="D131" s="34">
        <v>2</v>
      </c>
      <c r="E131" s="16"/>
      <c r="F131" s="32">
        <f t="shared" si="2"/>
        <v>2</v>
      </c>
      <c r="G131" s="34">
        <f t="shared" si="3"/>
        <v>1</v>
      </c>
      <c r="H131" s="16"/>
      <c r="I131" s="16"/>
    </row>
    <row r="132" spans="2:9" x14ac:dyDescent="0.25">
      <c r="B132" s="32">
        <v>115</v>
      </c>
      <c r="C132" s="33">
        <v>0</v>
      </c>
      <c r="D132" s="34">
        <v>15</v>
      </c>
      <c r="E132" s="16"/>
      <c r="F132" s="32">
        <f t="shared" si="2"/>
        <v>1</v>
      </c>
      <c r="G132" s="34">
        <f t="shared" si="3"/>
        <v>4</v>
      </c>
      <c r="H132" s="16"/>
      <c r="I132" s="16"/>
    </row>
    <row r="133" spans="2:9" x14ac:dyDescent="0.25">
      <c r="B133" s="32">
        <v>116</v>
      </c>
      <c r="C133" s="33">
        <v>30</v>
      </c>
      <c r="D133" s="34">
        <v>0.5</v>
      </c>
      <c r="E133" s="16"/>
      <c r="F133" s="32">
        <f t="shared" si="2"/>
        <v>3</v>
      </c>
      <c r="G133" s="34">
        <f t="shared" si="3"/>
        <v>1</v>
      </c>
      <c r="H133" s="16"/>
      <c r="I133" s="16"/>
    </row>
    <row r="134" spans="2:9" x14ac:dyDescent="0.25">
      <c r="B134" s="32">
        <v>117</v>
      </c>
      <c r="C134" s="33">
        <v>25</v>
      </c>
      <c r="D134" s="34">
        <v>5</v>
      </c>
      <c r="E134" s="16"/>
      <c r="F134" s="32">
        <f t="shared" si="2"/>
        <v>3</v>
      </c>
      <c r="G134" s="34">
        <f t="shared" si="3"/>
        <v>2</v>
      </c>
      <c r="H134" s="16"/>
      <c r="I134" s="16"/>
    </row>
    <row r="135" spans="2:9" x14ac:dyDescent="0.25">
      <c r="B135" s="32">
        <v>118</v>
      </c>
      <c r="C135" s="33">
        <v>15</v>
      </c>
      <c r="D135" s="34">
        <v>4</v>
      </c>
      <c r="E135" s="16"/>
      <c r="F135" s="32">
        <f t="shared" si="2"/>
        <v>2</v>
      </c>
      <c r="G135" s="34">
        <f t="shared" si="3"/>
        <v>2</v>
      </c>
      <c r="H135" s="16"/>
      <c r="I135" s="16"/>
    </row>
    <row r="136" spans="2:9" x14ac:dyDescent="0.25">
      <c r="B136" s="32">
        <v>119</v>
      </c>
      <c r="C136" s="33">
        <v>20</v>
      </c>
      <c r="D136" s="34">
        <v>8</v>
      </c>
      <c r="E136" s="16"/>
      <c r="F136" s="32">
        <f t="shared" si="2"/>
        <v>2</v>
      </c>
      <c r="G136" s="34">
        <f t="shared" si="3"/>
        <v>3</v>
      </c>
      <c r="H136" s="16"/>
      <c r="I136" s="16"/>
    </row>
    <row r="137" spans="2:9" x14ac:dyDescent="0.25">
      <c r="B137" s="32">
        <v>120</v>
      </c>
      <c r="C137" s="33">
        <v>0</v>
      </c>
      <c r="D137" s="34">
        <v>7</v>
      </c>
      <c r="E137" s="16"/>
      <c r="F137" s="32">
        <f t="shared" si="2"/>
        <v>1</v>
      </c>
      <c r="G137" s="34">
        <f t="shared" si="3"/>
        <v>3</v>
      </c>
      <c r="H137" s="16"/>
      <c r="I137" s="16"/>
    </row>
    <row r="138" spans="2:9" x14ac:dyDescent="0.25">
      <c r="B138" s="32">
        <v>121</v>
      </c>
      <c r="C138" s="33">
        <v>6</v>
      </c>
      <c r="D138" s="34">
        <v>14</v>
      </c>
      <c r="E138" s="16"/>
      <c r="F138" s="32">
        <f t="shared" si="2"/>
        <v>1</v>
      </c>
      <c r="G138" s="34">
        <f t="shared" si="3"/>
        <v>4</v>
      </c>
      <c r="H138" s="16"/>
      <c r="I138" s="16"/>
    </row>
    <row r="139" spans="2:9" x14ac:dyDescent="0.25">
      <c r="B139" s="32">
        <v>122</v>
      </c>
      <c r="C139" s="33">
        <v>20</v>
      </c>
      <c r="D139" s="34">
        <v>3</v>
      </c>
      <c r="E139" s="16"/>
      <c r="F139" s="32">
        <f t="shared" si="2"/>
        <v>2</v>
      </c>
      <c r="G139" s="34">
        <f t="shared" si="3"/>
        <v>2</v>
      </c>
      <c r="H139" s="16"/>
      <c r="I139" s="16"/>
    </row>
    <row r="140" spans="2:9" x14ac:dyDescent="0.25">
      <c r="B140" s="32">
        <v>123</v>
      </c>
      <c r="C140" s="33">
        <v>20</v>
      </c>
      <c r="D140" s="34">
        <v>2</v>
      </c>
      <c r="E140" s="16"/>
      <c r="F140" s="32">
        <f t="shared" si="2"/>
        <v>2</v>
      </c>
      <c r="G140" s="34">
        <f t="shared" si="3"/>
        <v>1</v>
      </c>
      <c r="H140" s="16"/>
      <c r="I140" s="16"/>
    </row>
    <row r="141" spans="2:9" x14ac:dyDescent="0.25">
      <c r="B141" s="32">
        <v>124</v>
      </c>
      <c r="C141" s="33">
        <v>24</v>
      </c>
      <c r="D141" s="34">
        <v>3</v>
      </c>
      <c r="E141" s="16"/>
      <c r="F141" s="32">
        <f t="shared" si="2"/>
        <v>2</v>
      </c>
      <c r="G141" s="34">
        <f t="shared" si="3"/>
        <v>2</v>
      </c>
      <c r="H141" s="16"/>
      <c r="I141" s="16"/>
    </row>
    <row r="142" spans="2:9" x14ac:dyDescent="0.25">
      <c r="B142" s="32">
        <v>125</v>
      </c>
      <c r="C142" s="33">
        <v>25</v>
      </c>
      <c r="D142" s="34">
        <v>4</v>
      </c>
      <c r="E142" s="16"/>
      <c r="F142" s="32">
        <f t="shared" si="2"/>
        <v>3</v>
      </c>
      <c r="G142" s="34">
        <f t="shared" si="3"/>
        <v>2</v>
      </c>
      <c r="H142" s="16"/>
      <c r="I142" s="16"/>
    </row>
    <row r="143" spans="2:9" x14ac:dyDescent="0.25">
      <c r="B143" s="32">
        <v>126</v>
      </c>
      <c r="C143" s="33">
        <v>25</v>
      </c>
      <c r="D143" s="34">
        <v>1</v>
      </c>
      <c r="E143" s="16"/>
      <c r="F143" s="32">
        <f t="shared" si="2"/>
        <v>3</v>
      </c>
      <c r="G143" s="34">
        <f t="shared" si="3"/>
        <v>1</v>
      </c>
      <c r="H143" s="16"/>
      <c r="I143" s="16"/>
    </row>
    <row r="144" spans="2:9" x14ac:dyDescent="0.25">
      <c r="B144" s="32">
        <v>127</v>
      </c>
      <c r="C144" s="33">
        <v>25</v>
      </c>
      <c r="D144" s="34">
        <v>2</v>
      </c>
      <c r="E144" s="16"/>
      <c r="F144" s="32">
        <f t="shared" si="2"/>
        <v>3</v>
      </c>
      <c r="G144" s="34">
        <f t="shared" si="3"/>
        <v>1</v>
      </c>
      <c r="H144" s="16"/>
      <c r="I144" s="16"/>
    </row>
    <row r="145" spans="2:9" x14ac:dyDescent="0.25">
      <c r="B145" s="32">
        <v>128</v>
      </c>
      <c r="C145" s="33">
        <v>20</v>
      </c>
      <c r="D145" s="34">
        <v>2</v>
      </c>
      <c r="E145" s="16"/>
      <c r="F145" s="32">
        <f t="shared" si="2"/>
        <v>2</v>
      </c>
      <c r="G145" s="34">
        <f t="shared" si="3"/>
        <v>1</v>
      </c>
      <c r="H145" s="16"/>
      <c r="I145" s="16"/>
    </row>
    <row r="146" spans="2:9" x14ac:dyDescent="0.25">
      <c r="B146" s="32">
        <v>129</v>
      </c>
      <c r="C146" s="33">
        <v>20</v>
      </c>
      <c r="D146" s="34">
        <v>1</v>
      </c>
      <c r="E146" s="16"/>
      <c r="F146" s="32">
        <f t="shared" si="2"/>
        <v>2</v>
      </c>
      <c r="G146" s="34">
        <f t="shared" si="3"/>
        <v>1</v>
      </c>
      <c r="H146" s="16"/>
      <c r="I146" s="16"/>
    </row>
    <row r="147" spans="2:9" x14ac:dyDescent="0.25">
      <c r="B147" s="32">
        <v>130</v>
      </c>
      <c r="C147" s="33">
        <v>18</v>
      </c>
      <c r="D147" s="34">
        <v>4</v>
      </c>
      <c r="E147" s="16"/>
      <c r="F147" s="32">
        <f t="shared" ref="F147:F179" si="4">IF(C147&lt;15,1,IF(C147&lt;25,2,3))</f>
        <v>2</v>
      </c>
      <c r="G147" s="34">
        <f t="shared" ref="G147:G179" si="5">IF(D147&lt;3,1,IF(D147&lt;6,2,IF(D147&lt;10,3,4)))</f>
        <v>2</v>
      </c>
      <c r="H147" s="16"/>
      <c r="I147" s="16"/>
    </row>
    <row r="148" spans="2:9" x14ac:dyDescent="0.25">
      <c r="B148" s="32">
        <v>131</v>
      </c>
      <c r="C148" s="33">
        <v>35</v>
      </c>
      <c r="D148" s="34">
        <v>0</v>
      </c>
      <c r="E148" s="16"/>
      <c r="F148" s="32">
        <f t="shared" si="4"/>
        <v>3</v>
      </c>
      <c r="G148" s="34">
        <f t="shared" si="5"/>
        <v>1</v>
      </c>
      <c r="H148" s="16"/>
      <c r="I148" s="16"/>
    </row>
    <row r="149" spans="2:9" x14ac:dyDescent="0.25">
      <c r="B149" s="32">
        <v>132</v>
      </c>
      <c r="C149" s="33">
        <v>20</v>
      </c>
      <c r="D149" s="34">
        <v>7</v>
      </c>
      <c r="E149" s="16"/>
      <c r="F149" s="32">
        <f t="shared" si="4"/>
        <v>2</v>
      </c>
      <c r="G149" s="34">
        <f t="shared" si="5"/>
        <v>3</v>
      </c>
      <c r="H149" s="16"/>
      <c r="I149" s="16"/>
    </row>
    <row r="150" spans="2:9" x14ac:dyDescent="0.25">
      <c r="B150" s="32">
        <v>133</v>
      </c>
      <c r="C150" s="33">
        <v>40</v>
      </c>
      <c r="D150" s="34">
        <v>2</v>
      </c>
      <c r="E150" s="16"/>
      <c r="F150" s="32">
        <f t="shared" si="4"/>
        <v>3</v>
      </c>
      <c r="G150" s="34">
        <f t="shared" si="5"/>
        <v>1</v>
      </c>
      <c r="H150" s="16"/>
      <c r="I150" s="16"/>
    </row>
    <row r="151" spans="2:9" x14ac:dyDescent="0.25">
      <c r="B151" s="32">
        <v>134</v>
      </c>
      <c r="C151" s="33">
        <v>50</v>
      </c>
      <c r="D151" s="34">
        <v>3</v>
      </c>
      <c r="E151" s="16"/>
      <c r="F151" s="32">
        <f t="shared" si="4"/>
        <v>3</v>
      </c>
      <c r="G151" s="34">
        <f t="shared" si="5"/>
        <v>2</v>
      </c>
      <c r="H151" s="16"/>
      <c r="I151" s="16"/>
    </row>
    <row r="152" spans="2:9" x14ac:dyDescent="0.25">
      <c r="B152" s="32">
        <v>135</v>
      </c>
      <c r="C152" s="33">
        <v>23</v>
      </c>
      <c r="D152" s="34">
        <v>1</v>
      </c>
      <c r="E152" s="16"/>
      <c r="F152" s="32">
        <f t="shared" si="4"/>
        <v>2</v>
      </c>
      <c r="G152" s="34">
        <f t="shared" si="5"/>
        <v>1</v>
      </c>
      <c r="H152" s="16"/>
      <c r="I152" s="16"/>
    </row>
    <row r="153" spans="2:9" x14ac:dyDescent="0.25">
      <c r="B153" s="32">
        <v>136</v>
      </c>
      <c r="C153" s="33">
        <v>40</v>
      </c>
      <c r="D153" s="34">
        <v>3</v>
      </c>
      <c r="E153" s="16"/>
      <c r="F153" s="32">
        <f t="shared" si="4"/>
        <v>3</v>
      </c>
      <c r="G153" s="34">
        <f t="shared" si="5"/>
        <v>2</v>
      </c>
      <c r="H153" s="16"/>
      <c r="I153" s="16"/>
    </row>
    <row r="154" spans="2:9" x14ac:dyDescent="0.25">
      <c r="B154" s="32">
        <v>137</v>
      </c>
      <c r="C154" s="33">
        <v>20</v>
      </c>
      <c r="D154" s="34">
        <v>2</v>
      </c>
      <c r="E154" s="16"/>
      <c r="F154" s="32">
        <f t="shared" si="4"/>
        <v>2</v>
      </c>
      <c r="G154" s="34">
        <f t="shared" si="5"/>
        <v>1</v>
      </c>
      <c r="H154" s="16"/>
      <c r="I154" s="16"/>
    </row>
    <row r="155" spans="2:9" x14ac:dyDescent="0.25">
      <c r="B155" s="32">
        <v>138</v>
      </c>
      <c r="C155" s="33">
        <v>25</v>
      </c>
      <c r="D155" s="34">
        <v>5</v>
      </c>
      <c r="E155" s="16"/>
      <c r="F155" s="32">
        <f t="shared" si="4"/>
        <v>3</v>
      </c>
      <c r="G155" s="34">
        <f t="shared" si="5"/>
        <v>2</v>
      </c>
      <c r="H155" s="16"/>
      <c r="I155" s="16"/>
    </row>
    <row r="156" spans="2:9" x14ac:dyDescent="0.25">
      <c r="B156" s="32">
        <v>139</v>
      </c>
      <c r="C156" s="33">
        <v>30</v>
      </c>
      <c r="D156" s="34">
        <v>5</v>
      </c>
      <c r="E156" s="16"/>
      <c r="F156" s="32">
        <f t="shared" si="4"/>
        <v>3</v>
      </c>
      <c r="G156" s="34">
        <f t="shared" si="5"/>
        <v>2</v>
      </c>
      <c r="H156" s="16"/>
      <c r="I156" s="16"/>
    </row>
    <row r="157" spans="2:9" x14ac:dyDescent="0.25">
      <c r="B157" s="32">
        <v>140</v>
      </c>
      <c r="C157" s="33">
        <v>22.5</v>
      </c>
      <c r="D157" s="34">
        <v>1</v>
      </c>
      <c r="E157" s="16"/>
      <c r="F157" s="32">
        <f t="shared" si="4"/>
        <v>2</v>
      </c>
      <c r="G157" s="34">
        <f t="shared" si="5"/>
        <v>1</v>
      </c>
      <c r="H157" s="16"/>
      <c r="I157" s="16"/>
    </row>
    <row r="158" spans="2:9" x14ac:dyDescent="0.25">
      <c r="B158" s="32">
        <v>141</v>
      </c>
      <c r="C158" s="33">
        <v>20</v>
      </c>
      <c r="D158" s="34">
        <v>4</v>
      </c>
      <c r="E158" s="16"/>
      <c r="F158" s="32">
        <f t="shared" si="4"/>
        <v>2</v>
      </c>
      <c r="G158" s="34">
        <f t="shared" si="5"/>
        <v>2</v>
      </c>
      <c r="H158" s="16"/>
      <c r="I158" s="16"/>
    </row>
    <row r="159" spans="2:9" x14ac:dyDescent="0.25">
      <c r="B159" s="32">
        <v>142</v>
      </c>
      <c r="C159" s="33">
        <v>22</v>
      </c>
      <c r="D159" s="34">
        <v>1</v>
      </c>
      <c r="E159" s="16"/>
      <c r="F159" s="32">
        <f t="shared" si="4"/>
        <v>2</v>
      </c>
      <c r="G159" s="34">
        <f t="shared" si="5"/>
        <v>1</v>
      </c>
      <c r="H159" s="16"/>
      <c r="I159" s="16"/>
    </row>
    <row r="160" spans="2:9" x14ac:dyDescent="0.25">
      <c r="B160" s="32">
        <v>143</v>
      </c>
      <c r="C160" s="33">
        <v>7.5</v>
      </c>
      <c r="D160" s="34">
        <v>2</v>
      </c>
      <c r="E160" s="16"/>
      <c r="F160" s="32">
        <f t="shared" si="4"/>
        <v>1</v>
      </c>
      <c r="G160" s="34">
        <f t="shared" si="5"/>
        <v>1</v>
      </c>
      <c r="H160" s="16"/>
      <c r="I160" s="16"/>
    </row>
    <row r="161" spans="2:9" x14ac:dyDescent="0.25">
      <c r="B161" s="32">
        <v>144</v>
      </c>
      <c r="C161" s="33">
        <v>12</v>
      </c>
      <c r="D161" s="34">
        <v>5</v>
      </c>
      <c r="E161" s="16"/>
      <c r="F161" s="32">
        <f t="shared" si="4"/>
        <v>1</v>
      </c>
      <c r="G161" s="34">
        <f t="shared" si="5"/>
        <v>2</v>
      </c>
      <c r="H161" s="16"/>
      <c r="I161" s="16"/>
    </row>
    <row r="162" spans="2:9" x14ac:dyDescent="0.25">
      <c r="B162" s="32">
        <v>145</v>
      </c>
      <c r="C162" s="33">
        <v>40</v>
      </c>
      <c r="D162" s="34">
        <v>9</v>
      </c>
      <c r="E162" s="16"/>
      <c r="F162" s="32">
        <f t="shared" si="4"/>
        <v>3</v>
      </c>
      <c r="G162" s="34">
        <f t="shared" si="5"/>
        <v>3</v>
      </c>
      <c r="H162" s="16"/>
      <c r="I162" s="16"/>
    </row>
    <row r="163" spans="2:9" x14ac:dyDescent="0.25">
      <c r="B163" s="32">
        <v>146</v>
      </c>
      <c r="C163" s="33">
        <v>0</v>
      </c>
      <c r="D163" s="34">
        <v>5</v>
      </c>
      <c r="E163" s="16"/>
      <c r="F163" s="32">
        <f t="shared" si="4"/>
        <v>1</v>
      </c>
      <c r="G163" s="34">
        <f t="shared" si="5"/>
        <v>2</v>
      </c>
      <c r="H163" s="16"/>
      <c r="I163" s="16"/>
    </row>
    <row r="164" spans="2:9" x14ac:dyDescent="0.25">
      <c r="B164" s="32">
        <v>147</v>
      </c>
      <c r="C164" s="33">
        <v>20</v>
      </c>
      <c r="D164" s="34">
        <v>4</v>
      </c>
      <c r="E164" s="16"/>
      <c r="F164" s="32">
        <f t="shared" si="4"/>
        <v>2</v>
      </c>
      <c r="G164" s="34">
        <f t="shared" si="5"/>
        <v>2</v>
      </c>
      <c r="H164" s="16"/>
      <c r="I164" s="16"/>
    </row>
    <row r="165" spans="2:9" x14ac:dyDescent="0.25">
      <c r="B165" s="32">
        <v>148</v>
      </c>
      <c r="C165" s="33">
        <v>40</v>
      </c>
      <c r="D165" s="34">
        <v>0.5</v>
      </c>
      <c r="E165" s="16"/>
      <c r="F165" s="32">
        <f t="shared" si="4"/>
        <v>3</v>
      </c>
      <c r="G165" s="34">
        <f t="shared" si="5"/>
        <v>1</v>
      </c>
      <c r="H165" s="16"/>
      <c r="I165" s="16"/>
    </row>
    <row r="166" spans="2:9" x14ac:dyDescent="0.25">
      <c r="B166" s="32">
        <v>149</v>
      </c>
      <c r="C166" s="33">
        <v>30</v>
      </c>
      <c r="D166" s="34">
        <v>9</v>
      </c>
      <c r="E166" s="16"/>
      <c r="F166" s="32">
        <f t="shared" si="4"/>
        <v>3</v>
      </c>
      <c r="G166" s="34">
        <f t="shared" si="5"/>
        <v>3</v>
      </c>
      <c r="H166" s="16"/>
      <c r="I166" s="16"/>
    </row>
    <row r="167" spans="2:9" x14ac:dyDescent="0.25">
      <c r="B167" s="32">
        <v>150</v>
      </c>
      <c r="C167" s="33">
        <v>24</v>
      </c>
      <c r="D167" s="34">
        <v>6</v>
      </c>
      <c r="E167" s="16"/>
      <c r="F167" s="32">
        <f t="shared" si="4"/>
        <v>2</v>
      </c>
      <c r="G167" s="34">
        <f t="shared" si="5"/>
        <v>3</v>
      </c>
      <c r="H167" s="16"/>
      <c r="I167" s="16"/>
    </row>
    <row r="168" spans="2:9" x14ac:dyDescent="0.25">
      <c r="B168" s="32">
        <v>151</v>
      </c>
      <c r="C168" s="33">
        <v>30</v>
      </c>
      <c r="D168" s="34">
        <v>1</v>
      </c>
      <c r="E168" s="16"/>
      <c r="F168" s="32">
        <f t="shared" si="4"/>
        <v>3</v>
      </c>
      <c r="G168" s="34">
        <f t="shared" si="5"/>
        <v>1</v>
      </c>
      <c r="H168" s="16"/>
      <c r="I168" s="16"/>
    </row>
    <row r="169" spans="2:9" x14ac:dyDescent="0.25">
      <c r="B169" s="32">
        <v>152</v>
      </c>
      <c r="C169" s="33">
        <v>20</v>
      </c>
      <c r="D169" s="34">
        <v>1</v>
      </c>
      <c r="E169" s="16"/>
      <c r="F169" s="32">
        <f t="shared" si="4"/>
        <v>2</v>
      </c>
      <c r="G169" s="34">
        <f t="shared" si="5"/>
        <v>1</v>
      </c>
      <c r="H169" s="16"/>
      <c r="I169" s="16"/>
    </row>
    <row r="170" spans="2:9" x14ac:dyDescent="0.25">
      <c r="B170" s="32">
        <v>153</v>
      </c>
      <c r="C170" s="33">
        <v>35</v>
      </c>
      <c r="D170" s="34">
        <v>5</v>
      </c>
      <c r="E170" s="16"/>
      <c r="F170" s="32">
        <f t="shared" si="4"/>
        <v>3</v>
      </c>
      <c r="G170" s="34">
        <f t="shared" si="5"/>
        <v>2</v>
      </c>
      <c r="H170" s="16"/>
      <c r="I170" s="16"/>
    </row>
    <row r="171" spans="2:9" x14ac:dyDescent="0.25">
      <c r="B171" s="32">
        <v>154</v>
      </c>
      <c r="C171" s="33">
        <v>16</v>
      </c>
      <c r="D171" s="34">
        <v>1</v>
      </c>
      <c r="E171" s="16"/>
      <c r="F171" s="32">
        <f t="shared" si="4"/>
        <v>2</v>
      </c>
      <c r="G171" s="34">
        <f t="shared" si="5"/>
        <v>1</v>
      </c>
      <c r="H171" s="16"/>
      <c r="I171" s="16"/>
    </row>
    <row r="172" spans="2:9" x14ac:dyDescent="0.25">
      <c r="B172" s="32">
        <v>155</v>
      </c>
      <c r="C172" s="33">
        <v>20</v>
      </c>
      <c r="D172" s="34">
        <v>4</v>
      </c>
      <c r="E172" s="16"/>
      <c r="F172" s="32">
        <f t="shared" si="4"/>
        <v>2</v>
      </c>
      <c r="G172" s="34">
        <f t="shared" si="5"/>
        <v>2</v>
      </c>
      <c r="H172" s="16"/>
      <c r="I172" s="16"/>
    </row>
    <row r="173" spans="2:9" x14ac:dyDescent="0.25">
      <c r="B173" s="32">
        <v>156</v>
      </c>
      <c r="C173" s="33">
        <v>40</v>
      </c>
      <c r="D173" s="34">
        <v>1</v>
      </c>
      <c r="E173" s="16"/>
      <c r="F173" s="32">
        <f t="shared" si="4"/>
        <v>3</v>
      </c>
      <c r="G173" s="34">
        <f t="shared" si="5"/>
        <v>1</v>
      </c>
      <c r="H173" s="16"/>
      <c r="I173" s="16"/>
    </row>
    <row r="174" spans="2:9" x14ac:dyDescent="0.25">
      <c r="B174" s="32">
        <v>157</v>
      </c>
      <c r="C174" s="33">
        <v>30</v>
      </c>
      <c r="D174" s="34">
        <v>4</v>
      </c>
      <c r="E174" s="16"/>
      <c r="F174" s="32">
        <f t="shared" si="4"/>
        <v>3</v>
      </c>
      <c r="G174" s="34">
        <f t="shared" si="5"/>
        <v>2</v>
      </c>
      <c r="H174" s="16"/>
      <c r="I174" s="16"/>
    </row>
    <row r="175" spans="2:9" x14ac:dyDescent="0.25">
      <c r="B175" s="32">
        <v>158</v>
      </c>
      <c r="C175" s="33">
        <v>40</v>
      </c>
      <c r="D175" s="34">
        <v>5</v>
      </c>
      <c r="E175" s="16"/>
      <c r="F175" s="32">
        <f t="shared" si="4"/>
        <v>3</v>
      </c>
      <c r="G175" s="34">
        <f t="shared" si="5"/>
        <v>2</v>
      </c>
      <c r="H175" s="16"/>
      <c r="I175" s="16"/>
    </row>
    <row r="176" spans="2:9" x14ac:dyDescent="0.25">
      <c r="B176" s="32">
        <v>159</v>
      </c>
      <c r="C176" s="33">
        <v>30</v>
      </c>
      <c r="D176" s="34">
        <v>11</v>
      </c>
      <c r="E176" s="16"/>
      <c r="F176" s="32">
        <f t="shared" si="4"/>
        <v>3</v>
      </c>
      <c r="G176" s="34">
        <f t="shared" si="5"/>
        <v>4</v>
      </c>
      <c r="H176" s="16"/>
      <c r="I176" s="16"/>
    </row>
    <row r="177" spans="2:9" x14ac:dyDescent="0.25">
      <c r="B177" s="32">
        <v>160</v>
      </c>
      <c r="C177" s="33">
        <v>15</v>
      </c>
      <c r="D177" s="34">
        <v>1</v>
      </c>
      <c r="E177" s="16"/>
      <c r="F177" s="32">
        <f t="shared" si="4"/>
        <v>2</v>
      </c>
      <c r="G177" s="34">
        <f t="shared" si="5"/>
        <v>1</v>
      </c>
      <c r="H177" s="16"/>
      <c r="I177" s="16"/>
    </row>
    <row r="178" spans="2:9" x14ac:dyDescent="0.25">
      <c r="B178" s="32">
        <v>161</v>
      </c>
      <c r="C178" s="33">
        <v>20</v>
      </c>
      <c r="D178" s="34">
        <v>1</v>
      </c>
      <c r="E178" s="16"/>
      <c r="F178" s="32">
        <f t="shared" si="4"/>
        <v>2</v>
      </c>
      <c r="G178" s="34">
        <f t="shared" si="5"/>
        <v>1</v>
      </c>
      <c r="H178" s="16"/>
      <c r="I178" s="16"/>
    </row>
    <row r="179" spans="2:9" x14ac:dyDescent="0.25">
      <c r="B179" s="36">
        <v>162</v>
      </c>
      <c r="C179" s="37">
        <v>40</v>
      </c>
      <c r="D179" s="38">
        <v>8</v>
      </c>
      <c r="E179" s="16"/>
      <c r="F179" s="36">
        <f t="shared" si="4"/>
        <v>3</v>
      </c>
      <c r="G179" s="38">
        <f t="shared" si="5"/>
        <v>3</v>
      </c>
      <c r="H179" s="16"/>
      <c r="I179" s="16"/>
    </row>
    <row r="180" spans="2:9" x14ac:dyDescent="0.25">
      <c r="H180" s="16"/>
      <c r="I180" s="16"/>
    </row>
  </sheetData>
  <mergeCells count="5">
    <mergeCell ref="A2:M2"/>
    <mergeCell ref="C6:F6"/>
    <mergeCell ref="C16:D16"/>
    <mergeCell ref="F16:G16"/>
    <mergeCell ref="Q6:T6"/>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Acidentes</vt:lpstr>
      <vt:lpstr>Privacidade_web</vt:lpstr>
      <vt:lpstr>Pilotos</vt:lpstr>
      <vt:lpstr>Planilha4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Bischof</dc:creator>
  <cp:lastModifiedBy>ANDRÉ VICTOR POLONIO CÉSAR</cp:lastModifiedBy>
  <dcterms:created xsi:type="dcterms:W3CDTF">2023-05-26T17:44:39Z</dcterms:created>
  <dcterms:modified xsi:type="dcterms:W3CDTF">2023-11-07T01:04:31Z</dcterms:modified>
</cp:coreProperties>
</file>